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10620" activeTab="0"/>
  </bookViews>
  <sheets>
    <sheet name="район" sheetId="1" r:id="rId1"/>
  </sheets>
  <definedNames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<sst xmlns="http://schemas.openxmlformats.org/spreadsheetml/2006/main" count="81" uniqueCount="70">
  <si>
    <t xml:space="preserve">ИСПОЛНЕНИЕ  РАЙОННОГО  БЮДЖЕТА  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</si>
  <si>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</si>
  <si>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</si>
  <si>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</si>
  <si>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</si>
  <si>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</si>
  <si>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</si>
  <si>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</si>
  <si>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</si>
  <si>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</si>
  <si>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</si>
  <si>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</si>
  <si>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 Дотации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</si>
  <si>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</si>
  <si>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</si>
  <si>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</si>
  <si>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</si>
  <si>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</si>
  <si>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</si>
  <si>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</si>
  <si>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</si>
  <si>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</si>
  <si>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</si>
  <si>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</si>
  <si>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</si>
  <si>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</si>
  <si>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</si>
  <si>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Налог на доходы физических лиц</t>
  </si>
  <si>
    <t>Невыясненные поступления</t>
  </si>
  <si>
    <t xml:space="preserve">   - Субсидии</t>
  </si>
  <si>
    <t>Жилищно-коммунальное хозяйство</t>
  </si>
  <si>
    <t>Физическая культура и спорт</t>
  </si>
  <si>
    <t>Обслуживание муниципального долга</t>
  </si>
  <si>
    <t>Культура и кинематография</t>
  </si>
  <si>
    <t>Задолженность и перерасчеты по отмененным налогам</t>
  </si>
  <si>
    <t>Акцизы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</si>
  <si>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</si>
  <si>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</si>
  <si>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</si>
  <si>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</si>
  <si>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</si>
  <si>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</si>
  <si>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</si>
  <si>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</si>
  <si>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</si>
  <si>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</si>
  <si>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>Налог, взимаемый в связи с применением патентной системы налогообложения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</si>
  <si>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</si>
  <si>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</si>
  <si>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- Иные межбюджетные трансферты</t>
  </si>
  <si>
    <t>План на 2020 г.</t>
  </si>
  <si>
    <t>%  вып. к 2019 г</t>
  </si>
  <si>
    <t>% вып. к плану      2020 г</t>
  </si>
  <si>
    <t xml:space="preserve">на  1 мая 2020 года </t>
  </si>
  <si>
    <t>Исполнено на 1.05.2019 г.</t>
  </si>
  <si>
    <t>Исполнено на 1.05.2020 г.</t>
  </si>
  <si>
    <t xml:space="preserve">   -Безвозмезд из бюджетов других уровней</t>
  </si>
  <si>
    <t xml:space="preserve">в т.ч а)  оплата труда     </t>
  </si>
  <si>
    <t>б)увеличение стоим. основных средств</t>
  </si>
  <si>
    <t>б)  безвозмездные перечисления государственным муниципальным организациям</t>
  </si>
  <si>
    <t xml:space="preserve"> б) безвозмездные перечисления государственным  и муниципальным организациям</t>
  </si>
  <si>
    <t>в том числе :</t>
  </si>
  <si>
    <t>а) оплата труда</t>
  </si>
  <si>
    <t>в т.ч.         а) оплата труда</t>
  </si>
  <si>
    <t xml:space="preserve">Здравоохранение </t>
  </si>
  <si>
    <t>в т.ч.        а) оплата труда</t>
  </si>
  <si>
    <t>из них:</t>
  </si>
  <si>
    <t>в соответствии с Инструкицей № 191н особенность отражении плана в отчетности</t>
  </si>
  <si>
    <t>X</t>
  </si>
  <si>
    <t>превышение доходов над расходами (+), дефицит (-) в кассовом плане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</si>
</sst>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68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0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 CE"/>
      <family val="0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>
      <alignment horizontal="left" wrapText="1" indent="2"/>
      <protection/>
    </xf>
    <xf numFmtId="4" fontId="43" fillId="0" borderId="2">
      <alignment horizontal="right" shrinkToFit="1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3" applyNumberFormat="0" applyAlignment="0" applyProtection="0"/>
    <xf numFmtId="0" fontId="45" fillId="26" borderId="4" applyNumberFormat="0" applyAlignment="0" applyProtection="0"/>
    <xf numFmtId="0" fontId="46" fillId="26" borderId="3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1" fillId="0" borderId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12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1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1" fontId="61" fillId="0" borderId="12" xfId="0" applyNumberFormat="1" applyFont="1" applyFill="1" applyBorder="1" applyAlignment="1" applyProtection="1">
      <alignment/>
      <protection/>
    </xf>
    <xf numFmtId="1" fontId="6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>
      <alignment/>
    </xf>
    <xf numFmtId="0" fontId="61" fillId="0" borderId="12" xfId="0" applyNumberFormat="1" applyFont="1" applyFill="1" applyBorder="1" applyAlignment="1" applyProtection="1">
      <alignment horizontal="center" wrapText="1"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61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wrapText="1"/>
      <protection/>
    </xf>
    <xf numFmtId="3" fontId="61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/>
      <protection locked="0"/>
    </xf>
    <xf numFmtId="0" fontId="62" fillId="32" borderId="12" xfId="0" applyNumberFormat="1" applyFont="1" applyFill="1" applyBorder="1" applyAlignment="1" applyProtection="1">
      <alignment wrapText="1"/>
      <protection/>
    </xf>
    <xf numFmtId="0" fontId="62" fillId="32" borderId="12" xfId="0" applyNumberFormat="1" applyFont="1" applyFill="1" applyBorder="1" applyAlignment="1" applyProtection="1">
      <alignment wrapText="1"/>
      <protection/>
    </xf>
    <xf numFmtId="3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wrapText="1"/>
      <protection/>
    </xf>
    <xf numFmtId="1" fontId="2" fillId="0" borderId="12" xfId="0" applyNumberFormat="1" applyFont="1" applyFill="1" applyBorder="1" applyAlignment="1" applyProtection="1">
      <alignment wrapText="1"/>
      <protection/>
    </xf>
    <xf numFmtId="3" fontId="63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2" fillId="32" borderId="12" xfId="0" applyNumberFormat="1" applyFont="1" applyFill="1" applyBorder="1" applyAlignment="1" applyProtection="1">
      <alignment/>
      <protection/>
    </xf>
    <xf numFmtId="3" fontId="62" fillId="0" borderId="12" xfId="0" applyNumberFormat="1" applyFont="1" applyFill="1" applyBorder="1" applyAlignment="1" applyProtection="1">
      <alignment/>
      <protection/>
    </xf>
    <xf numFmtId="3" fontId="62" fillId="0" borderId="12" xfId="0" applyNumberFormat="1" applyFont="1" applyFill="1" applyBorder="1" applyAlignment="1">
      <alignment/>
    </xf>
    <xf numFmtId="1" fontId="62" fillId="0" borderId="12" xfId="0" applyNumberFormat="1" applyFont="1" applyFill="1" applyBorder="1" applyAlignment="1" applyProtection="1">
      <alignment/>
      <protection/>
    </xf>
    <xf numFmtId="1" fontId="62" fillId="0" borderId="12" xfId="0" applyNumberFormat="1" applyFont="1" applyFill="1" applyBorder="1" applyAlignment="1">
      <alignment/>
    </xf>
    <xf numFmtId="3" fontId="62" fillId="0" borderId="12" xfId="0" applyNumberFormat="1" applyFont="1" applyFill="1" applyBorder="1" applyAlignment="1" applyProtection="1">
      <alignment wrapText="1"/>
      <protection/>
    </xf>
    <xf numFmtId="3" fontId="62" fillId="0" borderId="12" xfId="0" applyNumberFormat="1" applyFont="1" applyFill="1" applyBorder="1" applyAlignment="1" applyProtection="1">
      <alignment/>
      <protection locked="0"/>
    </xf>
    <xf numFmtId="3" fontId="62" fillId="0" borderId="12" xfId="0" applyNumberFormat="1" applyFont="1" applyFill="1" applyBorder="1" applyAlignment="1" applyProtection="1">
      <alignment/>
      <protection locked="0"/>
    </xf>
    <xf numFmtId="3" fontId="64" fillId="0" borderId="12" xfId="0" applyNumberFormat="1" applyFont="1" applyFill="1" applyBorder="1" applyAlignment="1">
      <alignment/>
    </xf>
    <xf numFmtId="3" fontId="62" fillId="0" borderId="12" xfId="0" applyNumberFormat="1" applyFont="1" applyFill="1" applyBorder="1" applyAlignment="1" applyProtection="1">
      <alignment/>
      <protection/>
    </xf>
    <xf numFmtId="3" fontId="65" fillId="0" borderId="12" xfId="0" applyNumberFormat="1" applyFont="1" applyFill="1" applyBorder="1" applyAlignment="1" applyProtection="1">
      <alignment/>
      <protection/>
    </xf>
    <xf numFmtId="3" fontId="66" fillId="0" borderId="12" xfId="0" applyNumberFormat="1" applyFont="1" applyFill="1" applyBorder="1" applyAlignment="1">
      <alignment/>
    </xf>
    <xf numFmtId="0" fontId="61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38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/>
      <protection/>
    </xf>
    <xf numFmtId="3" fontId="67" fillId="0" borderId="12" xfId="0" applyNumberFormat="1" applyFont="1" applyFill="1" applyBorder="1" applyAlignment="1" applyProtection="1">
      <alignment/>
      <protection/>
    </xf>
    <xf numFmtId="0" fontId="40" fillId="0" borderId="12" xfId="0" applyNumberFormat="1" applyFont="1" applyFill="1" applyBorder="1" applyAlignment="1" applyProtection="1">
      <alignment wrapText="1"/>
      <protection/>
    </xf>
    <xf numFmtId="3" fontId="40" fillId="0" borderId="12" xfId="0" applyNumberFormat="1" applyFont="1" applyFill="1" applyBorder="1" applyAlignment="1" applyProtection="1">
      <alignment wrapText="1"/>
      <protection/>
    </xf>
    <xf numFmtId="1" fontId="2" fillId="0" borderId="12" xfId="0" applyNumberFormat="1" applyFont="1" applyFill="1" applyBorder="1" applyAlignment="1" applyProtection="1">
      <alignment wrapText="1"/>
      <protection/>
    </xf>
    <xf numFmtId="0" fontId="7" fillId="0" borderId="12" xfId="0" applyFont="1" applyFill="1" applyBorder="1" applyAlignment="1">
      <alignment/>
    </xf>
    <xf numFmtId="0" fontId="63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31" sqref="B31"/>
    </sheetView>
  </sheetViews>
  <sheetFormatPr defaultColWidth="9.00390625" defaultRowHeight="12.75"/>
  <cols>
    <col min="1" max="1" width="43.25390625" style="1" customWidth="1"/>
    <col min="2" max="2" width="12.625" style="1" bestFit="1" customWidth="1"/>
    <col min="3" max="3" width="11.25390625" style="1" customWidth="1"/>
    <col min="4" max="4" width="11.00390625" style="1" customWidth="1"/>
    <col min="5" max="6" width="9.625" style="1" customWidth="1"/>
    <col min="7" max="16384" width="9.125" style="1" customWidth="1"/>
  </cols>
  <sheetData>
    <row r="1" ht="26.25" customHeight="1"/>
    <row r="2" spans="1:6" ht="20.25" customHeight="1">
      <c r="A2" s="49" t="s">
        <v>0</v>
      </c>
      <c r="B2" s="49"/>
      <c r="C2" s="49"/>
      <c r="D2" s="49"/>
      <c r="E2" s="49"/>
      <c r="F2" s="49"/>
    </row>
    <row r="3" spans="1:6" ht="26.25" customHeight="1">
      <c r="A3" s="50" t="s">
        <v>53</v>
      </c>
      <c r="B3" s="50"/>
      <c r="C3" s="50"/>
      <c r="D3" s="50"/>
      <c r="E3" s="50"/>
      <c r="F3" s="50"/>
    </row>
    <row r="4" spans="1:6" ht="15.75">
      <c r="A4" s="4"/>
      <c r="B4" s="4"/>
      <c r="C4" s="2"/>
      <c r="D4" s="2"/>
      <c r="F4" s="5"/>
    </row>
    <row r="5" spans="1:6" ht="36">
      <c r="A5" s="6"/>
      <c r="B5" s="7" t="s">
        <v>50</v>
      </c>
      <c r="C5" s="7" t="s">
        <v>54</v>
      </c>
      <c r="D5" s="7" t="s">
        <v>55</v>
      </c>
      <c r="E5" s="8" t="s">
        <v>51</v>
      </c>
      <c r="F5" s="8" t="s">
        <v>52</v>
      </c>
    </row>
    <row r="6" spans="1:6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31.5">
      <c r="A7" s="22" t="s">
        <v>38</v>
      </c>
      <c r="B7" s="15">
        <f>SUM(B8:B21)</f>
        <v>334262.8</v>
      </c>
      <c r="C7" s="15">
        <f>SUM(C8:C21)</f>
        <v>116244.864</v>
      </c>
      <c r="D7" s="15">
        <f>SUM(D8:D21)</f>
        <v>118355.165</v>
      </c>
      <c r="E7" s="17">
        <f>D7/C7*100</f>
        <v>101.8153928934013</v>
      </c>
      <c r="F7" s="18">
        <f>D7/B7*100</f>
        <v>35.407818339342576</v>
      </c>
    </row>
    <row r="8" spans="1:6" ht="15.75">
      <c r="A8" s="51" t="s">
        <v>27</v>
      </c>
      <c r="B8" s="52">
        <v>283886</v>
      </c>
      <c r="C8" s="16">
        <v>84072.708</v>
      </c>
      <c r="D8" s="53">
        <v>100180.284</v>
      </c>
      <c r="E8" s="54">
        <f aca="true" t="shared" si="0" ref="E8:E19">D8/C8*100</f>
        <v>119.15910214287375</v>
      </c>
      <c r="F8" s="55">
        <f aca="true" t="shared" si="1" ref="F8:F19">D8/B8*100</f>
        <v>35.288913155280646</v>
      </c>
    </row>
    <row r="9" spans="1:6" ht="15.75">
      <c r="A9" s="51" t="s">
        <v>35</v>
      </c>
      <c r="B9" s="52">
        <v>19610</v>
      </c>
      <c r="C9" s="16">
        <v>5746.954</v>
      </c>
      <c r="D9" s="53">
        <v>5754.187</v>
      </c>
      <c r="E9" s="54">
        <f t="shared" si="0"/>
        <v>100.12585797624271</v>
      </c>
      <c r="F9" s="55">
        <f t="shared" si="1"/>
        <v>29.34312595614482</v>
      </c>
    </row>
    <row r="10" spans="1:6" ht="47.25">
      <c r="A10" s="38" t="s">
        <v>46</v>
      </c>
      <c r="B10" s="56">
        <v>836</v>
      </c>
      <c r="C10" s="37">
        <v>219.835</v>
      </c>
      <c r="D10" s="57">
        <v>235.83</v>
      </c>
      <c r="E10" s="54">
        <f t="shared" si="0"/>
        <v>107.27591147906384</v>
      </c>
      <c r="F10" s="55">
        <f t="shared" si="1"/>
        <v>28.209330143540672</v>
      </c>
    </row>
    <row r="11" spans="1:6" ht="15.75">
      <c r="A11" s="38" t="s">
        <v>1</v>
      </c>
      <c r="B11" s="52">
        <v>5942</v>
      </c>
      <c r="C11" s="19">
        <v>2387.281</v>
      </c>
      <c r="D11" s="52">
        <v>2330.59</v>
      </c>
      <c r="E11" s="54">
        <f t="shared" si="0"/>
        <v>97.6252900266035</v>
      </c>
      <c r="F11" s="55">
        <f t="shared" si="1"/>
        <v>39.22231571861327</v>
      </c>
    </row>
    <row r="12" spans="1:6" ht="31.5">
      <c r="A12" s="38" t="s">
        <v>2</v>
      </c>
      <c r="B12" s="52">
        <v>105</v>
      </c>
      <c r="C12" s="19">
        <v>9969.01</v>
      </c>
      <c r="D12" s="52">
        <v>40.772</v>
      </c>
      <c r="E12" s="54">
        <f t="shared" si="0"/>
        <v>0.4089874521141016</v>
      </c>
      <c r="F12" s="55">
        <f t="shared" si="1"/>
        <v>38.83047619047619</v>
      </c>
    </row>
    <row r="13" spans="1:6" ht="15.75">
      <c r="A13" s="51" t="s">
        <v>3</v>
      </c>
      <c r="B13" s="52">
        <v>70</v>
      </c>
      <c r="C13" s="19">
        <v>57.732</v>
      </c>
      <c r="D13" s="52">
        <v>48.827</v>
      </c>
      <c r="E13" s="54">
        <f t="shared" si="0"/>
        <v>84.5752788748008</v>
      </c>
      <c r="F13" s="55">
        <f t="shared" si="1"/>
        <v>69.75285714285714</v>
      </c>
    </row>
    <row r="14" spans="1:6" ht="31.5">
      <c r="A14" s="38" t="s">
        <v>34</v>
      </c>
      <c r="B14" s="56">
        <v>0</v>
      </c>
      <c r="C14" s="24">
        <v>0</v>
      </c>
      <c r="D14" s="58">
        <v>0</v>
      </c>
      <c r="E14" s="54">
        <v>0</v>
      </c>
      <c r="F14" s="55">
        <v>0</v>
      </c>
    </row>
    <row r="15" spans="1:6" ht="63">
      <c r="A15" s="39" t="s">
        <v>47</v>
      </c>
      <c r="B15" s="56">
        <v>11485</v>
      </c>
      <c r="C15" s="19">
        <v>3811.533</v>
      </c>
      <c r="D15" s="52">
        <v>2412.76</v>
      </c>
      <c r="E15" s="54">
        <f t="shared" si="0"/>
        <v>63.3015639638959</v>
      </c>
      <c r="F15" s="55">
        <f t="shared" si="1"/>
        <v>21.00792337831955</v>
      </c>
    </row>
    <row r="16" spans="1:6" ht="31.5">
      <c r="A16" s="39" t="s">
        <v>48</v>
      </c>
      <c r="B16" s="56">
        <v>2920</v>
      </c>
      <c r="C16" s="40">
        <v>2512.287</v>
      </c>
      <c r="D16" s="59">
        <v>4568.861</v>
      </c>
      <c r="E16" s="54">
        <f t="shared" si="0"/>
        <v>181.8606313689479</v>
      </c>
      <c r="F16" s="55">
        <f t="shared" si="1"/>
        <v>156.46784246575342</v>
      </c>
    </row>
    <row r="17" spans="1:6" ht="31.5">
      <c r="A17" s="39" t="s">
        <v>4</v>
      </c>
      <c r="B17" s="56">
        <v>9100</v>
      </c>
      <c r="C17" s="23">
        <v>4387.716</v>
      </c>
      <c r="D17" s="60">
        <v>1979.074</v>
      </c>
      <c r="E17" s="54">
        <f t="shared" si="0"/>
        <v>45.10487916720225</v>
      </c>
      <c r="F17" s="55">
        <f t="shared" si="1"/>
        <v>21.748065934065934</v>
      </c>
    </row>
    <row r="18" spans="1:6" ht="31.5">
      <c r="A18" s="39" t="s">
        <v>5</v>
      </c>
      <c r="B18" s="56">
        <v>0</v>
      </c>
      <c r="C18" s="23">
        <v>22.212</v>
      </c>
      <c r="D18" s="60">
        <v>0</v>
      </c>
      <c r="E18" s="54">
        <f t="shared" si="0"/>
        <v>0</v>
      </c>
      <c r="F18" s="55">
        <v>0</v>
      </c>
    </row>
    <row r="19" spans="1:6" ht="31.5">
      <c r="A19" s="38" t="s">
        <v>6</v>
      </c>
      <c r="B19" s="52">
        <v>308.8</v>
      </c>
      <c r="C19" s="19">
        <v>3057.278</v>
      </c>
      <c r="D19" s="52">
        <v>814.196</v>
      </c>
      <c r="E19" s="54">
        <f t="shared" si="0"/>
        <v>26.631402181940935</v>
      </c>
      <c r="F19" s="55">
        <f t="shared" si="1"/>
        <v>263.6645077720207</v>
      </c>
    </row>
    <row r="20" spans="1:6" ht="15.75">
      <c r="A20" s="51" t="s">
        <v>7</v>
      </c>
      <c r="B20" s="61">
        <v>0</v>
      </c>
      <c r="C20" s="41">
        <v>0</v>
      </c>
      <c r="D20" s="62">
        <v>0</v>
      </c>
      <c r="E20" s="54">
        <v>0</v>
      </c>
      <c r="F20" s="55">
        <v>0</v>
      </c>
    </row>
    <row r="21" spans="1:6" ht="15.75">
      <c r="A21" s="51" t="s">
        <v>28</v>
      </c>
      <c r="B21" s="61">
        <v>0</v>
      </c>
      <c r="C21" s="41">
        <v>0.318</v>
      </c>
      <c r="D21" s="41">
        <v>-10.216</v>
      </c>
      <c r="E21" s="54">
        <v>0</v>
      </c>
      <c r="F21" s="55">
        <v>0</v>
      </c>
    </row>
    <row r="22" spans="1:6" ht="15.75">
      <c r="A22" s="63" t="s">
        <v>10</v>
      </c>
      <c r="B22" s="15">
        <f>SUM(B23:B30)</f>
        <v>1069171</v>
      </c>
      <c r="C22" s="15">
        <f>SUM(C23:C30)</f>
        <v>227362</v>
      </c>
      <c r="D22" s="15">
        <f>SUM(D23:D30)</f>
        <v>247221</v>
      </c>
      <c r="E22" s="17">
        <f>D22/C22*100</f>
        <v>108.73452907697856</v>
      </c>
      <c r="F22" s="18">
        <f aca="true" t="shared" si="2" ref="F22:F31">D22/B22*100</f>
        <v>23.12268103044321</v>
      </c>
    </row>
    <row r="23" spans="1:6" ht="15.75">
      <c r="A23" s="64" t="s">
        <v>11</v>
      </c>
      <c r="B23" s="37">
        <v>479503</v>
      </c>
      <c r="C23" s="37">
        <v>133327</v>
      </c>
      <c r="D23" s="37">
        <v>141860</v>
      </c>
      <c r="E23" s="27">
        <f>D23/C23*100</f>
        <v>106.40005400256511</v>
      </c>
      <c r="F23" s="28">
        <f t="shared" si="2"/>
        <v>29.58479926090139</v>
      </c>
    </row>
    <row r="24" spans="1:6" ht="15.75">
      <c r="A24" s="65" t="s">
        <v>29</v>
      </c>
      <c r="B24" s="23">
        <v>536423</v>
      </c>
      <c r="C24" s="19">
        <v>89510</v>
      </c>
      <c r="D24" s="19">
        <v>98513</v>
      </c>
      <c r="E24" s="27">
        <f aca="true" t="shared" si="3" ref="E24:E30">D24/C24*100</f>
        <v>110.05809406770193</v>
      </c>
      <c r="F24" s="28">
        <f t="shared" si="2"/>
        <v>18.364797929991816</v>
      </c>
    </row>
    <row r="25" spans="1:6" ht="15.75">
      <c r="A25" s="66" t="s">
        <v>12</v>
      </c>
      <c r="B25" s="24">
        <v>0</v>
      </c>
      <c r="C25" s="19">
        <v>0</v>
      </c>
      <c r="D25" s="19">
        <v>0</v>
      </c>
      <c r="E25" s="27">
        <v>0</v>
      </c>
      <c r="F25" s="28">
        <v>0</v>
      </c>
    </row>
    <row r="26" spans="1:6" ht="15.75">
      <c r="A26" s="67" t="s">
        <v>49</v>
      </c>
      <c r="B26" s="24">
        <v>48001</v>
      </c>
      <c r="C26" s="19">
        <v>1466</v>
      </c>
      <c r="D26" s="19">
        <v>1452</v>
      </c>
      <c r="E26" s="27">
        <f t="shared" si="3"/>
        <v>99.0450204638472</v>
      </c>
      <c r="F26" s="28">
        <f t="shared" si="2"/>
        <v>3.0249369804795734</v>
      </c>
    </row>
    <row r="27" spans="1:6" ht="15.75" hidden="1">
      <c r="A27" s="68" t="s">
        <v>56</v>
      </c>
      <c r="B27" s="37"/>
      <c r="C27" s="19"/>
      <c r="D27" s="19"/>
      <c r="E27" s="27" t="e">
        <f t="shared" si="3"/>
        <v>#DIV/0!</v>
      </c>
      <c r="F27" s="28" t="e">
        <f t="shared" si="2"/>
        <v>#DIV/0!</v>
      </c>
    </row>
    <row r="28" spans="1:6" ht="15.75">
      <c r="A28" s="69" t="s">
        <v>13</v>
      </c>
      <c r="B28" s="26">
        <v>6000</v>
      </c>
      <c r="C28" s="23">
        <v>1560</v>
      </c>
      <c r="D28" s="23">
        <v>5451</v>
      </c>
      <c r="E28" s="27">
        <f t="shared" si="3"/>
        <v>349.4230769230769</v>
      </c>
      <c r="F28" s="28">
        <f t="shared" si="2"/>
        <v>90.85</v>
      </c>
    </row>
    <row r="29" spans="1:6" ht="49.5" customHeight="1">
      <c r="A29" s="29" t="s">
        <v>8</v>
      </c>
      <c r="B29" s="16">
        <v>65</v>
      </c>
      <c r="C29" s="19">
        <v>1930</v>
      </c>
      <c r="D29" s="19">
        <v>65</v>
      </c>
      <c r="E29" s="27">
        <f t="shared" si="3"/>
        <v>3.3678756476683938</v>
      </c>
      <c r="F29" s="28">
        <f t="shared" si="2"/>
        <v>100</v>
      </c>
    </row>
    <row r="30" spans="1:6" ht="31.5">
      <c r="A30" s="29" t="s">
        <v>9</v>
      </c>
      <c r="B30" s="16">
        <v>-821</v>
      </c>
      <c r="C30" s="19">
        <v>-431</v>
      </c>
      <c r="D30" s="19">
        <v>-120</v>
      </c>
      <c r="E30" s="27">
        <f t="shared" si="3"/>
        <v>27.842227378190255</v>
      </c>
      <c r="F30" s="28">
        <f t="shared" si="2"/>
        <v>14.616321559074299</v>
      </c>
    </row>
    <row r="31" spans="1:6" ht="15.75">
      <c r="A31" s="63" t="s">
        <v>14</v>
      </c>
      <c r="B31" s="25">
        <f>B7+B22</f>
        <v>1403433.8</v>
      </c>
      <c r="C31" s="25">
        <f>C7+C22</f>
        <v>343606.864</v>
      </c>
      <c r="D31" s="25">
        <f>D7+D22</f>
        <v>365576.165</v>
      </c>
      <c r="E31" s="18">
        <f>D31/C31*100</f>
        <v>106.39373170379972</v>
      </c>
      <c r="F31" s="18">
        <f t="shared" si="2"/>
        <v>26.04869321231967</v>
      </c>
    </row>
    <row r="32" spans="1:6" ht="15.75" hidden="1">
      <c r="A32" s="30"/>
      <c r="B32" s="42"/>
      <c r="C32" s="42"/>
      <c r="D32" s="42"/>
      <c r="E32" s="43"/>
      <c r="F32" s="28"/>
    </row>
    <row r="33" spans="1:6" ht="15.75" hidden="1">
      <c r="A33" s="30"/>
      <c r="B33" s="42"/>
      <c r="C33" s="42"/>
      <c r="D33" s="42"/>
      <c r="E33" s="43"/>
      <c r="F33" s="28"/>
    </row>
    <row r="34" spans="1:6" ht="15.75">
      <c r="A34" s="63" t="s">
        <v>15</v>
      </c>
      <c r="B34" s="30"/>
      <c r="C34" s="44"/>
      <c r="D34" s="44"/>
      <c r="E34" s="19"/>
      <c r="F34" s="26"/>
    </row>
    <row r="35" spans="1:6" ht="15.75">
      <c r="A35" s="30" t="s">
        <v>16</v>
      </c>
      <c r="B35" s="19">
        <v>107443</v>
      </c>
      <c r="C35" s="19">
        <v>25703</v>
      </c>
      <c r="D35" s="19">
        <v>21544</v>
      </c>
      <c r="E35" s="19">
        <f>D35/C35*100</f>
        <v>83.81900945414932</v>
      </c>
      <c r="F35" s="26">
        <f aca="true" t="shared" si="4" ref="F35:F63">D35/B35*100</f>
        <v>20.0515622236907</v>
      </c>
    </row>
    <row r="36" spans="1:6" ht="15.75" hidden="1">
      <c r="A36" s="70" t="s">
        <v>57</v>
      </c>
      <c r="B36" s="20"/>
      <c r="C36" s="71">
        <v>2864.6</v>
      </c>
      <c r="D36" s="20"/>
      <c r="E36" s="19">
        <f aca="true" t="shared" si="5" ref="E36:E77">D36/C36*100</f>
        <v>0</v>
      </c>
      <c r="F36" s="26" t="e">
        <f t="shared" si="4"/>
        <v>#DIV/0!</v>
      </c>
    </row>
    <row r="37" spans="1:6" ht="15.75" hidden="1">
      <c r="A37" s="70" t="s">
        <v>58</v>
      </c>
      <c r="B37" s="20"/>
      <c r="C37" s="20"/>
      <c r="D37" s="20"/>
      <c r="E37" s="19" t="e">
        <f t="shared" si="5"/>
        <v>#DIV/0!</v>
      </c>
      <c r="F37" s="26" t="e">
        <f t="shared" si="4"/>
        <v>#DIV/0!</v>
      </c>
    </row>
    <row r="38" spans="1:6" ht="15.75">
      <c r="A38" s="30" t="s">
        <v>26</v>
      </c>
      <c r="B38" s="19">
        <v>3086.4</v>
      </c>
      <c r="C38" s="19">
        <v>774</v>
      </c>
      <c r="D38" s="19">
        <v>845</v>
      </c>
      <c r="E38" s="19">
        <f t="shared" si="5"/>
        <v>109.17312661498708</v>
      </c>
      <c r="F38" s="26">
        <f t="shared" si="4"/>
        <v>27.37817522032141</v>
      </c>
    </row>
    <row r="39" spans="1:6" ht="31.5">
      <c r="A39" s="29" t="s">
        <v>17</v>
      </c>
      <c r="B39" s="45">
        <v>19767</v>
      </c>
      <c r="C39" s="19">
        <v>5678</v>
      </c>
      <c r="D39" s="19">
        <v>5886</v>
      </c>
      <c r="E39" s="19">
        <f t="shared" si="5"/>
        <v>103.66326171187038</v>
      </c>
      <c r="F39" s="26">
        <f t="shared" si="4"/>
        <v>29.77690089543178</v>
      </c>
    </row>
    <row r="40" spans="1:6" ht="15.75" hidden="1">
      <c r="A40" s="70" t="s">
        <v>57</v>
      </c>
      <c r="B40" s="20"/>
      <c r="C40" s="20"/>
      <c r="D40" s="20"/>
      <c r="E40" s="19" t="e">
        <f t="shared" si="5"/>
        <v>#DIV/0!</v>
      </c>
      <c r="F40" s="26" t="e">
        <f t="shared" si="4"/>
        <v>#DIV/0!</v>
      </c>
    </row>
    <row r="41" spans="1:6" ht="15.75" hidden="1">
      <c r="A41" s="70" t="s">
        <v>58</v>
      </c>
      <c r="B41" s="20"/>
      <c r="C41" s="20"/>
      <c r="D41" s="20"/>
      <c r="E41" s="19" t="e">
        <f t="shared" si="5"/>
        <v>#DIV/0!</v>
      </c>
      <c r="F41" s="26" t="e">
        <f t="shared" si="4"/>
        <v>#DIV/0!</v>
      </c>
    </row>
    <row r="42" spans="1:6" ht="15.75">
      <c r="A42" s="30" t="s">
        <v>18</v>
      </c>
      <c r="B42" s="19">
        <v>107370</v>
      </c>
      <c r="C42" s="19">
        <v>13644</v>
      </c>
      <c r="D42" s="19">
        <v>12339</v>
      </c>
      <c r="E42" s="19">
        <f t="shared" si="5"/>
        <v>90.4353562005277</v>
      </c>
      <c r="F42" s="26">
        <f t="shared" si="4"/>
        <v>11.492036881810561</v>
      </c>
    </row>
    <row r="43" spans="1:6" ht="15.75" hidden="1">
      <c r="A43" s="70" t="s">
        <v>57</v>
      </c>
      <c r="B43" s="20"/>
      <c r="C43" s="20"/>
      <c r="D43" s="20"/>
      <c r="E43" s="19" t="e">
        <f t="shared" si="5"/>
        <v>#DIV/0!</v>
      </c>
      <c r="F43" s="26" t="e">
        <f t="shared" si="4"/>
        <v>#DIV/0!</v>
      </c>
    </row>
    <row r="44" spans="1:6" ht="45" hidden="1">
      <c r="A44" s="72" t="s">
        <v>59</v>
      </c>
      <c r="B44" s="20"/>
      <c r="C44" s="20"/>
      <c r="D44" s="20"/>
      <c r="E44" s="19" t="e">
        <f t="shared" si="5"/>
        <v>#DIV/0!</v>
      </c>
      <c r="F44" s="26" t="e">
        <f t="shared" si="4"/>
        <v>#DIV/0!</v>
      </c>
    </row>
    <row r="45" spans="1:6" ht="15.75">
      <c r="A45" s="30" t="s">
        <v>30</v>
      </c>
      <c r="B45" s="16">
        <v>68079</v>
      </c>
      <c r="C45" s="19">
        <v>3245</v>
      </c>
      <c r="D45" s="19">
        <v>2384</v>
      </c>
      <c r="E45" s="19">
        <f t="shared" si="5"/>
        <v>73.4668721109399</v>
      </c>
      <c r="F45" s="26">
        <f t="shared" si="4"/>
        <v>3.501814068949309</v>
      </c>
    </row>
    <row r="46" spans="1:6" ht="15.75" hidden="1">
      <c r="A46" s="70" t="s">
        <v>57</v>
      </c>
      <c r="B46" s="20"/>
      <c r="C46" s="20"/>
      <c r="D46" s="20"/>
      <c r="E46" s="19" t="e">
        <f t="shared" si="5"/>
        <v>#DIV/0!</v>
      </c>
      <c r="F46" s="26" t="e">
        <f t="shared" si="4"/>
        <v>#DIV/0!</v>
      </c>
    </row>
    <row r="47" spans="1:6" ht="45" hidden="1">
      <c r="A47" s="72" t="s">
        <v>60</v>
      </c>
      <c r="B47" s="73"/>
      <c r="C47" s="20"/>
      <c r="D47" s="20"/>
      <c r="E47" s="19" t="e">
        <f t="shared" si="5"/>
        <v>#DIV/0!</v>
      </c>
      <c r="F47" s="26" t="e">
        <f t="shared" si="4"/>
        <v>#DIV/0!</v>
      </c>
    </row>
    <row r="48" spans="1:6" ht="15.75" hidden="1">
      <c r="A48" s="32" t="s">
        <v>19</v>
      </c>
      <c r="B48" s="74">
        <v>0</v>
      </c>
      <c r="C48" s="19">
        <v>0</v>
      </c>
      <c r="D48" s="19">
        <v>0</v>
      </c>
      <c r="E48" s="19" t="e">
        <f t="shared" si="5"/>
        <v>#DIV/0!</v>
      </c>
      <c r="F48" s="26" t="e">
        <f t="shared" si="4"/>
        <v>#DIV/0!</v>
      </c>
    </row>
    <row r="49" spans="1:6" ht="15.75">
      <c r="A49" s="30" t="s">
        <v>19</v>
      </c>
      <c r="B49" s="46">
        <v>9538</v>
      </c>
      <c r="C49" s="19"/>
      <c r="D49" s="19">
        <v>985</v>
      </c>
      <c r="E49" s="19">
        <v>0</v>
      </c>
      <c r="F49" s="26">
        <f t="shared" si="4"/>
        <v>10.327112602222687</v>
      </c>
    </row>
    <row r="50" spans="1:6" ht="15.75">
      <c r="A50" s="30" t="s">
        <v>20</v>
      </c>
      <c r="B50" s="19">
        <v>855061</v>
      </c>
      <c r="C50" s="19">
        <v>215113</v>
      </c>
      <c r="D50" s="19">
        <v>218696</v>
      </c>
      <c r="E50" s="19">
        <f t="shared" si="5"/>
        <v>101.66563620050857</v>
      </c>
      <c r="F50" s="26">
        <f t="shared" si="4"/>
        <v>25.576654764981683</v>
      </c>
    </row>
    <row r="51" spans="1:6" ht="15.75" hidden="1">
      <c r="A51" s="70" t="s">
        <v>61</v>
      </c>
      <c r="B51" s="44"/>
      <c r="C51" s="19"/>
      <c r="D51" s="19"/>
      <c r="E51" s="19" t="e">
        <f t="shared" si="5"/>
        <v>#DIV/0!</v>
      </c>
      <c r="F51" s="26" t="e">
        <f t="shared" si="4"/>
        <v>#DIV/0!</v>
      </c>
    </row>
    <row r="52" spans="1:6" ht="15.75" hidden="1">
      <c r="A52" s="70" t="s">
        <v>62</v>
      </c>
      <c r="B52" s="20"/>
      <c r="C52" s="20"/>
      <c r="D52" s="20"/>
      <c r="E52" s="19" t="e">
        <f t="shared" si="5"/>
        <v>#DIV/0!</v>
      </c>
      <c r="F52" s="26" t="e">
        <f t="shared" si="4"/>
        <v>#DIV/0!</v>
      </c>
    </row>
    <row r="53" spans="1:6" ht="15.75" hidden="1">
      <c r="A53" s="70" t="s">
        <v>58</v>
      </c>
      <c r="B53" s="20"/>
      <c r="C53" s="20"/>
      <c r="D53" s="20"/>
      <c r="E53" s="19" t="e">
        <f t="shared" si="5"/>
        <v>#DIV/0!</v>
      </c>
      <c r="F53" s="26" t="e">
        <f t="shared" si="4"/>
        <v>#DIV/0!</v>
      </c>
    </row>
    <row r="54" spans="1:6" ht="15.75">
      <c r="A54" s="29" t="s">
        <v>33</v>
      </c>
      <c r="B54" s="45">
        <v>200405</v>
      </c>
      <c r="C54" s="19">
        <v>41248</v>
      </c>
      <c r="D54" s="19">
        <v>47020</v>
      </c>
      <c r="E54" s="19">
        <f t="shared" si="5"/>
        <v>113.99340574088441</v>
      </c>
      <c r="F54" s="26">
        <f t="shared" si="4"/>
        <v>23.462488460866744</v>
      </c>
    </row>
    <row r="55" spans="1:6" ht="15.75" hidden="1">
      <c r="A55" s="75" t="s">
        <v>63</v>
      </c>
      <c r="B55" s="21"/>
      <c r="C55" s="20"/>
      <c r="D55" s="20"/>
      <c r="E55" s="19" t="e">
        <f t="shared" si="5"/>
        <v>#DIV/0!</v>
      </c>
      <c r="F55" s="26" t="e">
        <f t="shared" si="4"/>
        <v>#DIV/0!</v>
      </c>
    </row>
    <row r="56" spans="1:6" ht="15.75" hidden="1">
      <c r="A56" s="70" t="s">
        <v>58</v>
      </c>
      <c r="B56" s="20"/>
      <c r="C56" s="20">
        <v>0</v>
      </c>
      <c r="D56" s="20"/>
      <c r="E56" s="19" t="e">
        <f t="shared" si="5"/>
        <v>#DIV/0!</v>
      </c>
      <c r="F56" s="26" t="e">
        <f t="shared" si="4"/>
        <v>#DIV/0!</v>
      </c>
    </row>
    <row r="57" spans="1:6" ht="15.75" hidden="1">
      <c r="A57" s="30" t="s">
        <v>64</v>
      </c>
      <c r="B57" s="19"/>
      <c r="C57" s="19"/>
      <c r="D57" s="19"/>
      <c r="E57" s="19" t="e">
        <f t="shared" si="5"/>
        <v>#DIV/0!</v>
      </c>
      <c r="F57" s="26" t="e">
        <f t="shared" si="4"/>
        <v>#DIV/0!</v>
      </c>
    </row>
    <row r="58" spans="1:6" ht="15.75" hidden="1">
      <c r="A58" s="75" t="s">
        <v>65</v>
      </c>
      <c r="B58" s="21"/>
      <c r="C58" s="20"/>
      <c r="D58" s="20"/>
      <c r="E58" s="19" t="e">
        <f t="shared" si="5"/>
        <v>#DIV/0!</v>
      </c>
      <c r="F58" s="26" t="e">
        <f t="shared" si="4"/>
        <v>#DIV/0!</v>
      </c>
    </row>
    <row r="59" spans="1:6" ht="15.75" hidden="1">
      <c r="A59" s="70" t="s">
        <v>58</v>
      </c>
      <c r="B59" s="20"/>
      <c r="C59" s="20"/>
      <c r="D59" s="20"/>
      <c r="E59" s="19" t="e">
        <f t="shared" si="5"/>
        <v>#DIV/0!</v>
      </c>
      <c r="F59" s="26" t="e">
        <f t="shared" si="4"/>
        <v>#DIV/0!</v>
      </c>
    </row>
    <row r="60" spans="1:6" ht="15.75">
      <c r="A60" s="69" t="s">
        <v>21</v>
      </c>
      <c r="B60" s="26">
        <v>31035</v>
      </c>
      <c r="C60" s="19">
        <v>4456</v>
      </c>
      <c r="D60" s="19">
        <v>7941</v>
      </c>
      <c r="E60" s="19">
        <f t="shared" si="5"/>
        <v>178.20915619389586</v>
      </c>
      <c r="F60" s="26">
        <f t="shared" si="4"/>
        <v>25.58724021266312</v>
      </c>
    </row>
    <row r="61" spans="1:6" ht="15.75">
      <c r="A61" s="69" t="s">
        <v>31</v>
      </c>
      <c r="B61" s="26">
        <v>5129</v>
      </c>
      <c r="C61" s="19">
        <v>511</v>
      </c>
      <c r="D61" s="19">
        <v>350</v>
      </c>
      <c r="E61" s="19">
        <f t="shared" si="5"/>
        <v>68.4931506849315</v>
      </c>
      <c r="F61" s="26">
        <f t="shared" si="4"/>
        <v>6.823942288945213</v>
      </c>
    </row>
    <row r="62" spans="1:6" ht="15.75">
      <c r="A62" s="69" t="s">
        <v>32</v>
      </c>
      <c r="B62" s="26">
        <v>2412</v>
      </c>
      <c r="C62" s="19">
        <v>255</v>
      </c>
      <c r="D62" s="19">
        <v>27.20656</v>
      </c>
      <c r="E62" s="19">
        <f t="shared" si="5"/>
        <v>10.669239215686273</v>
      </c>
      <c r="F62" s="26">
        <f t="shared" si="4"/>
        <v>1.1279668325041459</v>
      </c>
    </row>
    <row r="63" spans="1:6" ht="15.75">
      <c r="A63" s="69" t="s">
        <v>22</v>
      </c>
      <c r="B63" s="26">
        <v>53105</v>
      </c>
      <c r="C63" s="19">
        <v>18860</v>
      </c>
      <c r="D63" s="19">
        <v>17093</v>
      </c>
      <c r="E63" s="19">
        <f t="shared" si="5"/>
        <v>90.63096500530222</v>
      </c>
      <c r="F63" s="26">
        <f t="shared" si="4"/>
        <v>32.18717634874306</v>
      </c>
    </row>
    <row r="64" spans="1:6" ht="15.75">
      <c r="A64" s="76" t="s">
        <v>23</v>
      </c>
      <c r="B64" s="47">
        <f>B63+B62+B61+B60+B50+B54+B49+B45+B42+B39+B38+B35+B48</f>
        <v>1462430.4</v>
      </c>
      <c r="C64" s="47">
        <f>C35+C38+C39+C42+C45+C50+C54+C60+C61+C62+C63</f>
        <v>329487</v>
      </c>
      <c r="D64" s="47">
        <f>D35+D38+D39+D42+D45+D50+D54+D60+D61+D62+D63+D49</f>
        <v>335110.20656</v>
      </c>
      <c r="E64" s="15">
        <f t="shared" si="5"/>
        <v>101.70665506074594</v>
      </c>
      <c r="F64" s="33">
        <f>D64/B64*100</f>
        <v>22.914608897626856</v>
      </c>
    </row>
    <row r="65" spans="1:6" ht="31.5">
      <c r="A65" s="48" t="s">
        <v>24</v>
      </c>
      <c r="B65" s="16">
        <f>SUM(B31-B64)</f>
        <v>-58996.59999999986</v>
      </c>
      <c r="C65" s="16">
        <f>SUM(C31-C64)</f>
        <v>14119.864000000001</v>
      </c>
      <c r="D65" s="16">
        <f>SUM(D31-D64)</f>
        <v>30465.95843999996</v>
      </c>
      <c r="E65" s="19">
        <f t="shared" si="5"/>
        <v>215.76665639272417</v>
      </c>
      <c r="F65" s="16">
        <f>D65/B65*100</f>
        <v>-51.640193570477</v>
      </c>
    </row>
    <row r="66" spans="1:6" ht="15.75" hidden="1">
      <c r="A66" s="31" t="s">
        <v>66</v>
      </c>
      <c r="B66" s="16"/>
      <c r="C66" s="16"/>
      <c r="D66" s="16"/>
      <c r="E66" s="19"/>
      <c r="F66" s="16"/>
    </row>
    <row r="67" spans="1:6" ht="47.25" hidden="1">
      <c r="A67" s="31" t="s">
        <v>67</v>
      </c>
      <c r="B67" s="21">
        <v>3354</v>
      </c>
      <c r="C67" s="77" t="s">
        <v>68</v>
      </c>
      <c r="D67" s="77" t="s">
        <v>68</v>
      </c>
      <c r="E67" s="78" t="s">
        <v>68</v>
      </c>
      <c r="F67" s="77" t="s">
        <v>68</v>
      </c>
    </row>
    <row r="68" spans="1:6" ht="31.5">
      <c r="A68" s="31" t="s">
        <v>69</v>
      </c>
      <c r="B68" s="16">
        <f>B65+B67</f>
        <v>-55642.59999999986</v>
      </c>
      <c r="C68" s="16">
        <f>C65</f>
        <v>14119.864000000001</v>
      </c>
      <c r="D68" s="16">
        <f>D65</f>
        <v>30465.95843999996</v>
      </c>
      <c r="E68" s="16">
        <f>E65</f>
        <v>215.76665639272417</v>
      </c>
      <c r="F68" s="26">
        <f>D68/B68*100</f>
        <v>-54.75293828828997</v>
      </c>
    </row>
    <row r="69" spans="1:6" ht="15.75">
      <c r="A69" s="79" t="s">
        <v>25</v>
      </c>
      <c r="B69" s="19">
        <f>SUM(B70:B77)</f>
        <v>58997</v>
      </c>
      <c r="C69" s="19">
        <f>SUM(C70:C77)</f>
        <v>-14120</v>
      </c>
      <c r="D69" s="19">
        <f>SUM(D70:D77)</f>
        <v>-30466</v>
      </c>
      <c r="E69" s="19">
        <f t="shared" si="5"/>
        <v>215.76487252124647</v>
      </c>
      <c r="F69" s="26">
        <f>D69/B69*100</f>
        <v>-51.63991389392682</v>
      </c>
    </row>
    <row r="70" spans="1:6" ht="31.5">
      <c r="A70" s="11" t="s">
        <v>39</v>
      </c>
      <c r="B70" s="34">
        <v>50000</v>
      </c>
      <c r="C70" s="35">
        <v>0</v>
      </c>
      <c r="D70" s="35">
        <v>0</v>
      </c>
      <c r="E70" s="20">
        <v>0</v>
      </c>
      <c r="F70" s="21">
        <f aca="true" t="shared" si="6" ref="F70:F76">D70/B70*100</f>
        <v>0</v>
      </c>
    </row>
    <row r="71" spans="1:6" ht="31.5">
      <c r="A71" s="11" t="s">
        <v>40</v>
      </c>
      <c r="B71" s="34">
        <v>-24000</v>
      </c>
      <c r="C71" s="36">
        <v>-15000</v>
      </c>
      <c r="D71" s="36">
        <v>-4500</v>
      </c>
      <c r="E71" s="20">
        <f t="shared" si="5"/>
        <v>30</v>
      </c>
      <c r="F71" s="21">
        <f t="shared" si="6"/>
        <v>18.75</v>
      </c>
    </row>
    <row r="72" spans="1:6" ht="15.75">
      <c r="A72" s="11" t="s">
        <v>42</v>
      </c>
      <c r="B72" s="34">
        <v>79236</v>
      </c>
      <c r="C72" s="36">
        <v>24000</v>
      </c>
      <c r="D72" s="36">
        <v>0</v>
      </c>
      <c r="E72" s="20">
        <f t="shared" si="5"/>
        <v>0</v>
      </c>
      <c r="F72" s="21">
        <f t="shared" si="6"/>
        <v>0</v>
      </c>
    </row>
    <row r="73" spans="1:6" ht="15.75">
      <c r="A73" s="11" t="s">
        <v>43</v>
      </c>
      <c r="B73" s="34">
        <v>-79236</v>
      </c>
      <c r="C73" s="36">
        <v>0</v>
      </c>
      <c r="D73" s="36">
        <v>0</v>
      </c>
      <c r="E73" s="20">
        <v>0</v>
      </c>
      <c r="F73" s="21">
        <f t="shared" si="6"/>
        <v>0</v>
      </c>
    </row>
    <row r="74" spans="1:6" ht="31.5">
      <c r="A74" s="11" t="s">
        <v>44</v>
      </c>
      <c r="B74" s="34">
        <v>-2000</v>
      </c>
      <c r="C74" s="20">
        <v>0</v>
      </c>
      <c r="D74" s="20">
        <v>0</v>
      </c>
      <c r="E74" s="20">
        <v>0</v>
      </c>
      <c r="F74" s="21">
        <f t="shared" si="6"/>
        <v>0</v>
      </c>
    </row>
    <row r="75" spans="1:6" ht="15.75">
      <c r="A75" s="11" t="s">
        <v>45</v>
      </c>
      <c r="B75" s="34">
        <v>2000</v>
      </c>
      <c r="C75" s="36">
        <v>0</v>
      </c>
      <c r="D75" s="36">
        <v>0</v>
      </c>
      <c r="E75" s="20">
        <v>0</v>
      </c>
      <c r="F75" s="21">
        <f t="shared" si="6"/>
        <v>0</v>
      </c>
    </row>
    <row r="76" spans="1:6" ht="31.5">
      <c r="A76" s="31" t="s">
        <v>36</v>
      </c>
      <c r="B76" s="21">
        <v>32997</v>
      </c>
      <c r="C76" s="20">
        <v>-71898</v>
      </c>
      <c r="D76" s="20">
        <v>-77770</v>
      </c>
      <c r="E76" s="20">
        <f t="shared" si="5"/>
        <v>108.16712565022671</v>
      </c>
      <c r="F76" s="21">
        <f t="shared" si="6"/>
        <v>-235.6880928569264</v>
      </c>
    </row>
    <row r="77" spans="1:6" ht="31.5">
      <c r="A77" s="31" t="s">
        <v>37</v>
      </c>
      <c r="B77" s="34">
        <v>0</v>
      </c>
      <c r="C77" s="36">
        <v>48778</v>
      </c>
      <c r="D77" s="36">
        <v>51804</v>
      </c>
      <c r="E77" s="20">
        <f t="shared" si="5"/>
        <v>106.2036163844356</v>
      </c>
      <c r="F77" s="21">
        <v>0</v>
      </c>
    </row>
    <row r="78" spans="1:6" ht="15.75">
      <c r="A78" s="12"/>
      <c r="B78" s="12"/>
      <c r="C78" s="14" t="s">
        <v>41</v>
      </c>
      <c r="D78" s="13"/>
      <c r="E78" s="13"/>
      <c r="F78" s="10"/>
    </row>
    <row r="79" spans="2:4" ht="15.75">
      <c r="B79" s="10"/>
      <c r="D79" s="3"/>
    </row>
    <row r="80" spans="1:2" ht="12.75">
      <c r="A80" s="3"/>
      <c r="B80" s="3"/>
    </row>
    <row r="81" spans="1:2" ht="12.75">
      <c r="A81" s="3"/>
      <c r="B81" s="3"/>
    </row>
  </sheetData>
  <sheetProtection selectLockedCells="1" selectUnlockedCells="1"/>
  <mergeCells count="2">
    <mergeCell ref="A2:F2"/>
    <mergeCell ref="A3:F3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2020-04-14T06:35:24Z</cp:lastPrinted>
  <dcterms:created xsi:type="dcterms:W3CDTF">2011-03-15T08:38:51Z</dcterms:created>
  <dcterms:modified xsi:type="dcterms:W3CDTF">2020-05-20T10:37:45Z</dcterms:modified>
  <cp:category/>
  <cp:version/>
  <cp:contentType/>
  <cp:contentStatus/>
</cp:coreProperties>
</file>