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C66" i="1"/>
  <c r="B66" i="1"/>
  <c r="E64" i="1"/>
  <c r="D64" i="1"/>
  <c r="C64" i="1"/>
  <c r="B64" i="1"/>
  <c r="F64" i="1" s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B22" i="1"/>
  <c r="F19" i="1"/>
  <c r="E19" i="1"/>
  <c r="E18" i="1"/>
  <c r="B18" i="1"/>
  <c r="F18" i="1" s="1"/>
  <c r="F17" i="1"/>
  <c r="E17" i="1"/>
  <c r="E16" i="1"/>
  <c r="B16" i="1"/>
  <c r="F16" i="1" s="1"/>
  <c r="F15" i="1"/>
  <c r="E15" i="1"/>
  <c r="F13" i="1"/>
  <c r="E13" i="1"/>
  <c r="B13" i="1"/>
  <c r="F12" i="1"/>
  <c r="E12" i="1"/>
  <c r="F11" i="1"/>
  <c r="E11" i="1"/>
  <c r="F10" i="1"/>
  <c r="E10" i="1"/>
  <c r="F9" i="1"/>
  <c r="E9" i="1"/>
  <c r="E8" i="1"/>
  <c r="B8" i="1"/>
  <c r="B7" i="1" s="1"/>
  <c r="B31" i="1" s="1"/>
  <c r="B65" i="1" s="1"/>
  <c r="D7" i="1"/>
  <c r="F7" i="1" s="1"/>
  <c r="C7" i="1"/>
  <c r="C31" i="1" s="1"/>
  <c r="C65" i="1" s="1"/>
  <c r="E22" i="1" l="1"/>
  <c r="D31" i="1"/>
  <c r="E7" i="1"/>
  <c r="F8" i="1"/>
  <c r="F31" i="1" l="1"/>
  <c r="E31" i="1"/>
  <c r="D65" i="1"/>
  <c r="F65" i="1" l="1"/>
  <c r="E65" i="1"/>
  <c r="D71" i="1"/>
  <c r="F71" i="1" l="1"/>
  <c r="E71" i="1"/>
  <c r="D66" i="1"/>
  <c r="F66" i="1" l="1"/>
  <c r="E66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<sst xmlns="http://schemas.openxmlformats.org/spreadsheetml/2006/main" count="72" uniqueCount="65">
  <si>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</si>
  <si>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</si>
  <si>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</si>
  <si>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</si>
  <si>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</si>
  <si>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</si>
  <si>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</si>
  <si>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</si>
  <si>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</si>
  <si>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</si>
  <si>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</si>
  <si>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</si>
  <si>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</si>
  <si>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</si>
  <si>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</si>
  <si>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</si>
  <si>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</si>
  <si>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</si>
  <si>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</si>
  <si>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</si>
  <si>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</si>
  <si>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</si>
  <si>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</si>
  <si>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</si>
  <si>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</si>
  <si>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</si>
  <si>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</si>
  <si>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</si>
  <si>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</si>
  <si>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</si>
  <si>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</si>
  <si>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</si>
  <si>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</si>
  <si>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</si>
  <si>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</si>
  <si>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</si>
  <si>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</si>
  <si>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</si>
  <si>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</si>
  <si>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</si>
  <si>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</si>
  <si>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</si>
  <si>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</si>
  <si>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</si>
  <si>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</si>
  <si>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</si>
  <si>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</si>
  <si>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</si>
  <si>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</si>
  <si>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</si>
  <si>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</si>
  <si>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</si>
  <si>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</si>
  <si>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</si>
  <si>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</si>
  <si>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</si>
  <si>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</si>
  <si>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</si>
  <si>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</si>
  <si>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</si>
  <si>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</si>
  <si>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</si>
  <si>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августа 2018 года </t>
  </si>
  <si>
    <t>Исполнено на 1.08.2017 г.</t>
  </si>
  <si>
    <t>Исполнено на 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</si>
</sst>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9" fillId="0" borderId="1" xfId="0" applyNumberFormat="1" applyFont="1" applyFill="1" applyBorder="1" applyAlignment="1" applyProtection="1"/>
    <xf numFmtId="3" fontId="13" fillId="0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protection locked="0"/>
    </xf>
    <xf numFmtId="3" fontId="12" fillId="2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" workbookViewId="0">
      <selection activeCell="A14" sqref="A14:XFD14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.140625" style="60" customWidth="1"/>
    <col min="5" max="5" width="11.42578125" style="60" customWidth="1"/>
    <col min="6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2" t="s">
        <v>0</v>
      </c>
      <c r="B2" s="72"/>
      <c r="C2" s="72"/>
      <c r="D2" s="72"/>
      <c r="E2" s="72"/>
      <c r="F2" s="72"/>
      <c r="G2" s="60"/>
    </row>
    <row r="3" spans="1:9" s="56" customFormat="1" ht="15.75">
      <c r="A3" s="73" t="s">
        <v>62</v>
      </c>
      <c r="B3" s="73"/>
      <c r="C3" s="73"/>
      <c r="D3" s="73"/>
      <c r="E3" s="73"/>
      <c r="F3" s="73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275025.8</v>
      </c>
      <c r="C7" s="7">
        <f>SUM(C8:C21)</f>
        <v>153902.47600000002</v>
      </c>
      <c r="D7" s="7">
        <f>SUM(D8:D21)</f>
        <v>173158.58570000003</v>
      </c>
      <c r="E7" s="8">
        <f t="shared" ref="E7:E13" si="0">D7/C7*100</f>
        <v>112.51189077685792</v>
      </c>
      <c r="F7" s="9">
        <f>D7/B7*100</f>
        <v>62.960851563744214</v>
      </c>
      <c r="G7" s="51"/>
      <c r="H7" s="57"/>
      <c r="I7" s="57"/>
    </row>
    <row r="8" spans="1:9" s="56" customFormat="1" ht="20.25" customHeight="1">
      <c r="A8" s="29" t="s">
        <v>2</v>
      </c>
      <c r="B8" s="10">
        <f>218979+4000</f>
        <v>222979</v>
      </c>
      <c r="C8" s="11">
        <v>123469.696</v>
      </c>
      <c r="D8" s="11">
        <v>129435.821</v>
      </c>
      <c r="E8" s="12">
        <f t="shared" si="0"/>
        <v>104.83205611845032</v>
      </c>
      <c r="F8" s="13">
        <f t="shared" ref="F8:F19" si="1">D8/B8*100</f>
        <v>58.04843550289489</v>
      </c>
      <c r="G8" s="51"/>
      <c r="H8" s="57"/>
    </row>
    <row r="9" spans="1:9" s="56" customFormat="1" ht="15.75">
      <c r="A9" s="29" t="s">
        <v>3</v>
      </c>
      <c r="B9" s="10">
        <v>15757.9</v>
      </c>
      <c r="C9" s="11">
        <v>8933.14</v>
      </c>
      <c r="D9" s="11">
        <v>9231.3420000000006</v>
      </c>
      <c r="E9" s="12">
        <f t="shared" si="0"/>
        <v>103.3381543331908</v>
      </c>
      <c r="F9" s="13">
        <f t="shared" si="1"/>
        <v>58.582311094752484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15">
        <v>59.408999999999999</v>
      </c>
      <c r="D10" s="15">
        <v>127.35</v>
      </c>
      <c r="E10" s="12">
        <f t="shared" si="0"/>
        <v>214.36146038479018</v>
      </c>
      <c r="F10" s="13">
        <f t="shared" si="1"/>
        <v>70.75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10">
        <v>4003.7669999999998</v>
      </c>
      <c r="D11" s="10">
        <v>3919.4769999999999</v>
      </c>
      <c r="E11" s="12">
        <f t="shared" si="0"/>
        <v>97.894732635540478</v>
      </c>
      <c r="F11" s="13">
        <f t="shared" si="1"/>
        <v>57.076160242314799</v>
      </c>
      <c r="G11" s="51"/>
      <c r="H11" s="57"/>
    </row>
    <row r="12" spans="1:9" s="56" customFormat="1" ht="15.75">
      <c r="A12" s="27" t="s">
        <v>6</v>
      </c>
      <c r="B12" s="10">
        <v>2326</v>
      </c>
      <c r="C12" s="10">
        <v>3887.8090000000002</v>
      </c>
      <c r="D12" s="10">
        <v>7754.085</v>
      </c>
      <c r="E12" s="12">
        <f t="shared" si="0"/>
        <v>199.44614048683974</v>
      </c>
      <c r="F12" s="13">
        <f t="shared" si="1"/>
        <v>333.36564918314701</v>
      </c>
      <c r="G12" s="51"/>
      <c r="H12" s="57"/>
    </row>
    <row r="13" spans="1:9" s="56" customFormat="1" ht="15.75">
      <c r="A13" s="29" t="s">
        <v>7</v>
      </c>
      <c r="B13" s="10">
        <f>35+30</f>
        <v>65</v>
      </c>
      <c r="C13" s="10">
        <v>3.15</v>
      </c>
      <c r="D13" s="10">
        <v>77.2</v>
      </c>
      <c r="E13" s="12">
        <f t="shared" si="0"/>
        <v>2450.7936507936511</v>
      </c>
      <c r="F13" s="13">
        <f t="shared" si="1"/>
        <v>118.76923076923079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16">
        <v>0.33700000000000002</v>
      </c>
      <c r="D14" s="16">
        <v>3.7000000000000002E-3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16">
        <v>5970.3230000000003</v>
      </c>
      <c r="D15" s="10">
        <v>10089.806</v>
      </c>
      <c r="E15" s="12">
        <f>D15/C15*100</f>
        <v>168.99933219693474</v>
      </c>
      <c r="F15" s="13">
        <f t="shared" si="1"/>
        <v>78.483245177349104</v>
      </c>
      <c r="G15" s="52"/>
      <c r="H15" s="57"/>
    </row>
    <row r="16" spans="1:9" s="56" customFormat="1" ht="30" customHeight="1">
      <c r="A16" s="37" t="s">
        <v>10</v>
      </c>
      <c r="B16" s="14">
        <f>810+1640</f>
        <v>2450</v>
      </c>
      <c r="C16" s="63">
        <v>750.04600000000005</v>
      </c>
      <c r="D16" s="63">
        <v>3642.732</v>
      </c>
      <c r="E16" s="12">
        <f>D16/C16*100</f>
        <v>485.66781237417433</v>
      </c>
      <c r="F16" s="13">
        <f t="shared" si="1"/>
        <v>148.68293877551019</v>
      </c>
      <c r="G16" s="52"/>
      <c r="H16" s="57"/>
    </row>
    <row r="17" spans="1:9" s="56" customFormat="1" ht="29.25" customHeight="1">
      <c r="A17" s="37" t="s">
        <v>11</v>
      </c>
      <c r="B17" s="14">
        <v>8931</v>
      </c>
      <c r="C17" s="17">
        <v>5830.4129999999996</v>
      </c>
      <c r="D17" s="17">
        <v>7323.1180000000004</v>
      </c>
      <c r="E17" s="12">
        <f>D17/C17*100</f>
        <v>125.60204568698651</v>
      </c>
      <c r="F17" s="13">
        <f t="shared" si="1"/>
        <v>81.996618519762634</v>
      </c>
      <c r="G17" s="52"/>
      <c r="H17" s="57"/>
    </row>
    <row r="18" spans="1:9" s="56" customFormat="1" ht="31.5">
      <c r="A18" s="37" t="s">
        <v>12</v>
      </c>
      <c r="B18" s="14">
        <f>466+60.3+561.5</f>
        <v>1087.8</v>
      </c>
      <c r="C18" s="17">
        <v>14.57</v>
      </c>
      <c r="D18" s="17">
        <v>753.65800000000002</v>
      </c>
      <c r="E18" s="12">
        <f>D18/C18*100</f>
        <v>5172.6698695950581</v>
      </c>
      <c r="F18" s="13">
        <f t="shared" si="1"/>
        <v>69.282772568486862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10">
        <v>979.81600000000003</v>
      </c>
      <c r="D19" s="10">
        <v>800.10299999999995</v>
      </c>
      <c r="E19" s="12">
        <f>D19/C19*100</f>
        <v>81.658495064379423</v>
      </c>
      <c r="F19" s="13">
        <f t="shared" si="1"/>
        <v>52.431389252948875</v>
      </c>
      <c r="G19" s="52"/>
      <c r="H19" s="57"/>
    </row>
    <row r="20" spans="1:9" s="56" customFormat="1" ht="15.75">
      <c r="A20" s="29" t="s">
        <v>14</v>
      </c>
      <c r="B20" s="64">
        <v>0</v>
      </c>
      <c r="C20" s="65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65">
        <v>0</v>
      </c>
      <c r="D21" s="65">
        <v>3.89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919073</v>
      </c>
      <c r="C22" s="7">
        <f>SUM(C23:C30)</f>
        <v>331180.04499999998</v>
      </c>
      <c r="D22" s="7">
        <f>SUM(D23:D30)</f>
        <v>371266</v>
      </c>
      <c r="E22" s="8">
        <f t="shared" ref="E22:E31" si="2">D22/C22*100</f>
        <v>112.10397655450528</v>
      </c>
      <c r="F22" s="9">
        <f t="shared" ref="F22:F31" si="3">D22/B22*100</f>
        <v>40.395703061671924</v>
      </c>
      <c r="G22" s="51"/>
    </row>
    <row r="23" spans="1:9" s="56" customFormat="1" ht="15.75" customHeight="1">
      <c r="A23" s="19" t="s">
        <v>17</v>
      </c>
      <c r="B23" s="15">
        <v>417955</v>
      </c>
      <c r="C23" s="15">
        <v>219193.69699999999</v>
      </c>
      <c r="D23" s="15">
        <v>246172</v>
      </c>
      <c r="E23" s="12">
        <f t="shared" si="2"/>
        <v>112.30797389215074</v>
      </c>
      <c r="F23" s="20">
        <f t="shared" si="3"/>
        <v>58.899163785575006</v>
      </c>
      <c r="G23" s="51"/>
      <c r="I23" s="58"/>
    </row>
    <row r="24" spans="1:9" s="56" customFormat="1" ht="17.25" customHeight="1">
      <c r="A24" s="21" t="s">
        <v>18</v>
      </c>
      <c r="B24" s="17">
        <v>376376</v>
      </c>
      <c r="C24" s="10">
        <v>104899.47100000001</v>
      </c>
      <c r="D24" s="10">
        <v>97124</v>
      </c>
      <c r="E24" s="12">
        <f t="shared" si="2"/>
        <v>92.58769283974749</v>
      </c>
      <c r="F24" s="20">
        <f t="shared" si="3"/>
        <v>25.805046017811978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121531</v>
      </c>
      <c r="C26" s="10">
        <v>563.20899999999995</v>
      </c>
      <c r="D26" s="10">
        <v>25404</v>
      </c>
      <c r="E26" s="12">
        <f>D26/C26*100</f>
        <v>4510.5813294886984</v>
      </c>
      <c r="F26" s="20">
        <f t="shared" si="3"/>
        <v>20.90330862084571</v>
      </c>
      <c r="G26" s="51"/>
      <c r="I26" s="59"/>
    </row>
    <row r="27" spans="1:9" s="56" customFormat="1" ht="15.75" hidden="1" customHeight="1">
      <c r="A27" s="24" t="s">
        <v>21</v>
      </c>
      <c r="B27" s="15"/>
      <c r="C27" s="10"/>
      <c r="D27" s="10"/>
      <c r="E27" s="12"/>
      <c r="F27" s="20"/>
      <c r="G27" s="51"/>
    </row>
    <row r="28" spans="1:9" s="56" customFormat="1" ht="18" customHeight="1">
      <c r="A28" s="25" t="s">
        <v>22</v>
      </c>
      <c r="B28" s="26">
        <v>3735</v>
      </c>
      <c r="C28" s="10">
        <v>7360</v>
      </c>
      <c r="D28" s="17">
        <v>3090</v>
      </c>
      <c r="E28" s="12">
        <f t="shared" si="2"/>
        <v>41.983695652173914</v>
      </c>
      <c r="F28" s="20">
        <f t="shared" si="3"/>
        <v>82.730923694779108</v>
      </c>
      <c r="G28" s="51"/>
    </row>
    <row r="29" spans="1:9" s="56" customFormat="1" ht="51" customHeight="1">
      <c r="A29" s="27" t="s">
        <v>23</v>
      </c>
      <c r="B29" s="11">
        <v>2883</v>
      </c>
      <c r="C29" s="10">
        <v>33.39</v>
      </c>
      <c r="D29" s="10">
        <v>2883</v>
      </c>
      <c r="E29" s="20">
        <f>D29/C29*100</f>
        <v>8634.3216531895778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-3407</v>
      </c>
      <c r="C30" s="10">
        <v>-869.72199999999998</v>
      </c>
      <c r="D30" s="10">
        <v>-3407</v>
      </c>
      <c r="E30" s="20">
        <f t="shared" si="2"/>
        <v>391.73437029303619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1194098.8</v>
      </c>
      <c r="C31" s="28">
        <f>C7+C22</f>
        <v>485082.52100000001</v>
      </c>
      <c r="D31" s="28">
        <f>D7+D22</f>
        <v>544424.58570000005</v>
      </c>
      <c r="E31" s="9">
        <f t="shared" si="2"/>
        <v>112.23339578957949</v>
      </c>
      <c r="F31" s="9">
        <f t="shared" si="3"/>
        <v>45.592926288846449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74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78718</v>
      </c>
      <c r="C35" s="10">
        <v>37409.730000000003</v>
      </c>
      <c r="D35" s="10">
        <v>37566</v>
      </c>
      <c r="E35" s="10">
        <f>D35/C35*100</f>
        <v>100.41772554894139</v>
      </c>
      <c r="F35" s="26">
        <f t="shared" ref="F35:F45" si="4">D35/B35*100</f>
        <v>47.722249040880108</v>
      </c>
      <c r="G35" s="52"/>
    </row>
    <row r="36" spans="1:7" s="56" customFormat="1" ht="17.25" hidden="1" customHeight="1">
      <c r="A36" s="33" t="s">
        <v>28</v>
      </c>
      <c r="B36" s="70"/>
      <c r="C36" s="75"/>
      <c r="D36" s="70"/>
      <c r="E36" s="10" t="e">
        <f>D36/C36*100</f>
        <v>#DIV/0!</v>
      </c>
      <c r="F36" s="35" t="e">
        <f t="shared" si="4"/>
        <v>#DIV/0!</v>
      </c>
      <c r="G36" s="54"/>
    </row>
    <row r="37" spans="1:7" s="56" customFormat="1" ht="15.75" hidden="1" customHeight="1">
      <c r="A37" s="33" t="s">
        <v>29</v>
      </c>
      <c r="B37" s="34"/>
      <c r="C37" s="75"/>
      <c r="D37" s="34"/>
      <c r="E37" s="34"/>
      <c r="F37" s="35" t="e">
        <f t="shared" si="4"/>
        <v>#DIV/0!</v>
      </c>
      <c r="G37" s="54"/>
    </row>
    <row r="38" spans="1:7" s="56" customFormat="1" ht="15.75">
      <c r="A38" s="29" t="s">
        <v>30</v>
      </c>
      <c r="B38" s="10">
        <v>2234</v>
      </c>
      <c r="C38" s="10">
        <v>1436.7</v>
      </c>
      <c r="D38" s="10">
        <v>1277</v>
      </c>
      <c r="E38" s="10">
        <f>D38/C38*100</f>
        <v>88.884248625321916</v>
      </c>
      <c r="F38" s="26">
        <f t="shared" si="4"/>
        <v>57.162041181736797</v>
      </c>
      <c r="G38" s="54"/>
    </row>
    <row r="39" spans="1:7" s="56" customFormat="1" ht="31.5">
      <c r="A39" s="27" t="s">
        <v>31</v>
      </c>
      <c r="B39" s="14">
        <v>17919</v>
      </c>
      <c r="C39" s="10">
        <v>3974.9340000000002</v>
      </c>
      <c r="D39" s="10">
        <v>8595</v>
      </c>
      <c r="E39" s="10">
        <f>D39/C39*100</f>
        <v>216.23000532839035</v>
      </c>
      <c r="F39" s="26">
        <f t="shared" si="4"/>
        <v>47.965846308387746</v>
      </c>
      <c r="G39" s="51"/>
    </row>
    <row r="40" spans="1:7" s="56" customFormat="1" ht="21" hidden="1" customHeight="1">
      <c r="A40" s="33" t="s">
        <v>28</v>
      </c>
      <c r="B40" s="34"/>
      <c r="C40" s="34"/>
      <c r="D40" s="34"/>
      <c r="E40" s="34"/>
      <c r="F40" s="35"/>
      <c r="G40" s="54"/>
    </row>
    <row r="41" spans="1:7" s="56" customFormat="1" ht="15.75" hidden="1" customHeight="1">
      <c r="A41" s="33" t="s">
        <v>29</v>
      </c>
      <c r="B41" s="34"/>
      <c r="C41" s="34"/>
      <c r="D41" s="34"/>
      <c r="E41" s="34"/>
      <c r="F41" s="35"/>
      <c r="G41" s="54"/>
    </row>
    <row r="42" spans="1:7" s="56" customFormat="1" ht="15.75">
      <c r="A42" s="29" t="s">
        <v>32</v>
      </c>
      <c r="B42" s="10">
        <v>65755</v>
      </c>
      <c r="C42" s="10">
        <v>24857.024000000001</v>
      </c>
      <c r="D42" s="10">
        <v>20846</v>
      </c>
      <c r="E42" s="10">
        <f>D42/C42*100</f>
        <v>83.863619393858244</v>
      </c>
      <c r="F42" s="26">
        <f t="shared" si="4"/>
        <v>31.702532126834459</v>
      </c>
      <c r="G42" s="51"/>
    </row>
    <row r="43" spans="1:7" s="56" customFormat="1" ht="21" hidden="1" customHeight="1">
      <c r="A43" s="33" t="s">
        <v>28</v>
      </c>
      <c r="B43" s="34"/>
      <c r="C43" s="34"/>
      <c r="D43" s="34"/>
      <c r="E43" s="34"/>
      <c r="F43" s="35"/>
      <c r="G43" s="54"/>
    </row>
    <row r="44" spans="1:7" s="56" customFormat="1" ht="45" hidden="1" customHeight="1">
      <c r="A44" s="36" t="s">
        <v>33</v>
      </c>
      <c r="B44" s="34"/>
      <c r="C44" s="34"/>
      <c r="D44" s="34"/>
      <c r="E44" s="34"/>
      <c r="F44" s="35"/>
      <c r="G44" s="54"/>
    </row>
    <row r="45" spans="1:7" s="56" customFormat="1" ht="15.75">
      <c r="A45" s="29" t="s">
        <v>34</v>
      </c>
      <c r="B45" s="11">
        <v>172675</v>
      </c>
      <c r="C45" s="10">
        <v>8372.5679999999993</v>
      </c>
      <c r="D45" s="10">
        <v>8556</v>
      </c>
      <c r="E45" s="10">
        <f>D45/C45*100</f>
        <v>102.19086903802992</v>
      </c>
      <c r="F45" s="26">
        <f t="shared" si="4"/>
        <v>4.9549732155783985</v>
      </c>
      <c r="G45" s="51"/>
    </row>
    <row r="46" spans="1:7" s="56" customFormat="1" ht="15" hidden="1" customHeight="1">
      <c r="A46" s="33" t="s">
        <v>28</v>
      </c>
      <c r="B46" s="34"/>
      <c r="C46" s="34"/>
      <c r="D46" s="34"/>
      <c r="E46" s="34"/>
      <c r="F46" s="35"/>
      <c r="G46" s="54"/>
    </row>
    <row r="47" spans="1:7" s="56" customFormat="1" ht="44.25" hidden="1" customHeight="1">
      <c r="A47" s="36" t="s">
        <v>35</v>
      </c>
      <c r="B47" s="71"/>
      <c r="C47" s="34"/>
      <c r="D47" s="34"/>
      <c r="E47" s="34"/>
      <c r="F47" s="35"/>
      <c r="G47" s="54"/>
    </row>
    <row r="48" spans="1:7" s="56" customFormat="1" ht="24.75" hidden="1" customHeight="1">
      <c r="A48" s="37" t="s">
        <v>36</v>
      </c>
      <c r="B48" s="37"/>
      <c r="C48" s="10"/>
      <c r="D48" s="10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36"/>
      <c r="C49" s="34"/>
      <c r="D49" s="3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703918</v>
      </c>
      <c r="C50" s="10">
        <v>349171.03899999999</v>
      </c>
      <c r="D50" s="10">
        <v>396891</v>
      </c>
      <c r="E50" s="10">
        <f>D50/C50*100</f>
        <v>113.66664346982111</v>
      </c>
      <c r="F50" s="26">
        <f>D50/B50*100</f>
        <v>56.383129853193125</v>
      </c>
      <c r="G50" s="51"/>
    </row>
    <row r="51" spans="1:7" s="56" customFormat="1" ht="15.75" hidden="1" customHeight="1">
      <c r="A51" s="33" t="s">
        <v>39</v>
      </c>
      <c r="B51" s="32"/>
      <c r="C51" s="10"/>
      <c r="D51" s="10"/>
      <c r="E51" s="10"/>
      <c r="F51" s="26"/>
      <c r="G51" s="54"/>
    </row>
    <row r="52" spans="1:7" s="56" customFormat="1" ht="17.25" hidden="1" customHeight="1">
      <c r="A52" s="33" t="s">
        <v>40</v>
      </c>
      <c r="B52" s="34"/>
      <c r="C52" s="34"/>
      <c r="D52" s="34"/>
      <c r="E52" s="34"/>
      <c r="F52" s="35"/>
      <c r="G52" s="55"/>
    </row>
    <row r="53" spans="1:7" s="56" customFormat="1" ht="15.75" hidden="1" customHeight="1">
      <c r="A53" s="33" t="s">
        <v>29</v>
      </c>
      <c r="B53" s="34"/>
      <c r="C53" s="34"/>
      <c r="D53" s="34"/>
      <c r="E53" s="34"/>
      <c r="F53" s="35"/>
      <c r="G53" s="55"/>
    </row>
    <row r="54" spans="1:7" s="56" customFormat="1" ht="15.75">
      <c r="A54" s="27" t="s">
        <v>41</v>
      </c>
      <c r="B54" s="14">
        <v>117310</v>
      </c>
      <c r="C54" s="10">
        <v>47165.337</v>
      </c>
      <c r="D54" s="10">
        <v>65649</v>
      </c>
      <c r="E54" s="10">
        <f>D54/C54*100</f>
        <v>139.18908286396851</v>
      </c>
      <c r="F54" s="26">
        <f>D54/B54*100</f>
        <v>55.96198107578212</v>
      </c>
      <c r="G54" s="52"/>
    </row>
    <row r="55" spans="1:7" s="56" customFormat="1" ht="20.25" hidden="1" customHeight="1">
      <c r="A55" s="38" t="s">
        <v>42</v>
      </c>
      <c r="B55" s="35"/>
      <c r="C55" s="34"/>
      <c r="D55" s="34"/>
      <c r="E55" s="34"/>
      <c r="F55" s="35"/>
      <c r="G55" s="54"/>
    </row>
    <row r="56" spans="1:7" s="56" customFormat="1" ht="15" hidden="1" customHeight="1">
      <c r="A56" s="33" t="s">
        <v>29</v>
      </c>
      <c r="B56" s="34"/>
      <c r="C56" s="34">
        <v>0</v>
      </c>
      <c r="D56" s="34"/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10"/>
      <c r="C57" s="10"/>
      <c r="D57" s="10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35"/>
      <c r="C58" s="34"/>
      <c r="D58" s="3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34"/>
      <c r="C59" s="34"/>
      <c r="D59" s="3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53809</v>
      </c>
      <c r="C60" s="10">
        <v>24171.923999999999</v>
      </c>
      <c r="D60" s="10">
        <v>21802</v>
      </c>
      <c r="E60" s="10">
        <f>D60/C60*100</f>
        <v>90.195550838236954</v>
      </c>
      <c r="F60" s="26">
        <f t="shared" si="5"/>
        <v>40.517385567470129</v>
      </c>
      <c r="G60" s="52"/>
    </row>
    <row r="61" spans="1:7" s="56" customFormat="1" ht="15.75">
      <c r="A61" s="25" t="s">
        <v>46</v>
      </c>
      <c r="B61" s="26">
        <v>4330</v>
      </c>
      <c r="C61" s="10">
        <v>2671.7249999999999</v>
      </c>
      <c r="D61" s="10">
        <v>530</v>
      </c>
      <c r="E61" s="10">
        <f>D61/C61*100</f>
        <v>19.837370986909207</v>
      </c>
      <c r="F61" s="26">
        <f t="shared" si="5"/>
        <v>12.240184757505773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48735</v>
      </c>
      <c r="C63" s="10">
        <v>28989.046999999999</v>
      </c>
      <c r="D63" s="10">
        <v>31177</v>
      </c>
      <c r="E63" s="10">
        <f>D63/C63*100</f>
        <v>107.5475161360082</v>
      </c>
      <c r="F63" s="26">
        <f t="shared" si="5"/>
        <v>63.972504360315995</v>
      </c>
      <c r="G63" s="52"/>
    </row>
    <row r="64" spans="1:7" s="56" customFormat="1" ht="15.75">
      <c r="A64" s="39" t="s">
        <v>49</v>
      </c>
      <c r="B64" s="40">
        <f>B35+B38+B39+B42+B45+B50+B54+B60+B61+B62+B63</f>
        <v>1266153</v>
      </c>
      <c r="C64" s="40">
        <f>C35+C38+C39+C42+C45+C50+C54+C60+C61+C62+C63</f>
        <v>528220.02799999993</v>
      </c>
      <c r="D64" s="40">
        <f>D35+D38+D39+D42+D45+D50+D54+D60+D61+D62+D63</f>
        <v>592889</v>
      </c>
      <c r="E64" s="7">
        <f>D64/C64*100</f>
        <v>112.24280954375325</v>
      </c>
      <c r="F64" s="41">
        <f t="shared" si="5"/>
        <v>46.82601549733721</v>
      </c>
      <c r="G64" s="52"/>
    </row>
    <row r="65" spans="1:7" s="56" customFormat="1" ht="31.5">
      <c r="A65" s="42" t="s">
        <v>50</v>
      </c>
      <c r="B65" s="11">
        <f>SUM(B31-B64)</f>
        <v>-72054.199999999953</v>
      </c>
      <c r="C65" s="11">
        <f>SUM(C31-C64)</f>
        <v>-43137.506999999925</v>
      </c>
      <c r="D65" s="11">
        <f>SUM(D31-D64)</f>
        <v>-48464.414299999946</v>
      </c>
      <c r="E65" s="10">
        <f>D65/C65*100</f>
        <v>112.34866748326469</v>
      </c>
      <c r="F65" s="11">
        <f t="shared" si="5"/>
        <v>67.261053901091088</v>
      </c>
      <c r="G65" s="52"/>
    </row>
    <row r="66" spans="1:7" s="56" customFormat="1" ht="18.75" customHeight="1">
      <c r="A66" s="43" t="s">
        <v>51</v>
      </c>
      <c r="B66" s="10">
        <f>SUM(B67:B72)</f>
        <v>72054</v>
      </c>
      <c r="C66" s="10">
        <f>SUM(C67:C72)</f>
        <v>43137.5</v>
      </c>
      <c r="D66" s="10">
        <f>SUM(D67:D72)</f>
        <v>48464.414299999946</v>
      </c>
      <c r="E66" s="10">
        <f>D66/C66*100</f>
        <v>112.34868571428558</v>
      </c>
      <c r="F66" s="26">
        <f t="shared" si="5"/>
        <v>67.261240597329703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</v>
      </c>
      <c r="C69" s="34">
        <v>0</v>
      </c>
      <c r="D69" s="47">
        <v>22000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47054</v>
      </c>
      <c r="C71" s="34">
        <v>18170.400000000001</v>
      </c>
      <c r="D71" s="34">
        <f>-D65-D69-D72</f>
        <v>4188.4142999999458</v>
      </c>
      <c r="E71" s="34">
        <f>D71/C71*100</f>
        <v>23.050754523840673</v>
      </c>
      <c r="F71" s="35">
        <f>D71/B71*100</f>
        <v>8.9012927700088103</v>
      </c>
      <c r="G71" s="52"/>
    </row>
    <row r="72" spans="1:7" s="56" customFormat="1" ht="22.5" customHeight="1">
      <c r="A72" s="48" t="s">
        <v>55</v>
      </c>
      <c r="B72" s="45"/>
      <c r="C72" s="47">
        <v>24967.1</v>
      </c>
      <c r="D72" s="47">
        <v>22276</v>
      </c>
      <c r="E72" s="34">
        <f>D72/C72*100</f>
        <v>89.221415382643571</v>
      </c>
      <c r="F72" s="35">
        <v>0</v>
      </c>
      <c r="G72" s="52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6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2018-08-13T14:27:47Z</dcterms:modified>
</cp:coreProperties>
</file>