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5480" windowHeight="10800" activeTab="0"/>
  </bookViews>
  <sheets>
    <sheet name="район" sheetId="1" r:id="rId1"/>
  </sheets>
  <definedNames>
    <definedName name="_xlnm.Print_Area" localSheetId="0">'район'!$A$2:$F$91</definedName>
  </definedNames>
  <calcPr fullCalcOnLoad="1"/>
</workbook>
</file>

<file path=xl/sharedStrings.xml><?xml version="1.0" encoding="utf-8"?>
<sst xmlns="http://schemas.openxmlformats.org/spreadsheetml/2006/main" count="74" uniqueCount="66">
  <si>
    <t xml:space="preserve">ИСПОЛНЕНИЕ  РАЙОННОГО  БЮДЖЕТА  </t>
  </si>
  <si>
    <t>Налог на доходы физ.лиц</t>
  </si>
  <si>
    <t>Единый налог на вмененный доход</t>
  </si>
  <si>
    <t>Единый сельскохозяйственный налог</t>
  </si>
  <si>
    <t>Государственная пошлина</t>
  </si>
  <si>
    <t>Доходы от использования имущества,находящегося в гос.и муниципальной собственности</t>
  </si>
  <si>
    <t>Плата за негативное воздействие на окруж.среду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</si>
  <si>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</si>
  <si>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</si>
  <si>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</si>
  <si>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 xml:space="preserve">Прочие неналоговые доходы  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</si>
  <si>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</si>
  <si>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</si>
  <si>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>Безвозмездные перечисления</t>
  </si>
  <si>
    <t xml:space="preserve">   - Субвенции</t>
  </si>
  <si>
    <t xml:space="preserve">   -Субсидии</t>
  </si>
  <si>
    <t xml:space="preserve">   - Дотации</t>
  </si>
  <si>
    <t>-Иные межбюджетные трансферты</t>
  </si>
  <si>
    <t xml:space="preserve">   -Безвозмезд из бюджетов других уровней</t>
  </si>
  <si>
    <t>Прочие безвозмездные</t>
  </si>
  <si>
    <t>В С Е Г О  Д О Х О Д О В</t>
  </si>
  <si>
    <t xml:space="preserve">            Р А С Х О Д Ы</t>
  </si>
  <si>
    <t>Общегосударственные вопросы</t>
  </si>
  <si>
    <t xml:space="preserve">в т.ч а)  оплата труда     </t>
  </si>
  <si>
    <t>б)увеличение стоим. основных средств</t>
  </si>
  <si>
    <t>Национальная безопасность и правоохранительная деятельность</t>
  </si>
  <si>
    <t>Национальная экономика</t>
  </si>
  <si>
    <t>б)  безвозмездные перечисления государственным муниципальным организациям</t>
  </si>
  <si>
    <t>Жилищно-коммунальное   хоз-во</t>
  </si>
  <si>
    <t xml:space="preserve"> б) безвозмездные перечисления государственным  и муниципальным организациям</t>
  </si>
  <si>
    <t>Охрана окружающей среды</t>
  </si>
  <si>
    <t>Образование</t>
  </si>
  <si>
    <t>в том числе :</t>
  </si>
  <si>
    <t>а) оплата труда</t>
  </si>
  <si>
    <t>в т.ч.         а) оплата труда</t>
  </si>
  <si>
    <t>в т.ч.        а) оплата труда</t>
  </si>
  <si>
    <t>Социальная политика</t>
  </si>
  <si>
    <t>Межбюджетные трансферты</t>
  </si>
  <si>
    <t>ВСЕГО РАСХОДОВ</t>
  </si>
  <si>
    <t xml:space="preserve"> Превышение доходов над расходами (+),  дефицит (-)</t>
  </si>
  <si>
    <t>Источники покрытия дефицита</t>
  </si>
  <si>
    <t>Национальная оборона</t>
  </si>
  <si>
    <t>Невыясненные поступления</t>
  </si>
  <si>
    <t>Физическая культура и спорт</t>
  </si>
  <si>
    <t>Обслуживание муниципального долга</t>
  </si>
  <si>
    <t xml:space="preserve">Здравоохранение </t>
  </si>
  <si>
    <t>Культура и кинематография</t>
  </si>
  <si>
    <t>Задолженность и перерасчеты по отмененным налогам</t>
  </si>
  <si>
    <t>Акцизы</t>
  </si>
  <si>
    <t>Налог, взимаемый  в связи с применением патентной системы налогообложения</t>
  </si>
  <si>
    <t xml:space="preserve"> - изменение остатков средств бюджета</t>
  </si>
  <si>
    <t xml:space="preserve"> - иные источники внутреннего финансирования</t>
  </si>
  <si>
    <t xml:space="preserve">        Д О Х О Д Ы                                 НАЛОГОВЫЕ  и  НЕНАЛОГОВЫЕ</t>
  </si>
  <si>
    <t xml:space="preserve"> - получение кредитов по кредитным договорам</t>
  </si>
  <si>
    <t xml:space="preserve"> - погашение кредитов по кредитным договорам</t>
  </si>
  <si>
    <t xml:space="preserve"> </t>
  </si>
  <si>
    <t xml:space="preserve"> - получение бюджетных кредитов </t>
  </si>
  <si>
    <t xml:space="preserve"> - погашение бюджетных кредитов </t>
  </si>
  <si>
    <t>План на 2019г.</t>
  </si>
  <si>
    <t>%  вып. к 2018 г</t>
  </si>
  <si>
    <t>% вып. к плану      2019 г</t>
  </si>
  <si>
    <t xml:space="preserve"> - предоставление бюджетных кредитов </t>
  </si>
  <si>
    <t xml:space="preserve"> - возврат бюджетных кредитов </t>
  </si>
  <si>
    <t>Исполнено на 1.10.2018 г.</t>
  </si>
  <si>
    <t>Исполнено на 1.10.2019 г.</t>
  </si>
  <si>
    <t xml:space="preserve">на  1 октября 2019 года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</si>
</sst>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_р_._-;_-@_-"/>
    <numFmt numFmtId="173" formatCode="#,##0.0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0.0"/>
  </numFmts>
  <fonts count="68">
    <font>
      <sz val="10"/>
      <name val="Arial Cyr"/>
      <family val="2"/>
    </font>
    <font>
      <sz val="10"/>
      <name val="Arial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indexed="8"/>
      <name val="Arial Cyr"/>
      <family val="2"/>
    </font>
    <font>
      <b/>
      <i/>
      <sz val="12"/>
      <color indexed="8"/>
      <name val="Times New Roman CYR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 CE"/>
      <family val="0"/>
    </font>
    <font>
      <b/>
      <sz val="11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Arial Cyr"/>
      <family val="2"/>
    </font>
    <font>
      <b/>
      <i/>
      <sz val="12"/>
      <color theme="1"/>
      <name val="Times New Roman CYR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 CE"/>
      <family val="0"/>
    </font>
    <font>
      <b/>
      <sz val="11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8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 applyProtection="1">
      <alignment horizontal="center"/>
      <protection/>
    </xf>
    <xf numFmtId="172" fontId="8" fillId="0" borderId="0" xfId="0" applyNumberFormat="1" applyFont="1" applyFill="1" applyBorder="1" applyAlignment="1" applyProtection="1">
      <alignment horizontal="center"/>
      <protection locked="0"/>
    </xf>
    <xf numFmtId="172" fontId="2" fillId="0" borderId="0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" fontId="2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0" fontId="7" fillId="0" borderId="10" xfId="0" applyNumberFormat="1" applyFont="1" applyFill="1" applyBorder="1" applyAlignment="1" applyProtection="1">
      <alignment wrapText="1"/>
      <protection/>
    </xf>
    <xf numFmtId="0" fontId="10" fillId="0" borderId="10" xfId="0" applyFont="1" applyFill="1" applyBorder="1" applyAlignment="1">
      <alignment wrapText="1"/>
    </xf>
    <xf numFmtId="0" fontId="10" fillId="0" borderId="10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 applyProtection="1">
      <alignment/>
      <protection/>
    </xf>
    <xf numFmtId="0" fontId="1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 applyProtection="1">
      <alignment/>
      <protection locked="0"/>
    </xf>
    <xf numFmtId="0" fontId="59" fillId="0" borderId="10" xfId="0" applyNumberFormat="1" applyFont="1" applyFill="1" applyBorder="1" applyAlignment="1" applyProtection="1">
      <alignment/>
      <protection/>
    </xf>
    <xf numFmtId="0" fontId="60" fillId="0" borderId="10" xfId="0" applyNumberFormat="1" applyFont="1" applyFill="1" applyBorder="1" applyAlignment="1" applyProtection="1">
      <alignment/>
      <protection/>
    </xf>
    <xf numFmtId="3" fontId="59" fillId="0" borderId="10" xfId="0" applyNumberFormat="1" applyFont="1" applyFill="1" applyBorder="1" applyAlignment="1" applyProtection="1">
      <alignment/>
      <protection/>
    </xf>
    <xf numFmtId="3" fontId="59" fillId="0" borderId="10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>
      <alignment/>
    </xf>
    <xf numFmtId="1" fontId="59" fillId="0" borderId="10" xfId="0" applyNumberFormat="1" applyFont="1" applyFill="1" applyBorder="1" applyAlignment="1" applyProtection="1">
      <alignment/>
      <protection/>
    </xf>
    <xf numFmtId="1" fontId="59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1" fontId="2" fillId="0" borderId="10" xfId="0" applyNumberFormat="1" applyFont="1" applyFill="1" applyBorder="1" applyAlignment="1" applyProtection="1">
      <alignment/>
      <protection/>
    </xf>
    <xf numFmtId="3" fontId="10" fillId="0" borderId="10" xfId="0" applyNumberFormat="1" applyFont="1" applyFill="1" applyBorder="1" applyAlignment="1" applyProtection="1">
      <alignment/>
      <protection/>
    </xf>
    <xf numFmtId="3" fontId="10" fillId="0" borderId="10" xfId="0" applyNumberFormat="1" applyFont="1" applyFill="1" applyBorder="1" applyAlignment="1">
      <alignment/>
    </xf>
    <xf numFmtId="0" fontId="59" fillId="0" borderId="10" xfId="0" applyNumberFormat="1" applyFont="1" applyFill="1" applyBorder="1" applyAlignment="1" applyProtection="1">
      <alignment horizontal="center" wrapText="1"/>
      <protection/>
    </xf>
    <xf numFmtId="3" fontId="2" fillId="0" borderId="10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/>
      <protection/>
    </xf>
    <xf numFmtId="3" fontId="2" fillId="32" borderId="10" xfId="0" applyNumberFormat="1" applyFont="1" applyFill="1" applyBorder="1" applyAlignment="1" applyProtection="1">
      <alignment/>
      <protection/>
    </xf>
    <xf numFmtId="3" fontId="10" fillId="32" borderId="10" xfId="0" applyNumberFormat="1" applyFont="1" applyFill="1" applyBorder="1" applyAlignment="1" applyProtection="1">
      <alignment/>
      <protection/>
    </xf>
    <xf numFmtId="3" fontId="10" fillId="32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 applyProtection="1">
      <alignment/>
      <protection/>
    </xf>
    <xf numFmtId="3" fontId="11" fillId="0" borderId="10" xfId="0" applyNumberFormat="1" applyFont="1" applyFill="1" applyBorder="1" applyAlignment="1">
      <alignment/>
    </xf>
    <xf numFmtId="3" fontId="60" fillId="0" borderId="10" xfId="0" applyNumberFormat="1" applyFont="1" applyFill="1" applyBorder="1" applyAlignment="1" applyProtection="1">
      <alignment/>
      <protection/>
    </xf>
    <xf numFmtId="3" fontId="10" fillId="0" borderId="10" xfId="0" applyNumberFormat="1" applyFont="1" applyFill="1" applyBorder="1" applyAlignment="1" applyProtection="1">
      <alignment/>
      <protection locked="0"/>
    </xf>
    <xf numFmtId="1" fontId="2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 wrapText="1"/>
      <protection/>
    </xf>
    <xf numFmtId="3" fontId="2" fillId="32" borderId="10" xfId="0" applyNumberFormat="1" applyFont="1" applyFill="1" applyBorder="1" applyAlignment="1" applyProtection="1">
      <alignment/>
      <protection locked="0"/>
    </xf>
    <xf numFmtId="3" fontId="10" fillId="0" borderId="10" xfId="0" applyNumberFormat="1" applyFont="1" applyFill="1" applyBorder="1" applyAlignment="1" applyProtection="1">
      <alignment wrapText="1"/>
      <protection locked="0"/>
    </xf>
    <xf numFmtId="3" fontId="61" fillId="32" borderId="10" xfId="0" applyNumberFormat="1" applyFont="1" applyFill="1" applyBorder="1" applyAlignment="1" applyProtection="1">
      <alignment/>
      <protection/>
    </xf>
    <xf numFmtId="3" fontId="59" fillId="33" borderId="10" xfId="0" applyNumberFormat="1" applyFont="1" applyFill="1" applyBorder="1" applyAlignment="1" applyProtection="1">
      <alignment/>
      <protection/>
    </xf>
    <xf numFmtId="3" fontId="2" fillId="33" borderId="10" xfId="0" applyNumberFormat="1" applyFont="1" applyFill="1" applyBorder="1" applyAlignment="1" applyProtection="1">
      <alignment/>
      <protection/>
    </xf>
    <xf numFmtId="3" fontId="2" fillId="33" borderId="10" xfId="0" applyNumberFormat="1" applyFont="1" applyFill="1" applyBorder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 wrapText="1"/>
      <protection/>
    </xf>
    <xf numFmtId="0" fontId="62" fillId="33" borderId="10" xfId="0" applyNumberFormat="1" applyFont="1" applyFill="1" applyBorder="1" applyAlignment="1" applyProtection="1">
      <alignment/>
      <protection/>
    </xf>
    <xf numFmtId="3" fontId="62" fillId="33" borderId="10" xfId="0" applyNumberFormat="1" applyFont="1" applyFill="1" applyBorder="1" applyAlignment="1" applyProtection="1">
      <alignment/>
      <protection/>
    </xf>
    <xf numFmtId="3" fontId="62" fillId="33" borderId="10" xfId="0" applyNumberFormat="1" applyFont="1" applyFill="1" applyBorder="1" applyAlignment="1">
      <alignment/>
    </xf>
    <xf numFmtId="1" fontId="62" fillId="33" borderId="10" xfId="0" applyNumberFormat="1" applyFont="1" applyFill="1" applyBorder="1" applyAlignment="1" applyProtection="1">
      <alignment/>
      <protection/>
    </xf>
    <xf numFmtId="1" fontId="62" fillId="33" borderId="10" xfId="0" applyNumberFormat="1" applyFont="1" applyFill="1" applyBorder="1" applyAlignment="1">
      <alignment/>
    </xf>
    <xf numFmtId="1" fontId="62" fillId="33" borderId="0" xfId="0" applyNumberFormat="1" applyFont="1" applyFill="1" applyBorder="1" applyAlignment="1">
      <alignment/>
    </xf>
    <xf numFmtId="3" fontId="63" fillId="33" borderId="0" xfId="0" applyNumberFormat="1" applyFont="1" applyFill="1" applyAlignment="1">
      <alignment/>
    </xf>
    <xf numFmtId="0" fontId="63" fillId="33" borderId="0" xfId="0" applyFont="1" applyFill="1" applyAlignment="1">
      <alignment/>
    </xf>
    <xf numFmtId="0" fontId="62" fillId="33" borderId="10" xfId="0" applyNumberFormat="1" applyFont="1" applyFill="1" applyBorder="1" applyAlignment="1" applyProtection="1">
      <alignment wrapText="1"/>
      <protection/>
    </xf>
    <xf numFmtId="3" fontId="62" fillId="33" borderId="10" xfId="0" applyNumberFormat="1" applyFont="1" applyFill="1" applyBorder="1" applyAlignment="1" applyProtection="1">
      <alignment wrapText="1"/>
      <protection/>
    </xf>
    <xf numFmtId="3" fontId="62" fillId="33" borderId="10" xfId="0" applyNumberFormat="1" applyFont="1" applyFill="1" applyBorder="1" applyAlignment="1" applyProtection="1">
      <alignment/>
      <protection locked="0"/>
    </xf>
    <xf numFmtId="3" fontId="62" fillId="33" borderId="10" xfId="0" applyNumberFormat="1" applyFont="1" applyFill="1" applyBorder="1" applyAlignment="1" applyProtection="1">
      <alignment/>
      <protection locked="0"/>
    </xf>
    <xf numFmtId="0" fontId="62" fillId="33" borderId="10" xfId="0" applyNumberFormat="1" applyFont="1" applyFill="1" applyBorder="1" applyAlignment="1" applyProtection="1">
      <alignment wrapText="1"/>
      <protection/>
    </xf>
    <xf numFmtId="1" fontId="62" fillId="33" borderId="0" xfId="0" applyNumberFormat="1" applyFont="1" applyFill="1" applyBorder="1" applyAlignment="1">
      <alignment/>
    </xf>
    <xf numFmtId="3" fontId="64" fillId="33" borderId="10" xfId="0" applyNumberFormat="1" applyFont="1" applyFill="1" applyBorder="1" applyAlignment="1">
      <alignment/>
    </xf>
    <xf numFmtId="3" fontId="62" fillId="33" borderId="10" xfId="0" applyNumberFormat="1" applyFont="1" applyFill="1" applyBorder="1" applyAlignment="1" applyProtection="1">
      <alignment/>
      <protection/>
    </xf>
    <xf numFmtId="3" fontId="65" fillId="33" borderId="10" xfId="0" applyNumberFormat="1" applyFont="1" applyFill="1" applyBorder="1" applyAlignment="1" applyProtection="1">
      <alignment/>
      <protection/>
    </xf>
    <xf numFmtId="3" fontId="66" fillId="33" borderId="10" xfId="0" applyNumberFormat="1" applyFont="1" applyFill="1" applyBorder="1" applyAlignment="1">
      <alignment/>
    </xf>
    <xf numFmtId="3" fontId="67" fillId="33" borderId="1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8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I16" sqref="I16"/>
    </sheetView>
  </sheetViews>
  <sheetFormatPr defaultColWidth="9.00390625" defaultRowHeight="12.75"/>
  <cols>
    <col min="1" max="1" width="43.25390625" style="1" customWidth="1"/>
    <col min="2" max="2" width="12.625" style="1" bestFit="1" customWidth="1"/>
    <col min="3" max="3" width="11.25390625" style="1" customWidth="1"/>
    <col min="4" max="4" width="11.00390625" style="1" customWidth="1"/>
    <col min="5" max="6" width="9.625" style="1" customWidth="1"/>
    <col min="7" max="7" width="10.375" style="1" customWidth="1"/>
    <col min="8" max="8" width="9.125" style="1" customWidth="1"/>
    <col min="9" max="9" width="14.75390625" style="1" customWidth="1"/>
    <col min="10" max="16384" width="9.125" style="1" customWidth="1"/>
  </cols>
  <sheetData>
    <row r="1" ht="6" customHeight="1"/>
    <row r="2" spans="1:6" ht="15.75">
      <c r="A2" s="93" t="s">
        <v>0</v>
      </c>
      <c r="B2" s="93"/>
      <c r="C2" s="93"/>
      <c r="D2" s="93"/>
      <c r="E2" s="93"/>
      <c r="F2" s="93"/>
    </row>
    <row r="3" spans="1:6" ht="15.75">
      <c r="A3" s="94" t="s">
        <v>65</v>
      </c>
      <c r="B3" s="94"/>
      <c r="C3" s="94"/>
      <c r="D3" s="94"/>
      <c r="E3" s="94"/>
      <c r="F3" s="94"/>
    </row>
    <row r="4" spans="1:7" ht="9.75" customHeight="1">
      <c r="A4" s="5"/>
      <c r="B4" s="5"/>
      <c r="C4" s="2"/>
      <c r="D4" s="2"/>
      <c r="F4" s="6"/>
      <c r="G4" s="6"/>
    </row>
    <row r="5" spans="1:7" ht="38.25" customHeight="1">
      <c r="A5" s="10"/>
      <c r="B5" s="11" t="s">
        <v>58</v>
      </c>
      <c r="C5" s="11" t="s">
        <v>63</v>
      </c>
      <c r="D5" s="11" t="s">
        <v>64</v>
      </c>
      <c r="E5" s="12" t="s">
        <v>59</v>
      </c>
      <c r="F5" s="12" t="s">
        <v>60</v>
      </c>
      <c r="G5" s="18"/>
    </row>
    <row r="6" spans="1:7" ht="15.7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8"/>
    </row>
    <row r="7" spans="1:9" s="36" customFormat="1" ht="36.75" customHeight="1">
      <c r="A7" s="50" t="s">
        <v>52</v>
      </c>
      <c r="B7" s="41">
        <f>SUM(B8:B21)</f>
        <v>323510</v>
      </c>
      <c r="C7" s="41">
        <f>SUM(C8:C21)</f>
        <v>221274.7607</v>
      </c>
      <c r="D7" s="41">
        <f>SUM(D8:D21)</f>
        <v>246860</v>
      </c>
      <c r="E7" s="44">
        <f>D7/C7*100</f>
        <v>111.56265595726389</v>
      </c>
      <c r="F7" s="45">
        <f>D7/B7*100</f>
        <v>76.30676022379525</v>
      </c>
      <c r="G7" s="19"/>
      <c r="H7" s="37"/>
      <c r="I7" s="37"/>
    </row>
    <row r="8" spans="1:8" s="81" customFormat="1" ht="20.25" customHeight="1">
      <c r="A8" s="74" t="s">
        <v>1</v>
      </c>
      <c r="B8" s="75">
        <v>257785</v>
      </c>
      <c r="C8" s="76">
        <v>167976.84</v>
      </c>
      <c r="D8" s="76">
        <v>191747</v>
      </c>
      <c r="E8" s="77">
        <f aca="true" t="shared" si="0" ref="E8:E19">D8/C8*100</f>
        <v>114.15085555842104</v>
      </c>
      <c r="F8" s="78">
        <f aca="true" t="shared" si="1" ref="F8:F19">D8/B8*100</f>
        <v>74.38252807572202</v>
      </c>
      <c r="G8" s="79"/>
      <c r="H8" s="80"/>
    </row>
    <row r="9" spans="1:8" s="81" customFormat="1" ht="15.75">
      <c r="A9" s="74" t="s">
        <v>48</v>
      </c>
      <c r="B9" s="75">
        <v>16565</v>
      </c>
      <c r="C9" s="76">
        <v>12334.068</v>
      </c>
      <c r="D9" s="76">
        <v>13402</v>
      </c>
      <c r="E9" s="77">
        <f t="shared" si="0"/>
        <v>108.65839234873687</v>
      </c>
      <c r="F9" s="78">
        <f t="shared" si="1"/>
        <v>80.90552369453667</v>
      </c>
      <c r="G9" s="79"/>
      <c r="H9" s="80"/>
    </row>
    <row r="10" spans="1:8" s="81" customFormat="1" ht="30" customHeight="1">
      <c r="A10" s="82" t="s">
        <v>49</v>
      </c>
      <c r="B10" s="83">
        <v>407</v>
      </c>
      <c r="C10" s="84">
        <v>146.482</v>
      </c>
      <c r="D10" s="84">
        <v>348</v>
      </c>
      <c r="E10" s="77">
        <f t="shared" si="0"/>
        <v>237.57185183162437</v>
      </c>
      <c r="F10" s="78">
        <f t="shared" si="1"/>
        <v>85.5036855036855</v>
      </c>
      <c r="G10" s="79"/>
      <c r="H10" s="80"/>
    </row>
    <row r="11" spans="1:8" s="81" customFormat="1" ht="15.75">
      <c r="A11" s="82" t="s">
        <v>2</v>
      </c>
      <c r="B11" s="75">
        <v>5681</v>
      </c>
      <c r="C11" s="75">
        <v>4209.105</v>
      </c>
      <c r="D11" s="75">
        <v>4165</v>
      </c>
      <c r="E11" s="77">
        <f t="shared" si="0"/>
        <v>98.95215253599045</v>
      </c>
      <c r="F11" s="78">
        <f t="shared" si="1"/>
        <v>73.31455729625065</v>
      </c>
      <c r="G11" s="79"/>
      <c r="H11" s="80"/>
    </row>
    <row r="12" spans="1:8" s="81" customFormat="1" ht="15.75">
      <c r="A12" s="82" t="s">
        <v>3</v>
      </c>
      <c r="B12" s="75">
        <f>9972+1030</f>
        <v>11002</v>
      </c>
      <c r="C12" s="75">
        <v>9486</v>
      </c>
      <c r="D12" s="75">
        <v>11003</v>
      </c>
      <c r="E12" s="77">
        <f t="shared" si="0"/>
        <v>115.9919881931267</v>
      </c>
      <c r="F12" s="78">
        <f t="shared" si="1"/>
        <v>100.00908925649883</v>
      </c>
      <c r="G12" s="79"/>
      <c r="H12" s="80"/>
    </row>
    <row r="13" spans="1:8" s="81" customFormat="1" ht="15.75">
      <c r="A13" s="74" t="s">
        <v>4</v>
      </c>
      <c r="B13" s="75">
        <v>126</v>
      </c>
      <c r="C13" s="75">
        <v>93.05</v>
      </c>
      <c r="D13" s="75">
        <v>130</v>
      </c>
      <c r="E13" s="77">
        <f t="shared" si="0"/>
        <v>139.7098334228909</v>
      </c>
      <c r="F13" s="78">
        <f t="shared" si="1"/>
        <v>103.17460317460319</v>
      </c>
      <c r="G13" s="79"/>
      <c r="H13" s="80"/>
    </row>
    <row r="14" spans="1:8" s="81" customFormat="1" ht="33" customHeight="1">
      <c r="A14" s="82" t="s">
        <v>47</v>
      </c>
      <c r="B14" s="83">
        <v>0</v>
      </c>
      <c r="C14" s="85">
        <v>0.0037</v>
      </c>
      <c r="D14" s="85">
        <v>0</v>
      </c>
      <c r="E14" s="77">
        <f t="shared" si="0"/>
        <v>0</v>
      </c>
      <c r="F14" s="78">
        <v>0</v>
      </c>
      <c r="G14" s="79"/>
      <c r="H14" s="80"/>
    </row>
    <row r="15" spans="1:8" s="81" customFormat="1" ht="45" customHeight="1">
      <c r="A15" s="86" t="s">
        <v>5</v>
      </c>
      <c r="B15" s="83">
        <v>12680</v>
      </c>
      <c r="C15" s="75">
        <v>12122.211</v>
      </c>
      <c r="D15" s="75">
        <v>7774</v>
      </c>
      <c r="E15" s="77">
        <f t="shared" si="0"/>
        <v>64.13021518929179</v>
      </c>
      <c r="F15" s="78">
        <f t="shared" si="1"/>
        <v>61.30914826498422</v>
      </c>
      <c r="G15" s="87"/>
      <c r="H15" s="80"/>
    </row>
    <row r="16" spans="1:8" s="81" customFormat="1" ht="30" customHeight="1">
      <c r="A16" s="86" t="s">
        <v>6</v>
      </c>
      <c r="B16" s="83">
        <v>5109</v>
      </c>
      <c r="C16" s="88">
        <v>3642.829</v>
      </c>
      <c r="D16" s="88">
        <v>3875</v>
      </c>
      <c r="E16" s="77">
        <f t="shared" si="0"/>
        <v>106.37337080604112</v>
      </c>
      <c r="F16" s="78">
        <f t="shared" si="1"/>
        <v>75.84654531219417</v>
      </c>
      <c r="G16" s="87"/>
      <c r="H16" s="80"/>
    </row>
    <row r="17" spans="1:8" s="81" customFormat="1" ht="29.25" customHeight="1">
      <c r="A17" s="86" t="s">
        <v>7</v>
      </c>
      <c r="B17" s="83">
        <v>10102</v>
      </c>
      <c r="C17" s="89">
        <v>9517.238</v>
      </c>
      <c r="D17" s="89">
        <v>10360</v>
      </c>
      <c r="E17" s="77">
        <f t="shared" si="0"/>
        <v>108.85511111522061</v>
      </c>
      <c r="F17" s="78">
        <f t="shared" si="1"/>
        <v>102.55394971292813</v>
      </c>
      <c r="G17" s="87"/>
      <c r="H17" s="80"/>
    </row>
    <row r="18" spans="1:8" s="81" customFormat="1" ht="31.5">
      <c r="A18" s="86" t="s">
        <v>8</v>
      </c>
      <c r="B18" s="83">
        <v>80</v>
      </c>
      <c r="C18" s="89">
        <v>771.916</v>
      </c>
      <c r="D18" s="89">
        <v>80</v>
      </c>
      <c r="E18" s="77">
        <f t="shared" si="0"/>
        <v>10.363821970266194</v>
      </c>
      <c r="F18" s="78">
        <f t="shared" si="1"/>
        <v>100</v>
      </c>
      <c r="G18" s="87"/>
      <c r="H18" s="80"/>
    </row>
    <row r="19" spans="1:8" s="81" customFormat="1" ht="17.25" customHeight="1">
      <c r="A19" s="82" t="s">
        <v>9</v>
      </c>
      <c r="B19" s="75">
        <v>3973</v>
      </c>
      <c r="C19" s="75">
        <v>975.018</v>
      </c>
      <c r="D19" s="75">
        <v>3975</v>
      </c>
      <c r="E19" s="77">
        <f t="shared" si="0"/>
        <v>407.6847812040393</v>
      </c>
      <c r="F19" s="78">
        <f t="shared" si="1"/>
        <v>100.05033979360685</v>
      </c>
      <c r="G19" s="87"/>
      <c r="H19" s="80"/>
    </row>
    <row r="20" spans="1:8" s="81" customFormat="1" ht="15.75">
      <c r="A20" s="74" t="s">
        <v>10</v>
      </c>
      <c r="B20" s="90">
        <v>0</v>
      </c>
      <c r="C20" s="91">
        <v>0</v>
      </c>
      <c r="D20" s="91">
        <v>0</v>
      </c>
      <c r="E20" s="77">
        <v>0</v>
      </c>
      <c r="F20" s="78">
        <v>0</v>
      </c>
      <c r="G20" s="87"/>
      <c r="H20" s="80"/>
    </row>
    <row r="21" spans="1:8" s="81" customFormat="1" ht="18" customHeight="1">
      <c r="A21" s="74" t="s">
        <v>42</v>
      </c>
      <c r="B21" s="90">
        <v>0</v>
      </c>
      <c r="C21" s="91">
        <v>0</v>
      </c>
      <c r="D21" s="92">
        <v>1</v>
      </c>
      <c r="E21" s="77">
        <v>0</v>
      </c>
      <c r="F21" s="78">
        <v>0</v>
      </c>
      <c r="G21" s="87"/>
      <c r="H21" s="80"/>
    </row>
    <row r="22" spans="1:7" ht="17.25" customHeight="1">
      <c r="A22" s="39" t="s">
        <v>13</v>
      </c>
      <c r="B22" s="41">
        <f>SUM(B23:B30)</f>
        <v>954989.8</v>
      </c>
      <c r="C22" s="70">
        <f>SUM(C23:C30)</f>
        <v>461486</v>
      </c>
      <c r="D22" s="41">
        <f>SUM(D23:D30)</f>
        <v>611303.2000000001</v>
      </c>
      <c r="E22" s="44">
        <f aca="true" t="shared" si="2" ref="E22:E31">D22/C22*100</f>
        <v>132.4640834174818</v>
      </c>
      <c r="F22" s="45">
        <f aca="true" t="shared" si="3" ref="F22:F31">D22/B22*100</f>
        <v>64.01148996565199</v>
      </c>
      <c r="G22" s="19"/>
    </row>
    <row r="23" spans="1:9" ht="15.75" customHeight="1">
      <c r="A23" s="38" t="s">
        <v>14</v>
      </c>
      <c r="B23" s="51">
        <v>444522.6</v>
      </c>
      <c r="C23" s="51">
        <v>286584</v>
      </c>
      <c r="D23" s="51">
        <v>308412</v>
      </c>
      <c r="E23" s="47">
        <f t="shared" si="2"/>
        <v>107.61661502386734</v>
      </c>
      <c r="F23" s="58">
        <f t="shared" si="3"/>
        <v>69.38049943917363</v>
      </c>
      <c r="G23" s="19"/>
      <c r="H23" s="6"/>
      <c r="I23" s="14"/>
    </row>
    <row r="24" spans="1:9" ht="17.25" customHeight="1">
      <c r="A24" s="23" t="s">
        <v>15</v>
      </c>
      <c r="B24" s="52">
        <v>388862</v>
      </c>
      <c r="C24" s="46">
        <v>141537</v>
      </c>
      <c r="D24" s="46">
        <v>240218</v>
      </c>
      <c r="E24" s="47">
        <f t="shared" si="2"/>
        <v>169.72099168415326</v>
      </c>
      <c r="F24" s="58">
        <f t="shared" si="3"/>
        <v>61.77461413046274</v>
      </c>
      <c r="G24" s="19"/>
      <c r="H24" s="6"/>
      <c r="I24" s="15"/>
    </row>
    <row r="25" spans="1:9" ht="15.75">
      <c r="A25" s="22" t="s">
        <v>16</v>
      </c>
      <c r="B25" s="56">
        <v>0</v>
      </c>
      <c r="C25" s="46">
        <v>0</v>
      </c>
      <c r="D25" s="46">
        <v>0</v>
      </c>
      <c r="E25" s="47">
        <v>0</v>
      </c>
      <c r="F25" s="58">
        <v>0</v>
      </c>
      <c r="G25" s="19"/>
      <c r="H25" s="6"/>
      <c r="I25" s="15"/>
    </row>
    <row r="26" spans="1:9" ht="20.25" customHeight="1">
      <c r="A26" s="24" t="s">
        <v>17</v>
      </c>
      <c r="B26" s="56">
        <v>115713</v>
      </c>
      <c r="C26" s="71">
        <v>30583</v>
      </c>
      <c r="D26" s="46">
        <v>57111</v>
      </c>
      <c r="E26" s="47">
        <f t="shared" si="2"/>
        <v>186.7409999019063</v>
      </c>
      <c r="F26" s="58">
        <f t="shared" si="3"/>
        <v>49.355733582224985</v>
      </c>
      <c r="G26" s="19"/>
      <c r="H26" s="6"/>
      <c r="I26" s="16"/>
    </row>
    <row r="27" spans="1:7" ht="15.75" hidden="1">
      <c r="A27" s="25" t="s">
        <v>18</v>
      </c>
      <c r="B27" s="67"/>
      <c r="C27" s="53"/>
      <c r="D27" s="53"/>
      <c r="E27" s="47" t="e">
        <f t="shared" si="2"/>
        <v>#DIV/0!</v>
      </c>
      <c r="F27" s="58" t="e">
        <f t="shared" si="3"/>
        <v>#DIV/0!</v>
      </c>
      <c r="G27" s="19"/>
    </row>
    <row r="28" spans="1:7" ht="18" customHeight="1">
      <c r="A28" s="26" t="s">
        <v>19</v>
      </c>
      <c r="B28" s="57">
        <v>2100</v>
      </c>
      <c r="C28" s="72">
        <v>3306</v>
      </c>
      <c r="D28" s="52">
        <v>1770</v>
      </c>
      <c r="E28" s="47">
        <f t="shared" si="2"/>
        <v>53.53901996370236</v>
      </c>
      <c r="F28" s="58">
        <f t="shared" si="3"/>
        <v>84.28571428571429</v>
      </c>
      <c r="G28" s="19"/>
    </row>
    <row r="29" spans="1:7" ht="51" customHeight="1">
      <c r="A29" s="8" t="s">
        <v>11</v>
      </c>
      <c r="B29" s="43">
        <v>4224.8</v>
      </c>
      <c r="C29" s="71">
        <v>2883</v>
      </c>
      <c r="D29" s="46">
        <v>4224.8</v>
      </c>
      <c r="E29" s="58">
        <f t="shared" si="2"/>
        <v>146.54179673950748</v>
      </c>
      <c r="F29" s="58">
        <f t="shared" si="3"/>
        <v>100</v>
      </c>
      <c r="G29" s="19"/>
    </row>
    <row r="30" spans="1:7" ht="31.5">
      <c r="A30" s="8" t="s">
        <v>12</v>
      </c>
      <c r="B30" s="43">
        <v>-432.6</v>
      </c>
      <c r="C30" s="71">
        <v>-3407</v>
      </c>
      <c r="D30" s="46">
        <v>-432.6</v>
      </c>
      <c r="E30" s="58">
        <f t="shared" si="2"/>
        <v>12.697387731141768</v>
      </c>
      <c r="F30" s="58">
        <f t="shared" si="3"/>
        <v>100</v>
      </c>
      <c r="G30" s="19"/>
    </row>
    <row r="31" spans="1:7" ht="15.75">
      <c r="A31" s="39" t="s">
        <v>20</v>
      </c>
      <c r="B31" s="42">
        <f>B7+B22</f>
        <v>1278499.8</v>
      </c>
      <c r="C31" s="42">
        <f>C7+C22</f>
        <v>682760.7607</v>
      </c>
      <c r="D31" s="42">
        <f>D7+D22</f>
        <v>858163.2000000001</v>
      </c>
      <c r="E31" s="45">
        <f t="shared" si="2"/>
        <v>125.69017573888823</v>
      </c>
      <c r="F31" s="45">
        <f t="shared" si="3"/>
        <v>67.12266986666717</v>
      </c>
      <c r="G31" s="19"/>
    </row>
    <row r="32" spans="1:7" ht="13.5" customHeight="1">
      <c r="A32" s="7"/>
      <c r="B32" s="64"/>
      <c r="C32" s="64"/>
      <c r="D32" s="64"/>
      <c r="E32" s="60"/>
      <c r="F32" s="58"/>
      <c r="G32" s="19"/>
    </row>
    <row r="33" spans="1:7" ht="15.75" hidden="1">
      <c r="A33" s="7"/>
      <c r="B33" s="64"/>
      <c r="C33" s="64"/>
      <c r="D33" s="64"/>
      <c r="E33" s="60"/>
      <c r="F33" s="58"/>
      <c r="G33" s="19"/>
    </row>
    <row r="34" spans="1:7" ht="15.75">
      <c r="A34" s="39" t="s">
        <v>21</v>
      </c>
      <c r="B34" s="7"/>
      <c r="C34" s="65"/>
      <c r="D34" s="65"/>
      <c r="E34" s="46"/>
      <c r="F34" s="57"/>
      <c r="G34" s="3"/>
    </row>
    <row r="35" spans="1:7" ht="15.75">
      <c r="A35" s="7" t="s">
        <v>22</v>
      </c>
      <c r="B35" s="46">
        <v>81093</v>
      </c>
      <c r="C35" s="71">
        <v>54756</v>
      </c>
      <c r="D35" s="46">
        <v>58692</v>
      </c>
      <c r="E35" s="46">
        <f>D35/C35*100</f>
        <v>107.1882533420995</v>
      </c>
      <c r="F35" s="57">
        <f aca="true" t="shared" si="4" ref="F35:F45">D35/B35*100</f>
        <v>72.37616070437646</v>
      </c>
      <c r="G35" s="3"/>
    </row>
    <row r="36" spans="1:7" ht="17.25" customHeight="1" hidden="1">
      <c r="A36" s="31" t="s">
        <v>23</v>
      </c>
      <c r="B36" s="54"/>
      <c r="C36" s="69"/>
      <c r="D36" s="54"/>
      <c r="E36" s="48" t="e">
        <f>D36/C36*100</f>
        <v>#DIV/0!</v>
      </c>
      <c r="F36" s="49" t="e">
        <f t="shared" si="4"/>
        <v>#DIV/0!</v>
      </c>
      <c r="G36" s="20"/>
    </row>
    <row r="37" spans="1:7" ht="15.75" hidden="1">
      <c r="A37" s="31" t="s">
        <v>24</v>
      </c>
      <c r="B37" s="54"/>
      <c r="C37" s="54"/>
      <c r="D37" s="54"/>
      <c r="E37" s="48" t="e">
        <f>D37/C37*100</f>
        <v>#DIV/0!</v>
      </c>
      <c r="F37" s="49" t="e">
        <f t="shared" si="4"/>
        <v>#DIV/0!</v>
      </c>
      <c r="G37" s="20"/>
    </row>
    <row r="38" spans="1:7" ht="15.75">
      <c r="A38" s="7" t="s">
        <v>41</v>
      </c>
      <c r="B38" s="46">
        <v>2951</v>
      </c>
      <c r="C38" s="71">
        <v>1698</v>
      </c>
      <c r="D38" s="46">
        <v>1927</v>
      </c>
      <c r="E38" s="46">
        <f>D38/C38*100</f>
        <v>113.4864546525324</v>
      </c>
      <c r="F38" s="57">
        <f t="shared" si="4"/>
        <v>65.29989833954592</v>
      </c>
      <c r="G38" s="20"/>
    </row>
    <row r="39" spans="1:7" ht="31.5">
      <c r="A39" s="8" t="s">
        <v>25</v>
      </c>
      <c r="B39" s="66">
        <v>18585</v>
      </c>
      <c r="C39" s="46">
        <v>11110</v>
      </c>
      <c r="D39" s="46">
        <v>13498</v>
      </c>
      <c r="E39" s="46">
        <f>D39/C39*100</f>
        <v>121.4941494149415</v>
      </c>
      <c r="F39" s="57">
        <f t="shared" si="4"/>
        <v>72.62846381490449</v>
      </c>
      <c r="G39" s="19"/>
    </row>
    <row r="40" spans="1:7" ht="21" customHeight="1" hidden="1">
      <c r="A40" s="31" t="s">
        <v>23</v>
      </c>
      <c r="B40" s="54"/>
      <c r="C40" s="48"/>
      <c r="D40" s="54"/>
      <c r="E40" s="48"/>
      <c r="F40" s="49"/>
      <c r="G40" s="20"/>
    </row>
    <row r="41" spans="1:7" ht="15.75" hidden="1">
      <c r="A41" s="31" t="s">
        <v>24</v>
      </c>
      <c r="B41" s="54"/>
      <c r="C41" s="48"/>
      <c r="D41" s="54"/>
      <c r="E41" s="48"/>
      <c r="F41" s="49"/>
      <c r="G41" s="20"/>
    </row>
    <row r="42" spans="1:7" ht="15.75">
      <c r="A42" s="7" t="s">
        <v>26</v>
      </c>
      <c r="B42" s="46">
        <v>117202</v>
      </c>
      <c r="C42" s="46">
        <v>24867</v>
      </c>
      <c r="D42" s="46">
        <v>88744</v>
      </c>
      <c r="E42" s="46">
        <f>D42/C42*100</f>
        <v>356.87457272690716</v>
      </c>
      <c r="F42" s="57">
        <f t="shared" si="4"/>
        <v>75.71884438832102</v>
      </c>
      <c r="G42" s="19"/>
    </row>
    <row r="43" spans="1:7" ht="21" customHeight="1" hidden="1">
      <c r="A43" s="31" t="s">
        <v>23</v>
      </c>
      <c r="B43" s="48"/>
      <c r="C43" s="48"/>
      <c r="D43" s="48"/>
      <c r="E43" s="48"/>
      <c r="F43" s="57" t="e">
        <f t="shared" si="4"/>
        <v>#DIV/0!</v>
      </c>
      <c r="G43" s="20"/>
    </row>
    <row r="44" spans="1:7" ht="45" hidden="1">
      <c r="A44" s="27" t="s">
        <v>27</v>
      </c>
      <c r="B44" s="48"/>
      <c r="C44" s="48"/>
      <c r="D44" s="48"/>
      <c r="E44" s="48"/>
      <c r="F44" s="57" t="e">
        <f t="shared" si="4"/>
        <v>#DIV/0!</v>
      </c>
      <c r="G44" s="20"/>
    </row>
    <row r="45" spans="1:7" ht="15.75">
      <c r="A45" s="7" t="s">
        <v>28</v>
      </c>
      <c r="B45" s="43">
        <v>26032</v>
      </c>
      <c r="C45" s="46">
        <v>13014</v>
      </c>
      <c r="D45" s="46">
        <v>16658</v>
      </c>
      <c r="E45" s="46">
        <f>D45/C45*100</f>
        <v>128.00061472260643</v>
      </c>
      <c r="F45" s="57">
        <f t="shared" si="4"/>
        <v>63.990473263675476</v>
      </c>
      <c r="G45" s="19"/>
    </row>
    <row r="46" spans="1:7" ht="15" customHeight="1" hidden="1">
      <c r="A46" s="31" t="s">
        <v>23</v>
      </c>
      <c r="B46" s="48"/>
      <c r="C46" s="48"/>
      <c r="D46" s="48"/>
      <c r="E46" s="48"/>
      <c r="F46" s="49"/>
      <c r="G46" s="20"/>
    </row>
    <row r="47" spans="1:7" ht="44.25" customHeight="1" hidden="1">
      <c r="A47" s="27" t="s">
        <v>29</v>
      </c>
      <c r="B47" s="73"/>
      <c r="C47" s="48"/>
      <c r="D47" s="48"/>
      <c r="E47" s="48"/>
      <c r="F47" s="49"/>
      <c r="G47" s="20"/>
    </row>
    <row r="48" spans="1:7" ht="24.75" customHeight="1" hidden="1">
      <c r="A48" s="9" t="s">
        <v>30</v>
      </c>
      <c r="B48" s="9"/>
      <c r="C48" s="46"/>
      <c r="D48" s="46"/>
      <c r="E48" s="48">
        <v>0</v>
      </c>
      <c r="F48" s="49" t="e">
        <f>D48/B48*100</f>
        <v>#DIV/0!</v>
      </c>
      <c r="G48" s="19"/>
    </row>
    <row r="49" spans="1:7" ht="23.25" customHeight="1">
      <c r="A49" s="7" t="s">
        <v>30</v>
      </c>
      <c r="B49" s="8">
        <v>10340</v>
      </c>
      <c r="C49" s="46">
        <v>0</v>
      </c>
      <c r="D49" s="46">
        <v>2591</v>
      </c>
      <c r="E49" s="46">
        <v>0</v>
      </c>
      <c r="F49" s="43">
        <f>D49/B49*100</f>
        <v>25.058027079303674</v>
      </c>
      <c r="G49" s="20"/>
    </row>
    <row r="50" spans="1:7" ht="15.75">
      <c r="A50" s="7" t="s">
        <v>31</v>
      </c>
      <c r="B50" s="46">
        <v>813144</v>
      </c>
      <c r="C50" s="46">
        <v>450452</v>
      </c>
      <c r="D50" s="46">
        <v>489618</v>
      </c>
      <c r="E50" s="46">
        <f>D50/C50*100</f>
        <v>108.694822089812</v>
      </c>
      <c r="F50" s="57">
        <f>D50/B50*100</f>
        <v>60.21295121159353</v>
      </c>
      <c r="G50" s="19"/>
    </row>
    <row r="51" spans="1:7" ht="15.75" hidden="1">
      <c r="A51" s="31" t="s">
        <v>32</v>
      </c>
      <c r="B51" s="65"/>
      <c r="C51" s="46"/>
      <c r="D51" s="46"/>
      <c r="E51" s="46"/>
      <c r="F51" s="57"/>
      <c r="G51" s="20"/>
    </row>
    <row r="52" spans="1:7" ht="17.25" customHeight="1" hidden="1">
      <c r="A52" s="31" t="s">
        <v>33</v>
      </c>
      <c r="B52" s="48"/>
      <c r="C52" s="48"/>
      <c r="D52" s="48"/>
      <c r="E52" s="48"/>
      <c r="F52" s="49"/>
      <c r="G52" s="21"/>
    </row>
    <row r="53" spans="1:7" ht="15.75" hidden="1">
      <c r="A53" s="31" t="s">
        <v>24</v>
      </c>
      <c r="B53" s="48"/>
      <c r="C53" s="48"/>
      <c r="D53" s="48"/>
      <c r="E53" s="48"/>
      <c r="F53" s="49"/>
      <c r="G53" s="21"/>
    </row>
    <row r="54" spans="1:7" ht="15.75">
      <c r="A54" s="8" t="s">
        <v>46</v>
      </c>
      <c r="B54" s="66">
        <v>133198</v>
      </c>
      <c r="C54" s="46">
        <v>81015</v>
      </c>
      <c r="D54" s="46">
        <v>93445</v>
      </c>
      <c r="E54" s="46">
        <f>D54/C54*100</f>
        <v>115.3428377460964</v>
      </c>
      <c r="F54" s="57">
        <f>D54/B54*100</f>
        <v>70.15495728164086</v>
      </c>
      <c r="G54" s="3"/>
    </row>
    <row r="55" spans="1:7" ht="20.25" customHeight="1" hidden="1">
      <c r="A55" s="32" t="s">
        <v>34</v>
      </c>
      <c r="B55" s="55"/>
      <c r="C55" s="48"/>
      <c r="D55" s="48"/>
      <c r="E55" s="48"/>
      <c r="F55" s="49"/>
      <c r="G55" s="20"/>
    </row>
    <row r="56" spans="1:7" ht="15" customHeight="1" hidden="1">
      <c r="A56" s="31" t="s">
        <v>24</v>
      </c>
      <c r="B56" s="54"/>
      <c r="C56" s="48"/>
      <c r="D56" s="48"/>
      <c r="E56" s="48">
        <v>0</v>
      </c>
      <c r="F56" s="49">
        <v>0</v>
      </c>
      <c r="G56" s="20"/>
    </row>
    <row r="57" spans="1:7" ht="19.5" customHeight="1" hidden="1">
      <c r="A57" s="7" t="s">
        <v>45</v>
      </c>
      <c r="B57" s="53"/>
      <c r="C57" s="46"/>
      <c r="D57" s="46"/>
      <c r="E57" s="46">
        <v>0</v>
      </c>
      <c r="F57" s="57">
        <v>0</v>
      </c>
      <c r="G57" s="3"/>
    </row>
    <row r="58" spans="1:7" ht="23.25" customHeight="1" hidden="1">
      <c r="A58" s="32" t="s">
        <v>35</v>
      </c>
      <c r="B58" s="55"/>
      <c r="C58" s="48"/>
      <c r="D58" s="48"/>
      <c r="E58" s="48" t="e">
        <f aca="true" t="shared" si="5" ref="E58:E69">D58/C58*100</f>
        <v>#DIV/0!</v>
      </c>
      <c r="F58" s="49" t="e">
        <f aca="true" t="shared" si="6" ref="F58:F66">D58/B58*100</f>
        <v>#DIV/0!</v>
      </c>
      <c r="G58" s="20"/>
    </row>
    <row r="59" spans="1:7" ht="24.75" customHeight="1" hidden="1">
      <c r="A59" s="31" t="s">
        <v>24</v>
      </c>
      <c r="B59" s="54"/>
      <c r="C59" s="48"/>
      <c r="D59" s="48"/>
      <c r="E59" s="48" t="e">
        <f t="shared" si="5"/>
        <v>#DIV/0!</v>
      </c>
      <c r="F59" s="49" t="e">
        <f t="shared" si="6"/>
        <v>#DIV/0!</v>
      </c>
      <c r="G59" s="20"/>
    </row>
    <row r="60" spans="1:7" ht="15.75">
      <c r="A60" s="26" t="s">
        <v>36</v>
      </c>
      <c r="B60" s="57">
        <v>39206</v>
      </c>
      <c r="C60" s="46">
        <v>31227</v>
      </c>
      <c r="D60" s="46">
        <v>22003</v>
      </c>
      <c r="E60" s="46">
        <f t="shared" si="5"/>
        <v>70.46145963429083</v>
      </c>
      <c r="F60" s="57">
        <f t="shared" si="6"/>
        <v>56.121512013467324</v>
      </c>
      <c r="G60" s="3"/>
    </row>
    <row r="61" spans="1:7" ht="15.75">
      <c r="A61" s="26" t="s">
        <v>43</v>
      </c>
      <c r="B61" s="57">
        <v>5426</v>
      </c>
      <c r="C61" s="46">
        <v>3675</v>
      </c>
      <c r="D61" s="46">
        <v>4805</v>
      </c>
      <c r="E61" s="46">
        <f t="shared" si="5"/>
        <v>130.7482993197279</v>
      </c>
      <c r="F61" s="57">
        <f t="shared" si="6"/>
        <v>88.55510504976041</v>
      </c>
      <c r="G61" s="3"/>
    </row>
    <row r="62" spans="1:7" ht="15.75">
      <c r="A62" s="26" t="s">
        <v>44</v>
      </c>
      <c r="B62" s="57">
        <v>2306</v>
      </c>
      <c r="C62" s="46">
        <v>0</v>
      </c>
      <c r="D62" s="46">
        <v>261</v>
      </c>
      <c r="E62" s="46">
        <v>0</v>
      </c>
      <c r="F62" s="57">
        <f t="shared" si="6"/>
        <v>11.31830008673027</v>
      </c>
      <c r="G62" s="3"/>
    </row>
    <row r="63" spans="1:7" ht="15.75">
      <c r="A63" s="26" t="s">
        <v>37</v>
      </c>
      <c r="B63" s="57">
        <v>53630</v>
      </c>
      <c r="C63" s="46">
        <v>39064</v>
      </c>
      <c r="D63" s="46">
        <v>42376</v>
      </c>
      <c r="E63" s="46">
        <f t="shared" si="5"/>
        <v>108.4783944296539</v>
      </c>
      <c r="F63" s="57">
        <f t="shared" si="6"/>
        <v>79.01547641245571</v>
      </c>
      <c r="G63" s="3"/>
    </row>
    <row r="64" spans="1:7" ht="15.75">
      <c r="A64" s="40" t="s">
        <v>38</v>
      </c>
      <c r="B64" s="62">
        <f>B63+B62+B61+B60+B50+B54+B49+B45+B42+B39+B38+B35</f>
        <v>1303113</v>
      </c>
      <c r="C64" s="62">
        <f>C35+C38+C39+C42+C45+C50+C54+C60+C61+C62+C63</f>
        <v>710878</v>
      </c>
      <c r="D64" s="62">
        <f>D35+D38+D39+D42+D45+D50+D54+D60+D61+D62+D63+D49</f>
        <v>834618</v>
      </c>
      <c r="E64" s="41">
        <f t="shared" si="5"/>
        <v>117.40664361536015</v>
      </c>
      <c r="F64" s="59">
        <f t="shared" si="6"/>
        <v>64.0480142550953</v>
      </c>
      <c r="G64" s="3"/>
    </row>
    <row r="65" spans="1:7" ht="31.5">
      <c r="A65" s="35" t="s">
        <v>39</v>
      </c>
      <c r="B65" s="43">
        <f>SUM(B31-B64)</f>
        <v>-24613.199999999953</v>
      </c>
      <c r="C65" s="43">
        <f>SUM(C31-C64)</f>
        <v>-28117.239300000016</v>
      </c>
      <c r="D65" s="43">
        <f>SUM(D31-D64)</f>
        <v>23545.20000000007</v>
      </c>
      <c r="E65" s="46">
        <f t="shared" si="5"/>
        <v>-83.73937337439831</v>
      </c>
      <c r="F65" s="43">
        <f t="shared" si="6"/>
        <v>-95.6608649017605</v>
      </c>
      <c r="G65" s="3"/>
    </row>
    <row r="66" spans="1:7" ht="18.75" customHeight="1">
      <c r="A66" s="33" t="s">
        <v>40</v>
      </c>
      <c r="B66" s="46">
        <f>SUM(B67:B74)</f>
        <v>24613</v>
      </c>
      <c r="C66" s="46">
        <f>SUM(C67:C74)</f>
        <v>28117</v>
      </c>
      <c r="D66" s="46">
        <f>SUM(D67:D74)</f>
        <v>-23545</v>
      </c>
      <c r="E66" s="46">
        <f t="shared" si="5"/>
        <v>-83.73937475548601</v>
      </c>
      <c r="F66" s="57">
        <f t="shared" si="6"/>
        <v>-95.66082964287166</v>
      </c>
      <c r="G66" s="3"/>
    </row>
    <row r="67" spans="1:7" ht="27.75" customHeight="1">
      <c r="A67" s="29" t="s">
        <v>53</v>
      </c>
      <c r="B67" s="68">
        <v>24000</v>
      </c>
      <c r="C67" s="63">
        <v>0</v>
      </c>
      <c r="D67" s="63">
        <v>0</v>
      </c>
      <c r="E67" s="48">
        <v>0</v>
      </c>
      <c r="F67" s="49">
        <v>0</v>
      </c>
      <c r="G67" s="3"/>
    </row>
    <row r="68" spans="1:7" ht="28.5" customHeight="1">
      <c r="A68" s="29" t="s">
        <v>54</v>
      </c>
      <c r="B68" s="68">
        <v>-15000</v>
      </c>
      <c r="C68" s="61">
        <v>0</v>
      </c>
      <c r="D68" s="61">
        <v>-15000</v>
      </c>
      <c r="E68" s="48">
        <v>0</v>
      </c>
      <c r="F68" s="49">
        <f aca="true" t="shared" si="7" ref="F68:F73">D68/B68*100</f>
        <v>100</v>
      </c>
      <c r="G68" s="3"/>
    </row>
    <row r="69" spans="1:7" ht="28.5" customHeight="1">
      <c r="A69" s="29" t="s">
        <v>56</v>
      </c>
      <c r="B69" s="68">
        <v>74316</v>
      </c>
      <c r="C69" s="61">
        <v>22000</v>
      </c>
      <c r="D69" s="61">
        <v>24000</v>
      </c>
      <c r="E69" s="48">
        <f t="shared" si="5"/>
        <v>109.09090909090908</v>
      </c>
      <c r="F69" s="49">
        <f t="shared" si="7"/>
        <v>32.29452607782981</v>
      </c>
      <c r="G69" s="3"/>
    </row>
    <row r="70" spans="1:7" ht="28.5" customHeight="1">
      <c r="A70" s="29" t="s">
        <v>57</v>
      </c>
      <c r="B70" s="68">
        <v>-74316</v>
      </c>
      <c r="C70" s="61">
        <v>0</v>
      </c>
      <c r="D70" s="61">
        <v>-24000</v>
      </c>
      <c r="E70" s="48">
        <v>0</v>
      </c>
      <c r="F70" s="49">
        <f t="shared" si="7"/>
        <v>32.29452607782981</v>
      </c>
      <c r="G70" s="3"/>
    </row>
    <row r="71" spans="1:7" ht="28.5" customHeight="1">
      <c r="A71" s="29" t="s">
        <v>61</v>
      </c>
      <c r="B71" s="68">
        <v>-2000</v>
      </c>
      <c r="C71" s="48"/>
      <c r="D71" s="61">
        <v>0</v>
      </c>
      <c r="E71" s="48">
        <v>0</v>
      </c>
      <c r="F71" s="49">
        <f t="shared" si="7"/>
        <v>0</v>
      </c>
      <c r="G71" s="3"/>
    </row>
    <row r="72" spans="1:7" ht="28.5" customHeight="1">
      <c r="A72" s="29" t="s">
        <v>62</v>
      </c>
      <c r="B72" s="68">
        <v>2000</v>
      </c>
      <c r="C72" s="61"/>
      <c r="D72" s="61">
        <v>0</v>
      </c>
      <c r="E72" s="48">
        <v>0</v>
      </c>
      <c r="F72" s="49">
        <f t="shared" si="7"/>
        <v>0</v>
      </c>
      <c r="G72" s="3"/>
    </row>
    <row r="73" spans="1:7" ht="17.25" customHeight="1">
      <c r="A73" s="28" t="s">
        <v>50</v>
      </c>
      <c r="B73" s="49">
        <v>15613</v>
      </c>
      <c r="C73" s="48">
        <v>-8569</v>
      </c>
      <c r="D73" s="48">
        <v>-53004</v>
      </c>
      <c r="E73" s="48">
        <f>D73/C73*100</f>
        <v>618.5552573229081</v>
      </c>
      <c r="F73" s="49">
        <f t="shared" si="7"/>
        <v>-339.4863254979824</v>
      </c>
      <c r="G73" s="3"/>
    </row>
    <row r="74" spans="1:7" ht="30" customHeight="1">
      <c r="A74" s="28" t="s">
        <v>51</v>
      </c>
      <c r="B74" s="68">
        <v>0</v>
      </c>
      <c r="C74" s="61">
        <v>14686</v>
      </c>
      <c r="D74" s="61">
        <v>44459</v>
      </c>
      <c r="E74" s="48">
        <f>D74/C74*100</f>
        <v>302.7304916246766</v>
      </c>
      <c r="F74" s="49">
        <v>0</v>
      </c>
      <c r="G74" s="3"/>
    </row>
    <row r="75" spans="1:7" ht="13.5" customHeight="1">
      <c r="A75" s="30"/>
      <c r="B75" s="30"/>
      <c r="C75" s="37" t="s">
        <v>55</v>
      </c>
      <c r="D75" s="34"/>
      <c r="E75" s="34"/>
      <c r="F75" s="17"/>
      <c r="G75" s="30"/>
    </row>
    <row r="76" spans="2:4" ht="22.5" customHeight="1">
      <c r="B76" s="17"/>
      <c r="D76" s="4"/>
    </row>
    <row r="77" spans="1:2" ht="35.25" customHeight="1">
      <c r="A77" s="4"/>
      <c r="B77" s="4"/>
    </row>
    <row r="78" spans="1:2" ht="8.25" customHeight="1">
      <c r="A78" s="4"/>
      <c r="B78" s="4"/>
    </row>
    <row r="80" ht="6" customHeight="1"/>
    <row r="81" ht="16.5" customHeight="1"/>
    <row r="82" ht="6.75" customHeight="1"/>
    <row r="84" ht="6.75" customHeight="1"/>
    <row r="86" ht="6" customHeight="1"/>
    <row r="88" ht="7.5" customHeight="1"/>
    <row r="89" ht="26.25" customHeight="1"/>
    <row r="90" ht="8.25" customHeight="1"/>
    <row r="91" ht="26.25" customHeight="1"/>
  </sheetData>
  <sheetProtection selectLockedCells="1" selectUnlockedCells="1"/>
  <mergeCells count="2">
    <mergeCell ref="A2:F2"/>
    <mergeCell ref="A3:F3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Корюкаева Татьяна Валериановна</dc:creator>
  <cp:keywords/>
  <dc:description/>
  <cp:lastModifiedBy>Винокурова Елена Борисовна</cp:lastModifiedBy>
  <cp:lastPrinted>2019-10-16T07:14:20Z</cp:lastPrinted>
  <dcterms:created xsi:type="dcterms:W3CDTF">2011-03-15T08:38:51Z</dcterms:created>
  <dcterms:modified xsi:type="dcterms:W3CDTF">2019-11-01T05:52:14Z</dcterms:modified>
  <cp:category/>
  <cp:version/>
  <cp:contentType/>
  <cp:contentStatus/>
</cp:coreProperties>
</file>