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Лист1!$A$12:$L$33</definedName>
    <definedName name="_xlnm.Print_Titles" localSheetId="0">Лист1!$10:$12</definedName>
  </definedNames>
  <calcPr calcId="152511"/>
</workbook>
</file>

<file path=xl/calcChain.xml><?xml version="1.0" encoding="utf-8"?>
<calcChain xmlns="http://schemas.openxmlformats.org/spreadsheetml/2006/main">
  <c r="E14" i="1" l="1"/>
  <c r="F14" i="1"/>
  <c r="D14" i="1"/>
  <c r="I14" i="1" l="1"/>
  <c r="H14" i="1"/>
  <c r="G14" i="1"/>
  <c r="H24" i="1" l="1"/>
  <c r="K24" i="1" s="1"/>
  <c r="I24" i="1"/>
  <c r="G24" i="1"/>
  <c r="J24" i="1" s="1"/>
  <c r="H20" i="1"/>
  <c r="K20" i="1" s="1"/>
  <c r="I20" i="1"/>
  <c r="L20" i="1" s="1"/>
  <c r="G20" i="1"/>
  <c r="J20" i="1"/>
  <c r="J21" i="1"/>
  <c r="K21" i="1"/>
  <c r="L21" i="1"/>
  <c r="J19" i="1"/>
  <c r="J23" i="1"/>
  <c r="K23" i="1"/>
  <c r="L23" i="1"/>
  <c r="J25" i="1"/>
  <c r="K25" i="1"/>
  <c r="L25" i="1"/>
  <c r="J14" i="1" l="1"/>
  <c r="L14" i="1"/>
  <c r="L24" i="1"/>
  <c r="K14" i="1"/>
  <c r="F38" i="1"/>
  <c r="F37" i="1" s="1"/>
  <c r="E38" i="1"/>
  <c r="E37" i="1" s="1"/>
  <c r="H42" i="1"/>
  <c r="H41" i="1" s="1"/>
  <c r="K41" i="1" s="1"/>
  <c r="D38" i="1"/>
  <c r="D37" i="1" s="1"/>
  <c r="H39" i="1"/>
  <c r="H38" i="1" s="1"/>
  <c r="I39" i="1"/>
  <c r="L39" i="1" s="1"/>
  <c r="G39" i="1"/>
  <c r="J39" i="1" s="1"/>
  <c r="I42" i="1"/>
  <c r="L42" i="1" s="1"/>
  <c r="G42" i="1"/>
  <c r="J42" i="1" s="1"/>
  <c r="L43" i="1"/>
  <c r="K43" i="1"/>
  <c r="J43" i="1"/>
  <c r="L40" i="1"/>
  <c r="K40" i="1"/>
  <c r="J40" i="1"/>
  <c r="E22" i="1"/>
  <c r="K22" i="1" s="1"/>
  <c r="F22" i="1"/>
  <c r="L22" i="1" s="1"/>
  <c r="D22" i="1"/>
  <c r="J22" i="1" s="1"/>
  <c r="E32" i="1"/>
  <c r="F32" i="1"/>
  <c r="D32" i="1"/>
  <c r="E27" i="1"/>
  <c r="F27" i="1"/>
  <c r="D27" i="1"/>
  <c r="H27" i="1"/>
  <c r="I27" i="1"/>
  <c r="I26" i="1" s="1"/>
  <c r="G27" i="1"/>
  <c r="G26" i="1" s="1"/>
  <c r="J28" i="1"/>
  <c r="K28" i="1"/>
  <c r="L28" i="1"/>
  <c r="K29" i="1"/>
  <c r="L29" i="1"/>
  <c r="J29" i="1"/>
  <c r="K30" i="1"/>
  <c r="L30" i="1"/>
  <c r="J30" i="1"/>
  <c r="K33" i="1"/>
  <c r="K32" i="1" s="1"/>
  <c r="L33" i="1"/>
  <c r="L32" i="1" s="1"/>
  <c r="J33" i="1"/>
  <c r="J32" i="1" s="1"/>
  <c r="J17" i="1"/>
  <c r="E15" i="1"/>
  <c r="K15" i="1" s="1"/>
  <c r="F15" i="1"/>
  <c r="L15" i="1" s="1"/>
  <c r="D15" i="1"/>
  <c r="J15" i="1" s="1"/>
  <c r="K17" i="1"/>
  <c r="L17" i="1"/>
  <c r="K19" i="1"/>
  <c r="L19" i="1"/>
  <c r="E18" i="1"/>
  <c r="K18" i="1" s="1"/>
  <c r="F18" i="1"/>
  <c r="L18" i="1" s="1"/>
  <c r="D18" i="1"/>
  <c r="J18" i="1" s="1"/>
  <c r="G41" i="1" l="1"/>
  <c r="J41" i="1" s="1"/>
  <c r="H37" i="1"/>
  <c r="I41" i="1"/>
  <c r="L41" i="1" s="1"/>
  <c r="I38" i="1"/>
  <c r="K27" i="1"/>
  <c r="G13" i="1"/>
  <c r="I13" i="1"/>
  <c r="E26" i="1"/>
  <c r="E13" i="1" s="1"/>
  <c r="E47" i="1" s="1"/>
  <c r="H26" i="1"/>
  <c r="H13" i="1" s="1"/>
  <c r="J27" i="1"/>
  <c r="D26" i="1"/>
  <c r="D13" i="1" s="1"/>
  <c r="G38" i="1"/>
  <c r="K38" i="1"/>
  <c r="K39" i="1"/>
  <c r="K42" i="1"/>
  <c r="F26" i="1"/>
  <c r="F13" i="1" s="1"/>
  <c r="L27" i="1"/>
  <c r="G37" i="1" l="1"/>
  <c r="G47" i="1" s="1"/>
  <c r="L38" i="1"/>
  <c r="I37" i="1"/>
  <c r="L37" i="1" s="1"/>
  <c r="K13" i="1"/>
  <c r="L13" i="1"/>
  <c r="I47" i="1"/>
  <c r="J38" i="1"/>
  <c r="J37" i="1"/>
  <c r="K26" i="1"/>
  <c r="K37" i="1"/>
  <c r="H47" i="1"/>
  <c r="F47" i="1"/>
  <c r="L26" i="1"/>
  <c r="J26" i="1"/>
  <c r="L47" i="1" l="1"/>
  <c r="K47" i="1"/>
  <c r="J13" i="1"/>
  <c r="J47" i="1" s="1"/>
  <c r="D47" i="1"/>
</calcChain>
</file>

<file path=xl/sharedStrings.xml><?xml version="1.0" encoding="utf-8"?>
<sst xmlns="http://schemas.openxmlformats.org/spreadsheetml/2006/main" count="73" uniqueCount="46">
  <si>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</si>
  <si>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</si>
  <si>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</si>
  <si>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</si>
  <si>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</si>
  <si>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</si>
  <si>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</si>
  <si>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</si>
  <si>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</si>
  <si>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</si>
  <si>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</si>
  <si>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</si>
  <si>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</si>
  <si>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</si>
  <si>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</si>
  <si>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</si>
  <si>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</si>
  <si>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</si>
  <si>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</si>
  <si>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</si>
  <si>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</si>
  <si>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</si>
  <si>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</si>
  <si>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</si>
  <si>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Субсидии автономным учреждениям</t>
  </si>
  <si>
    <t>Реализация образовательных программ</t>
  </si>
  <si>
    <t>04 0 00 Л8620</t>
  </si>
  <si>
    <t xml:space="preserve">Гранты в форме субсидий юридическим лицам (за исключением государственных (муниципальных) учреждений), индивидуальным предпринимателям, физическим лицам (в соответствии с пунктом 7 статьи 78 Бюджетного кодекса Российской Федерации) 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</si>
  <si>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</si>
  <si>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на обеспечение функционирования модели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</si>
  <si>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</si>
  <si>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</si>
  <si>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</si>
  <si>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</si>
  <si>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</si>
  <si>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 xml:space="preserve">Гранты в форме субсидий некоммерческим организациям, не являющимся казенными учреждениями (в соответствии с пунктом 4 статьи 78.1 Бюджетного кодекса Российской Федерации) </t>
  </si>
  <si>
    <t>Всего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</si>
  <si>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пунктами 1, 7 статьи 78 и пунктами 2, 4 статьи 78.1 Бюджетного кодекса Российской Федерации, 
на 2024 год и на плановый период 2025 и 2026 годов
</t>
  </si>
  <si>
    <t>Реализация мероприятий в рамках договора участия в комплексном социально-экономическом развитии</t>
  </si>
  <si>
    <t>01 0 00 80790</t>
  </si>
  <si>
    <t>01 0 00 S8270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</si>
  <si>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</si>
  <si>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</si>
  <si>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</si>
  <si>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к решению Собрания депутатов
Приморского муниципального округа
от  14 декабря 2023 г. № 68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</si>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</sst>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right" wrapText="1"/>
    </xf>
    <xf numFmtId="4" fontId="7" fillId="0" borderId="2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3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2" fillId="2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0" fillId="2" borderId="0" xfId="0" applyFont="1" applyFill="1" applyAlignment="1">
      <alignment horizontal="right" wrapText="1"/>
    </xf>
    <xf numFmtId="0" fontId="1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7" zoomScale="80" zoomScaleNormal="80" workbookViewId="0">
      <selection activeCell="X20" sqref="X20"/>
    </sheetView>
  </sheetViews>
  <sheetFormatPr defaultRowHeight="14.4" x14ac:dyDescent="0.3"/>
  <cols>
    <col min="1" max="1" width="53.109375" customWidth="1"/>
    <col min="2" max="2" width="16.33203125" customWidth="1"/>
    <col min="3" max="3" width="8.109375" customWidth="1"/>
    <col min="4" max="4" width="11.33203125" hidden="1" customWidth="1"/>
    <col min="5" max="5" width="12.109375" hidden="1" customWidth="1"/>
    <col min="6" max="6" width="12.33203125" hidden="1" customWidth="1"/>
    <col min="7" max="7" width="11.44140625" hidden="1" customWidth="1"/>
    <col min="8" max="8" width="10.88671875" hidden="1" customWidth="1"/>
    <col min="9" max="9" width="11.109375" hidden="1" customWidth="1"/>
    <col min="10" max="10" width="12.5546875" customWidth="1"/>
    <col min="11" max="11" width="12.33203125" customWidth="1"/>
    <col min="12" max="12" width="13.33203125" customWidth="1"/>
  </cols>
  <sheetData>
    <row r="1" spans="1:12" ht="15.6" x14ac:dyDescent="0.3">
      <c r="J1" s="76" t="s">
        <v>45</v>
      </c>
      <c r="K1" s="76"/>
      <c r="L1" s="76"/>
    </row>
    <row r="2" spans="1:12" ht="69.75" customHeight="1" x14ac:dyDescent="0.3">
      <c r="C2" s="77" t="s">
        <v>43</v>
      </c>
      <c r="D2" s="77"/>
      <c r="E2" s="77"/>
      <c r="F2" s="77"/>
      <c r="G2" s="77"/>
      <c r="H2" s="77"/>
      <c r="I2" s="77"/>
      <c r="J2" s="77"/>
      <c r="K2" s="77"/>
      <c r="L2" s="77"/>
    </row>
    <row r="3" spans="1:12" ht="15.6" x14ac:dyDescent="0.3">
      <c r="J3" s="25"/>
      <c r="K3" s="25"/>
      <c r="L3" s="25"/>
    </row>
    <row r="4" spans="1:12" ht="15.75" customHeight="1" x14ac:dyDescent="0.3">
      <c r="J4" s="76" t="s">
        <v>45</v>
      </c>
      <c r="K4" s="76"/>
      <c r="L4" s="76"/>
    </row>
    <row r="5" spans="1:12" ht="69" customHeight="1" x14ac:dyDescent="0.3">
      <c r="C5" s="77" t="s">
        <v>44</v>
      </c>
      <c r="D5" s="77"/>
      <c r="E5" s="77"/>
      <c r="F5" s="77"/>
      <c r="G5" s="77"/>
      <c r="H5" s="77"/>
      <c r="I5" s="77"/>
      <c r="J5" s="77"/>
      <c r="K5" s="77"/>
      <c r="L5" s="77"/>
    </row>
    <row r="6" spans="1:12" x14ac:dyDescent="0.3">
      <c r="J6" s="78"/>
      <c r="K6" s="78"/>
      <c r="L6" s="78"/>
    </row>
    <row r="7" spans="1:12" ht="97.5" customHeight="1" x14ac:dyDescent="0.3">
      <c r="A7" s="79" t="s">
        <v>37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</row>
    <row r="8" spans="1:12" ht="24" customHeight="1" x14ac:dyDescent="0.3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</row>
    <row r="9" spans="1:12" ht="15" thickBot="1" x14ac:dyDescent="0.35">
      <c r="J9" s="23"/>
      <c r="K9" s="23"/>
      <c r="L9" s="23"/>
    </row>
    <row r="10" spans="1:12" ht="25.5" customHeight="1" thickBot="1" x14ac:dyDescent="0.35">
      <c r="A10" s="64" t="s">
        <v>0</v>
      </c>
      <c r="B10" s="66" t="s">
        <v>1</v>
      </c>
      <c r="C10" s="66" t="s">
        <v>2</v>
      </c>
      <c r="D10" s="68" t="s">
        <v>3</v>
      </c>
      <c r="E10" s="69"/>
      <c r="F10" s="70"/>
      <c r="G10" s="68" t="s">
        <v>4</v>
      </c>
      <c r="H10" s="69"/>
      <c r="I10" s="70"/>
      <c r="J10" s="68" t="s">
        <v>5</v>
      </c>
      <c r="K10" s="69"/>
      <c r="L10" s="71"/>
    </row>
    <row r="11" spans="1:12" ht="15" thickBot="1" x14ac:dyDescent="0.35">
      <c r="A11" s="65"/>
      <c r="B11" s="67"/>
      <c r="C11" s="67"/>
      <c r="D11" s="7" t="s">
        <v>6</v>
      </c>
      <c r="E11" s="8" t="s">
        <v>7</v>
      </c>
      <c r="F11" s="8" t="s">
        <v>8</v>
      </c>
      <c r="G11" s="7" t="s">
        <v>9</v>
      </c>
      <c r="H11" s="7" t="s">
        <v>7</v>
      </c>
      <c r="I11" s="7" t="s">
        <v>8</v>
      </c>
      <c r="J11" s="44" t="s">
        <v>6</v>
      </c>
      <c r="K11" s="44" t="s">
        <v>7</v>
      </c>
      <c r="L11" s="45" t="s">
        <v>8</v>
      </c>
    </row>
    <row r="12" spans="1:12" x14ac:dyDescent="0.3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4</v>
      </c>
      <c r="K12" s="10">
        <v>5</v>
      </c>
      <c r="L12" s="11">
        <v>6</v>
      </c>
    </row>
    <row r="13" spans="1:12" ht="79.2" x14ac:dyDescent="0.3">
      <c r="A13" s="12" t="s">
        <v>10</v>
      </c>
      <c r="B13" s="2"/>
      <c r="C13" s="3"/>
      <c r="D13" s="6">
        <f>SUM(D14+D26)</f>
        <v>4582840</v>
      </c>
      <c r="E13" s="6">
        <f>SUM(E14+E26)</f>
        <v>4692012</v>
      </c>
      <c r="F13" s="6">
        <f>SUM(F14+F26)</f>
        <v>4771489</v>
      </c>
      <c r="G13" s="6">
        <f>G14+G26</f>
        <v>1826530</v>
      </c>
      <c r="H13" s="6">
        <f>H14+H26</f>
        <v>1579108</v>
      </c>
      <c r="I13" s="6">
        <f>I14+I26</f>
        <v>1579367</v>
      </c>
      <c r="J13" s="18">
        <f>SUM(G13+D13)</f>
        <v>6409370</v>
      </c>
      <c r="K13" s="18">
        <f t="shared" ref="K13:L13" si="0">SUM(H13+E13)</f>
        <v>6271120</v>
      </c>
      <c r="L13" s="46">
        <f t="shared" si="0"/>
        <v>6350856</v>
      </c>
    </row>
    <row r="14" spans="1:12" ht="26.4" x14ac:dyDescent="0.3">
      <c r="A14" s="20" t="s">
        <v>11</v>
      </c>
      <c r="B14" s="21" t="s">
        <v>12</v>
      </c>
      <c r="C14" s="21"/>
      <c r="D14" s="22">
        <f>SUM(D15+D18+D20+D22+D24)</f>
        <v>2337720</v>
      </c>
      <c r="E14" s="24">
        <f t="shared" ref="E14:F14" si="1">SUM(E15+E18+E20+E22+E24)</f>
        <v>2337720</v>
      </c>
      <c r="F14" s="24">
        <f t="shared" si="1"/>
        <v>2337720</v>
      </c>
      <c r="G14" s="22">
        <f>G15+G18+G20+G22+G24</f>
        <v>1700000</v>
      </c>
      <c r="H14" s="22">
        <f>H15+H18+H20+H22+H24</f>
        <v>1440000</v>
      </c>
      <c r="I14" s="22">
        <f>I15+I18+I20+I22+I24</f>
        <v>1440000</v>
      </c>
      <c r="J14" s="22">
        <f>D14+G14</f>
        <v>4037720</v>
      </c>
      <c r="K14" s="22">
        <f t="shared" ref="K14:L14" si="2">E14+H14</f>
        <v>3777720</v>
      </c>
      <c r="L14" s="47">
        <f t="shared" si="2"/>
        <v>3777720</v>
      </c>
    </row>
    <row r="15" spans="1:12" x14ac:dyDescent="0.3">
      <c r="A15" s="72" t="s">
        <v>42</v>
      </c>
      <c r="B15" s="73" t="s">
        <v>13</v>
      </c>
      <c r="C15" s="73"/>
      <c r="D15" s="60">
        <f>SUM(D17)</f>
        <v>2000000</v>
      </c>
      <c r="E15" s="60">
        <f t="shared" ref="E15:F15" si="3">SUM(E17)</f>
        <v>2000000</v>
      </c>
      <c r="F15" s="60">
        <f t="shared" si="3"/>
        <v>2000000</v>
      </c>
      <c r="G15" s="61">
        <v>0</v>
      </c>
      <c r="H15" s="61">
        <v>0</v>
      </c>
      <c r="I15" s="61">
        <v>0</v>
      </c>
      <c r="J15" s="62">
        <f>SUM(D15+G15)</f>
        <v>2000000</v>
      </c>
      <c r="K15" s="62">
        <f t="shared" ref="K15:L15" si="4">SUM(E15+H15)</f>
        <v>2000000</v>
      </c>
      <c r="L15" s="74">
        <f t="shared" si="4"/>
        <v>2000000</v>
      </c>
    </row>
    <row r="16" spans="1:12" ht="31.5" customHeight="1" x14ac:dyDescent="0.3">
      <c r="A16" s="72"/>
      <c r="B16" s="73"/>
      <c r="C16" s="73"/>
      <c r="D16" s="60"/>
      <c r="E16" s="60"/>
      <c r="F16" s="60"/>
      <c r="G16" s="61"/>
      <c r="H16" s="61"/>
      <c r="I16" s="61"/>
      <c r="J16" s="63"/>
      <c r="K16" s="63"/>
      <c r="L16" s="75"/>
    </row>
    <row r="17" spans="1:12" ht="39.6" x14ac:dyDescent="0.3">
      <c r="A17" s="20" t="s">
        <v>14</v>
      </c>
      <c r="B17" s="21" t="s">
        <v>13</v>
      </c>
      <c r="C17" s="21">
        <v>810</v>
      </c>
      <c r="D17" s="22">
        <v>2000000</v>
      </c>
      <c r="E17" s="22">
        <v>2000000</v>
      </c>
      <c r="F17" s="22">
        <v>2000000</v>
      </c>
      <c r="G17" s="22">
        <v>0</v>
      </c>
      <c r="H17" s="22">
        <v>0</v>
      </c>
      <c r="I17" s="22">
        <v>0</v>
      </c>
      <c r="J17" s="22">
        <f>SUM(D17+G17)</f>
        <v>2000000</v>
      </c>
      <c r="K17" s="22">
        <f t="shared" ref="K17" si="5">SUM(E17+H17)</f>
        <v>2000000</v>
      </c>
      <c r="L17" s="47">
        <f t="shared" ref="L17" si="6">SUM(F17+I17)</f>
        <v>2000000</v>
      </c>
    </row>
    <row r="18" spans="1:12" ht="26.4" x14ac:dyDescent="0.3">
      <c r="A18" s="20" t="s">
        <v>15</v>
      </c>
      <c r="B18" s="21" t="s">
        <v>16</v>
      </c>
      <c r="C18" s="21"/>
      <c r="D18" s="22">
        <f>SUM(D19)</f>
        <v>326720</v>
      </c>
      <c r="E18" s="22">
        <f t="shared" ref="E18:F18" si="7">SUM(E19)</f>
        <v>326720</v>
      </c>
      <c r="F18" s="22">
        <f t="shared" si="7"/>
        <v>326720</v>
      </c>
      <c r="G18" s="22">
        <v>0</v>
      </c>
      <c r="H18" s="22">
        <v>0</v>
      </c>
      <c r="I18" s="22">
        <v>0</v>
      </c>
      <c r="J18" s="22">
        <f>SUM(D18+G18)</f>
        <v>326720</v>
      </c>
      <c r="K18" s="22">
        <f t="shared" ref="K18" si="8">SUM(E18+H18)</f>
        <v>326720</v>
      </c>
      <c r="L18" s="47">
        <f t="shared" ref="L18" si="9">SUM(F18+I18)</f>
        <v>326720</v>
      </c>
    </row>
    <row r="19" spans="1:12" ht="39.6" x14ac:dyDescent="0.3">
      <c r="A19" s="26" t="s">
        <v>14</v>
      </c>
      <c r="B19" s="27" t="s">
        <v>16</v>
      </c>
      <c r="C19" s="27">
        <v>810</v>
      </c>
      <c r="D19" s="28">
        <v>326720</v>
      </c>
      <c r="E19" s="28">
        <v>326720</v>
      </c>
      <c r="F19" s="28">
        <v>326720</v>
      </c>
      <c r="G19" s="28">
        <v>0</v>
      </c>
      <c r="H19" s="28">
        <v>0</v>
      </c>
      <c r="I19" s="28">
        <v>0</v>
      </c>
      <c r="J19" s="28">
        <f>SUM(D19+G19)</f>
        <v>326720</v>
      </c>
      <c r="K19" s="28">
        <f t="shared" ref="K19:L19" si="10">SUM(E19+H19)</f>
        <v>326720</v>
      </c>
      <c r="L19" s="48">
        <f t="shared" si="10"/>
        <v>326720</v>
      </c>
    </row>
    <row r="20" spans="1:12" ht="43.5" customHeight="1" x14ac:dyDescent="0.3">
      <c r="A20" s="31" t="s">
        <v>41</v>
      </c>
      <c r="B20" s="29" t="s">
        <v>40</v>
      </c>
      <c r="C20" s="29"/>
      <c r="D20" s="30">
        <v>0</v>
      </c>
      <c r="E20" s="30">
        <v>0</v>
      </c>
      <c r="F20" s="30">
        <v>0</v>
      </c>
      <c r="G20" s="30">
        <f>G21</f>
        <v>1600000</v>
      </c>
      <c r="H20" s="30">
        <f t="shared" ref="H20:I20" si="11">H21</f>
        <v>1440000</v>
      </c>
      <c r="I20" s="30">
        <f t="shared" si="11"/>
        <v>1440000</v>
      </c>
      <c r="J20" s="28">
        <f t="shared" ref="J20:J21" si="12">SUM(D20+G20)</f>
        <v>1600000</v>
      </c>
      <c r="K20" s="28">
        <f t="shared" ref="K20:K21" si="13">SUM(E20+H20)</f>
        <v>1440000</v>
      </c>
      <c r="L20" s="48">
        <f t="shared" ref="L20:L21" si="14">SUM(F20+I20)</f>
        <v>1440000</v>
      </c>
    </row>
    <row r="21" spans="1:12" ht="45" customHeight="1" x14ac:dyDescent="0.3">
      <c r="A21" s="31" t="s">
        <v>14</v>
      </c>
      <c r="B21" s="29" t="s">
        <v>40</v>
      </c>
      <c r="C21" s="29">
        <v>810</v>
      </c>
      <c r="D21" s="30">
        <v>0</v>
      </c>
      <c r="E21" s="30">
        <v>0</v>
      </c>
      <c r="F21" s="30">
        <v>0</v>
      </c>
      <c r="G21" s="30">
        <v>1600000</v>
      </c>
      <c r="H21" s="30">
        <v>1440000</v>
      </c>
      <c r="I21" s="30">
        <v>1440000</v>
      </c>
      <c r="J21" s="28">
        <f t="shared" si="12"/>
        <v>1600000</v>
      </c>
      <c r="K21" s="28">
        <f t="shared" si="13"/>
        <v>1440000</v>
      </c>
      <c r="L21" s="48">
        <f t="shared" si="14"/>
        <v>1440000</v>
      </c>
    </row>
    <row r="22" spans="1:12" ht="39.6" x14ac:dyDescent="0.3">
      <c r="A22" s="31" t="s">
        <v>17</v>
      </c>
      <c r="B22" s="27" t="s">
        <v>18</v>
      </c>
      <c r="C22" s="27"/>
      <c r="D22" s="28">
        <f>SUM(D23)</f>
        <v>11000</v>
      </c>
      <c r="E22" s="28">
        <f t="shared" ref="E22:F22" si="15">SUM(E23)</f>
        <v>11000</v>
      </c>
      <c r="F22" s="28">
        <f t="shared" si="15"/>
        <v>11000</v>
      </c>
      <c r="G22" s="28">
        <v>0</v>
      </c>
      <c r="H22" s="28">
        <v>0</v>
      </c>
      <c r="I22" s="28">
        <v>0</v>
      </c>
      <c r="J22" s="28">
        <f t="shared" ref="J22:J25" si="16">SUM(D22+G22)</f>
        <v>11000</v>
      </c>
      <c r="K22" s="28">
        <f t="shared" ref="K22:K25" si="17">SUM(E22+H22)</f>
        <v>11000</v>
      </c>
      <c r="L22" s="48">
        <f t="shared" ref="L22:L25" si="18">SUM(F22+I22)</f>
        <v>11000</v>
      </c>
    </row>
    <row r="23" spans="1:12" ht="39.6" x14ac:dyDescent="0.3">
      <c r="A23" s="31" t="s">
        <v>14</v>
      </c>
      <c r="B23" s="27" t="s">
        <v>18</v>
      </c>
      <c r="C23" s="27">
        <v>810</v>
      </c>
      <c r="D23" s="28">
        <v>11000</v>
      </c>
      <c r="E23" s="28">
        <v>11000</v>
      </c>
      <c r="F23" s="28">
        <v>11000</v>
      </c>
      <c r="G23" s="28">
        <v>0</v>
      </c>
      <c r="H23" s="28">
        <v>0</v>
      </c>
      <c r="I23" s="28">
        <v>0</v>
      </c>
      <c r="J23" s="28">
        <f t="shared" si="16"/>
        <v>11000</v>
      </c>
      <c r="K23" s="28">
        <f t="shared" si="17"/>
        <v>11000</v>
      </c>
      <c r="L23" s="48">
        <f t="shared" si="18"/>
        <v>11000</v>
      </c>
    </row>
    <row r="24" spans="1:12" ht="26.4" x14ac:dyDescent="0.3">
      <c r="A24" s="31" t="s">
        <v>38</v>
      </c>
      <c r="B24" s="27" t="s">
        <v>39</v>
      </c>
      <c r="C24" s="27"/>
      <c r="D24" s="28">
        <v>0</v>
      </c>
      <c r="E24" s="28">
        <v>0</v>
      </c>
      <c r="F24" s="28">
        <v>0</v>
      </c>
      <c r="G24" s="28">
        <f>G25</f>
        <v>100000</v>
      </c>
      <c r="H24" s="28">
        <f t="shared" ref="H24:I24" si="19">H25</f>
        <v>0</v>
      </c>
      <c r="I24" s="28">
        <f t="shared" si="19"/>
        <v>0</v>
      </c>
      <c r="J24" s="28">
        <f t="shared" si="16"/>
        <v>100000</v>
      </c>
      <c r="K24" s="28">
        <f t="shared" si="17"/>
        <v>0</v>
      </c>
      <c r="L24" s="48">
        <f t="shared" si="18"/>
        <v>0</v>
      </c>
    </row>
    <row r="25" spans="1:12" ht="47.25" customHeight="1" x14ac:dyDescent="0.3">
      <c r="A25" s="31" t="s">
        <v>14</v>
      </c>
      <c r="B25" s="27" t="s">
        <v>39</v>
      </c>
      <c r="C25" s="27">
        <v>810</v>
      </c>
      <c r="D25" s="28">
        <v>0</v>
      </c>
      <c r="E25" s="28">
        <v>0</v>
      </c>
      <c r="F25" s="28">
        <v>0</v>
      </c>
      <c r="G25" s="28">
        <v>100000</v>
      </c>
      <c r="H25" s="28">
        <v>0</v>
      </c>
      <c r="I25" s="28">
        <v>0</v>
      </c>
      <c r="J25" s="28">
        <f t="shared" si="16"/>
        <v>100000</v>
      </c>
      <c r="K25" s="28">
        <f t="shared" si="17"/>
        <v>0</v>
      </c>
      <c r="L25" s="48">
        <f t="shared" si="18"/>
        <v>0</v>
      </c>
    </row>
    <row r="26" spans="1:12" x14ac:dyDescent="0.3">
      <c r="A26" s="31" t="s">
        <v>19</v>
      </c>
      <c r="B26" s="27" t="s">
        <v>20</v>
      </c>
      <c r="C26" s="27"/>
      <c r="D26" s="30">
        <f>SUM(D27+D32)</f>
        <v>2245120</v>
      </c>
      <c r="E26" s="30">
        <f t="shared" ref="E26:F26" si="20">SUM(E27+E32)</f>
        <v>2354292</v>
      </c>
      <c r="F26" s="30">
        <f t="shared" si="20"/>
        <v>2433769</v>
      </c>
      <c r="G26" s="30">
        <f>SUM(G27)</f>
        <v>126530</v>
      </c>
      <c r="H26" s="30">
        <f t="shared" ref="H26:I26" si="21">SUM(H27)</f>
        <v>139108</v>
      </c>
      <c r="I26" s="30">
        <f t="shared" si="21"/>
        <v>139367</v>
      </c>
      <c r="J26" s="28">
        <f>SUM(D26+G26)</f>
        <v>2371650</v>
      </c>
      <c r="K26" s="28">
        <f t="shared" ref="K26" si="22">SUM(E26+H26)</f>
        <v>2493400</v>
      </c>
      <c r="L26" s="48">
        <f t="shared" ref="L26" si="23">SUM(F26+I26)</f>
        <v>2573136</v>
      </c>
    </row>
    <row r="27" spans="1:12" ht="39.6" x14ac:dyDescent="0.3">
      <c r="A27" s="31" t="s">
        <v>21</v>
      </c>
      <c r="B27" s="27" t="s">
        <v>22</v>
      </c>
      <c r="C27" s="27"/>
      <c r="D27" s="30">
        <f>SUM(D28+D29+D30)</f>
        <v>578470</v>
      </c>
      <c r="E27" s="30">
        <f t="shared" ref="E27:F27" si="24">SUM(E28+E29+E30)</f>
        <v>615892</v>
      </c>
      <c r="F27" s="30">
        <f t="shared" si="24"/>
        <v>620299</v>
      </c>
      <c r="G27" s="30">
        <f>SUM(G28+G29+G30)</f>
        <v>126530</v>
      </c>
      <c r="H27" s="30">
        <f t="shared" ref="H27:I27" si="25">SUM(H28+H29+H30)</f>
        <v>139108</v>
      </c>
      <c r="I27" s="30">
        <f t="shared" si="25"/>
        <v>139367</v>
      </c>
      <c r="J27" s="28">
        <f>SUM(D27+G27)</f>
        <v>705000</v>
      </c>
      <c r="K27" s="28">
        <f t="shared" ref="K27" si="26">SUM(E27+H27)</f>
        <v>755000</v>
      </c>
      <c r="L27" s="48">
        <f t="shared" ref="L27" si="27">SUM(F27+I27)</f>
        <v>759666</v>
      </c>
    </row>
    <row r="28" spans="1:12" x14ac:dyDescent="0.3">
      <c r="A28" s="31" t="s">
        <v>23</v>
      </c>
      <c r="B28" s="27" t="s">
        <v>22</v>
      </c>
      <c r="C28" s="27">
        <v>610</v>
      </c>
      <c r="D28" s="28">
        <v>192823</v>
      </c>
      <c r="E28" s="28">
        <v>205297</v>
      </c>
      <c r="F28" s="28">
        <v>206766</v>
      </c>
      <c r="G28" s="30">
        <v>-127823</v>
      </c>
      <c r="H28" s="30">
        <v>-140297</v>
      </c>
      <c r="I28" s="30">
        <v>-139766</v>
      </c>
      <c r="J28" s="28">
        <f>SUM(D28+G28)</f>
        <v>65000</v>
      </c>
      <c r="K28" s="28">
        <f t="shared" ref="K28" si="28">SUM(E28+H28)</f>
        <v>65000</v>
      </c>
      <c r="L28" s="48">
        <f t="shared" ref="L28" si="29">SUM(F28+I28)</f>
        <v>67000</v>
      </c>
    </row>
    <row r="29" spans="1:12" x14ac:dyDescent="0.3">
      <c r="A29" s="31" t="s">
        <v>24</v>
      </c>
      <c r="B29" s="27" t="s">
        <v>22</v>
      </c>
      <c r="C29" s="27">
        <v>620</v>
      </c>
      <c r="D29" s="28">
        <v>192823</v>
      </c>
      <c r="E29" s="28">
        <v>205297</v>
      </c>
      <c r="F29" s="28">
        <v>206766</v>
      </c>
      <c r="G29" s="28">
        <v>-177823</v>
      </c>
      <c r="H29" s="28">
        <v>-190297</v>
      </c>
      <c r="I29" s="28">
        <v>-191766</v>
      </c>
      <c r="J29" s="28">
        <f>SUM(D29+G29)</f>
        <v>15000</v>
      </c>
      <c r="K29" s="28">
        <f t="shared" ref="K29:L29" si="30">SUM(E29+H29)</f>
        <v>15000</v>
      </c>
      <c r="L29" s="48">
        <f t="shared" si="30"/>
        <v>15000</v>
      </c>
    </row>
    <row r="30" spans="1:12" x14ac:dyDescent="0.3">
      <c r="A30" s="51" t="s">
        <v>14</v>
      </c>
      <c r="B30" s="52" t="s">
        <v>22</v>
      </c>
      <c r="C30" s="54">
        <v>810</v>
      </c>
      <c r="D30" s="53">
        <v>192824</v>
      </c>
      <c r="E30" s="53">
        <v>205298</v>
      </c>
      <c r="F30" s="53">
        <v>206767</v>
      </c>
      <c r="G30" s="53">
        <v>432176</v>
      </c>
      <c r="H30" s="53">
        <v>469702</v>
      </c>
      <c r="I30" s="53">
        <v>470899</v>
      </c>
      <c r="J30" s="56">
        <f>SUM(D30+G30)</f>
        <v>625000</v>
      </c>
      <c r="K30" s="56">
        <f t="shared" ref="K30:L30" si="31">SUM(E30+H30)</f>
        <v>675000</v>
      </c>
      <c r="L30" s="58">
        <f t="shared" si="31"/>
        <v>677666</v>
      </c>
    </row>
    <row r="31" spans="1:12" ht="27.75" customHeight="1" x14ac:dyDescent="0.3">
      <c r="A31" s="51"/>
      <c r="B31" s="52"/>
      <c r="C31" s="55"/>
      <c r="D31" s="53"/>
      <c r="E31" s="53"/>
      <c r="F31" s="53"/>
      <c r="G31" s="53"/>
      <c r="H31" s="53"/>
      <c r="I31" s="53"/>
      <c r="J31" s="57"/>
      <c r="K31" s="57"/>
      <c r="L31" s="59"/>
    </row>
    <row r="32" spans="1:12" x14ac:dyDescent="0.3">
      <c r="A32" s="31" t="s">
        <v>25</v>
      </c>
      <c r="B32" s="27" t="s">
        <v>26</v>
      </c>
      <c r="C32" s="27"/>
      <c r="D32" s="28">
        <f>SUM(D33)</f>
        <v>1666650</v>
      </c>
      <c r="E32" s="28">
        <f t="shared" ref="E32:F32" si="32">SUM(E33)</f>
        <v>1738400</v>
      </c>
      <c r="F32" s="28">
        <f t="shared" si="32"/>
        <v>1813470</v>
      </c>
      <c r="G32" s="28"/>
      <c r="H32" s="28"/>
      <c r="I32" s="28"/>
      <c r="J32" s="28">
        <f>SUM(J33)</f>
        <v>1666650</v>
      </c>
      <c r="K32" s="28">
        <f t="shared" ref="K32:L32" si="33">SUM(K33)</f>
        <v>1738400</v>
      </c>
      <c r="L32" s="48">
        <f t="shared" si="33"/>
        <v>1813470</v>
      </c>
    </row>
    <row r="33" spans="1:12" ht="40.5" customHeight="1" x14ac:dyDescent="0.3">
      <c r="A33" s="31" t="s">
        <v>14</v>
      </c>
      <c r="B33" s="27" t="s">
        <v>26</v>
      </c>
      <c r="C33" s="32">
        <v>810</v>
      </c>
      <c r="D33" s="28">
        <v>1666650</v>
      </c>
      <c r="E33" s="28">
        <v>1738400</v>
      </c>
      <c r="F33" s="28">
        <v>1813470</v>
      </c>
      <c r="G33" s="28"/>
      <c r="H33" s="28"/>
      <c r="I33" s="28"/>
      <c r="J33" s="28">
        <f>SUM(D33+G33)</f>
        <v>1666650</v>
      </c>
      <c r="K33" s="28">
        <f t="shared" ref="K33:L33" si="34">SUM(E33+H33)</f>
        <v>1738400</v>
      </c>
      <c r="L33" s="48">
        <f t="shared" si="34"/>
        <v>1813470</v>
      </c>
    </row>
    <row r="34" spans="1:12" x14ac:dyDescent="0.3">
      <c r="A34" s="31"/>
      <c r="B34" s="27"/>
      <c r="C34" s="27"/>
      <c r="D34" s="33"/>
      <c r="E34" s="33"/>
      <c r="F34" s="33"/>
      <c r="G34" s="33"/>
      <c r="H34" s="33"/>
      <c r="I34" s="33"/>
      <c r="J34" s="33"/>
      <c r="K34" s="33"/>
      <c r="L34" s="34"/>
    </row>
    <row r="35" spans="1:12" ht="66" x14ac:dyDescent="0.3">
      <c r="A35" s="35" t="s">
        <v>27</v>
      </c>
      <c r="B35" s="36"/>
      <c r="C35" s="37"/>
      <c r="D35" s="38"/>
      <c r="E35" s="38"/>
      <c r="F35" s="38"/>
      <c r="G35" s="38"/>
      <c r="H35" s="38"/>
      <c r="I35" s="38"/>
      <c r="J35" s="38"/>
      <c r="K35" s="38"/>
      <c r="L35" s="39"/>
    </row>
    <row r="36" spans="1:12" x14ac:dyDescent="0.3">
      <c r="A36" s="40"/>
      <c r="B36" s="36"/>
      <c r="C36" s="41"/>
      <c r="D36" s="38"/>
      <c r="E36" s="38"/>
      <c r="F36" s="38"/>
      <c r="G36" s="38"/>
      <c r="H36" s="38"/>
      <c r="I36" s="38"/>
      <c r="J36" s="38"/>
      <c r="K36" s="38"/>
      <c r="L36" s="39"/>
    </row>
    <row r="37" spans="1:12" ht="52.8" x14ac:dyDescent="0.3">
      <c r="A37" s="35" t="s">
        <v>28</v>
      </c>
      <c r="B37" s="36"/>
      <c r="C37" s="37"/>
      <c r="D37" s="42">
        <f t="shared" ref="D37:I37" si="35">SUM(D38+D41)</f>
        <v>292823</v>
      </c>
      <c r="E37" s="42">
        <f t="shared" si="35"/>
        <v>305298</v>
      </c>
      <c r="F37" s="42">
        <f t="shared" si="35"/>
        <v>306766</v>
      </c>
      <c r="G37" s="42">
        <f t="shared" si="35"/>
        <v>-125913</v>
      </c>
      <c r="H37" s="42">
        <f t="shared" si="35"/>
        <v>-138398</v>
      </c>
      <c r="I37" s="42">
        <f t="shared" si="35"/>
        <v>-137766</v>
      </c>
      <c r="J37" s="42">
        <f>SUM(D37+G37)</f>
        <v>166910</v>
      </c>
      <c r="K37" s="42">
        <f>SUM(E37+H37)</f>
        <v>166900</v>
      </c>
      <c r="L37" s="49">
        <f t="shared" ref="L37" si="36">SUM(F37+I37)</f>
        <v>169000</v>
      </c>
    </row>
    <row r="38" spans="1:12" x14ac:dyDescent="0.3">
      <c r="A38" s="31" t="s">
        <v>19</v>
      </c>
      <c r="B38" s="27" t="s">
        <v>20</v>
      </c>
      <c r="C38" s="27"/>
      <c r="D38" s="30">
        <f>SUM(D39)</f>
        <v>192823</v>
      </c>
      <c r="E38" s="30">
        <f>SUM(E39)</f>
        <v>205298</v>
      </c>
      <c r="F38" s="30">
        <f>SUM(F39)</f>
        <v>206766</v>
      </c>
      <c r="G38" s="30">
        <f>SUM(G39)</f>
        <v>-125913</v>
      </c>
      <c r="H38" s="30">
        <f>SUM(H39)</f>
        <v>-138398</v>
      </c>
      <c r="I38" s="30">
        <f t="shared" ref="I38" si="37">SUM(I39)</f>
        <v>-137766</v>
      </c>
      <c r="J38" s="28">
        <f>SUM(D38+G38)</f>
        <v>66910</v>
      </c>
      <c r="K38" s="28">
        <f t="shared" ref="K38" si="38">SUM(E38+H38)</f>
        <v>66900</v>
      </c>
      <c r="L38" s="48">
        <f t="shared" ref="L38" si="39">SUM(F38+I38)</f>
        <v>69000</v>
      </c>
    </row>
    <row r="39" spans="1:12" ht="39.6" x14ac:dyDescent="0.3">
      <c r="A39" s="31" t="s">
        <v>29</v>
      </c>
      <c r="B39" s="27" t="s">
        <v>22</v>
      </c>
      <c r="C39" s="29"/>
      <c r="D39" s="30">
        <v>192823</v>
      </c>
      <c r="E39" s="30">
        <v>205298</v>
      </c>
      <c r="F39" s="30">
        <v>206766</v>
      </c>
      <c r="G39" s="30">
        <f>SUM(G40)</f>
        <v>-125913</v>
      </c>
      <c r="H39" s="30">
        <f t="shared" ref="H39:I39" si="40">SUM(H40)</f>
        <v>-138398</v>
      </c>
      <c r="I39" s="30">
        <f t="shared" si="40"/>
        <v>-137766</v>
      </c>
      <c r="J39" s="28">
        <f>SUM(D39+G39)</f>
        <v>66910</v>
      </c>
      <c r="K39" s="28">
        <f t="shared" ref="K39" si="41">SUM(E39+H39)</f>
        <v>66900</v>
      </c>
      <c r="L39" s="48">
        <f t="shared" ref="L39" si="42">SUM(F39+I39)</f>
        <v>69000</v>
      </c>
    </row>
    <row r="40" spans="1:12" ht="52.8" x14ac:dyDescent="0.3">
      <c r="A40" s="31" t="s">
        <v>30</v>
      </c>
      <c r="B40" s="27" t="s">
        <v>22</v>
      </c>
      <c r="C40" s="29">
        <v>630</v>
      </c>
      <c r="D40" s="30">
        <v>192823</v>
      </c>
      <c r="E40" s="30">
        <v>205298</v>
      </c>
      <c r="F40" s="30">
        <v>206766</v>
      </c>
      <c r="G40" s="30">
        <v>-125913</v>
      </c>
      <c r="H40" s="30">
        <v>-138398</v>
      </c>
      <c r="I40" s="30">
        <v>-137766</v>
      </c>
      <c r="J40" s="28">
        <f>SUM(D40+G40)</f>
        <v>66910</v>
      </c>
      <c r="K40" s="28">
        <f t="shared" ref="K40" si="43">SUM(E40+H40)</f>
        <v>66900</v>
      </c>
      <c r="L40" s="48">
        <f t="shared" ref="L40" si="44">SUM(F40+I40)</f>
        <v>69000</v>
      </c>
    </row>
    <row r="41" spans="1:12" ht="39.6" x14ac:dyDescent="0.3">
      <c r="A41" s="31" t="s">
        <v>31</v>
      </c>
      <c r="B41" s="27" t="s">
        <v>32</v>
      </c>
      <c r="C41" s="27"/>
      <c r="D41" s="30">
        <v>100000</v>
      </c>
      <c r="E41" s="30">
        <v>100000</v>
      </c>
      <c r="F41" s="30">
        <v>100000</v>
      </c>
      <c r="G41" s="43">
        <f>SUM(G42)</f>
        <v>0</v>
      </c>
      <c r="H41" s="43">
        <f>SUM(H42)</f>
        <v>0</v>
      </c>
      <c r="I41" s="43">
        <f t="shared" ref="I41" si="45">SUM(I42)</f>
        <v>0</v>
      </c>
      <c r="J41" s="28">
        <f t="shared" ref="J41:J42" si="46">SUM(D41+G41)</f>
        <v>100000</v>
      </c>
      <c r="K41" s="28">
        <f t="shared" ref="K41:K42" si="47">SUM(E41+H41)</f>
        <v>100000</v>
      </c>
      <c r="L41" s="48">
        <f t="shared" ref="L41:L42" si="48">SUM(F41+I41)</f>
        <v>100000</v>
      </c>
    </row>
    <row r="42" spans="1:12" ht="26.4" x14ac:dyDescent="0.3">
      <c r="A42" s="31" t="s">
        <v>33</v>
      </c>
      <c r="B42" s="27" t="s">
        <v>34</v>
      </c>
      <c r="C42" s="29"/>
      <c r="D42" s="30">
        <v>100000</v>
      </c>
      <c r="E42" s="30">
        <v>100000</v>
      </c>
      <c r="F42" s="30">
        <v>100000</v>
      </c>
      <c r="G42" s="43">
        <f>SUM(G43)</f>
        <v>0</v>
      </c>
      <c r="H42" s="43">
        <f>SUM(H43)</f>
        <v>0</v>
      </c>
      <c r="I42" s="43">
        <f t="shared" ref="I42" si="49">SUM(I43)</f>
        <v>0</v>
      </c>
      <c r="J42" s="28">
        <f t="shared" si="46"/>
        <v>100000</v>
      </c>
      <c r="K42" s="28">
        <f t="shared" si="47"/>
        <v>100000</v>
      </c>
      <c r="L42" s="48">
        <f t="shared" si="48"/>
        <v>100000</v>
      </c>
    </row>
    <row r="43" spans="1:12" ht="52.8" x14ac:dyDescent="0.3">
      <c r="A43" s="31" t="s">
        <v>30</v>
      </c>
      <c r="B43" s="27" t="s">
        <v>34</v>
      </c>
      <c r="C43" s="29">
        <v>630</v>
      </c>
      <c r="D43" s="30">
        <v>100000</v>
      </c>
      <c r="E43" s="30">
        <v>100000</v>
      </c>
      <c r="F43" s="30">
        <v>100000</v>
      </c>
      <c r="G43" s="43"/>
      <c r="H43" s="43"/>
      <c r="I43" s="43"/>
      <c r="J43" s="28">
        <f>SUM(D43+G43)</f>
        <v>100000</v>
      </c>
      <c r="K43" s="28">
        <f t="shared" ref="K43" si="50">SUM(E43+H43)</f>
        <v>100000</v>
      </c>
      <c r="L43" s="48">
        <f t="shared" ref="L43" si="51">SUM(F43+I43)</f>
        <v>100000</v>
      </c>
    </row>
    <row r="44" spans="1:12" x14ac:dyDescent="0.3">
      <c r="A44" s="14"/>
      <c r="B44" s="2"/>
      <c r="C44" s="5"/>
      <c r="D44" s="1"/>
      <c r="E44" s="1"/>
      <c r="F44" s="1"/>
      <c r="G44" s="1"/>
      <c r="H44" s="1"/>
      <c r="I44" s="1"/>
      <c r="J44" s="1"/>
      <c r="K44" s="1"/>
      <c r="L44" s="13"/>
    </row>
    <row r="45" spans="1:12" ht="52.8" x14ac:dyDescent="0.3">
      <c r="A45" s="12" t="s">
        <v>35</v>
      </c>
      <c r="B45" s="2"/>
      <c r="C45" s="4"/>
      <c r="D45" s="1"/>
      <c r="E45" s="1"/>
      <c r="F45" s="1"/>
      <c r="G45" s="1"/>
      <c r="H45" s="1"/>
      <c r="I45" s="1"/>
      <c r="J45" s="1"/>
      <c r="K45" s="1"/>
      <c r="L45" s="13"/>
    </row>
    <row r="46" spans="1:12" x14ac:dyDescent="0.3">
      <c r="A46" s="14"/>
      <c r="B46" s="2"/>
      <c r="C46" s="5"/>
      <c r="D46" s="1"/>
      <c r="E46" s="1"/>
      <c r="F46" s="1"/>
      <c r="G46" s="1"/>
      <c r="H46" s="1"/>
      <c r="I46" s="1"/>
      <c r="J46" s="1"/>
      <c r="K46" s="1"/>
      <c r="L46" s="13"/>
    </row>
    <row r="47" spans="1:12" ht="15" thickBot="1" x14ac:dyDescent="0.35">
      <c r="A47" s="15" t="s">
        <v>36</v>
      </c>
      <c r="B47" s="16"/>
      <c r="C47" s="17"/>
      <c r="D47" s="19">
        <f t="shared" ref="D47:L47" si="52">SUM(D45+D37+D35+D13)</f>
        <v>4875663</v>
      </c>
      <c r="E47" s="19">
        <f t="shared" si="52"/>
        <v>4997310</v>
      </c>
      <c r="F47" s="19">
        <f t="shared" si="52"/>
        <v>5078255</v>
      </c>
      <c r="G47" s="19">
        <f t="shared" si="52"/>
        <v>1700617</v>
      </c>
      <c r="H47" s="19">
        <f t="shared" si="52"/>
        <v>1440710</v>
      </c>
      <c r="I47" s="19">
        <f t="shared" si="52"/>
        <v>1441601</v>
      </c>
      <c r="J47" s="19">
        <f t="shared" si="52"/>
        <v>6576280</v>
      </c>
      <c r="K47" s="19">
        <f t="shared" si="52"/>
        <v>6438020</v>
      </c>
      <c r="L47" s="50">
        <f t="shared" si="52"/>
        <v>6519856</v>
      </c>
    </row>
  </sheetData>
  <mergeCells count="36">
    <mergeCell ref="J1:L1"/>
    <mergeCell ref="J4:L4"/>
    <mergeCell ref="C10:C11"/>
    <mergeCell ref="C2:L2"/>
    <mergeCell ref="C5:L5"/>
    <mergeCell ref="J6:L6"/>
    <mergeCell ref="A7:L8"/>
    <mergeCell ref="K15:K16"/>
    <mergeCell ref="A10:A11"/>
    <mergeCell ref="B10:B11"/>
    <mergeCell ref="D10:F10"/>
    <mergeCell ref="G10:I10"/>
    <mergeCell ref="J10:L10"/>
    <mergeCell ref="A15:A16"/>
    <mergeCell ref="B15:B16"/>
    <mergeCell ref="C15:C16"/>
    <mergeCell ref="D15:D16"/>
    <mergeCell ref="E15:E16"/>
    <mergeCell ref="L15:L16"/>
    <mergeCell ref="F15:F16"/>
    <mergeCell ref="G15:G16"/>
    <mergeCell ref="H15:H16"/>
    <mergeCell ref="I15:I16"/>
    <mergeCell ref="J15:J16"/>
    <mergeCell ref="I30:I31"/>
    <mergeCell ref="J30:J31"/>
    <mergeCell ref="K30:K31"/>
    <mergeCell ref="L30:L31"/>
    <mergeCell ref="G30:G31"/>
    <mergeCell ref="H30:H31"/>
    <mergeCell ref="A30:A31"/>
    <mergeCell ref="B30:B31"/>
    <mergeCell ref="D30:D31"/>
    <mergeCell ref="E30:E31"/>
    <mergeCell ref="F30:F31"/>
    <mergeCell ref="C30:C31"/>
  </mergeCells>
  <pageMargins left="0.31496062992125984" right="0.31496062992125984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2024-03-07T07:48:25Z</dcterms:modified>
</cp:coreProperties>
</file>