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_FilterDatabase" localSheetId="0" hidden="1">Лист1!$A$9:$L$34</definedName>
    <definedName name="_xlnm.Print_Titles" localSheetId="0">Лист1!$7:$9</definedName>
  </definedNames>
  <calcPr calcId="152511"/>
</workbook>
</file>

<file path=xl/calcChain.xml><?xml version="1.0" encoding="utf-8"?>
<calcChain xmlns="http://schemas.openxmlformats.org/spreadsheetml/2006/main">
  <c r="K10" i="1" l="1"/>
  <c r="L10" i="1"/>
  <c r="K51" i="1"/>
  <c r="H25" i="1" l="1"/>
  <c r="K25" i="1" s="1"/>
  <c r="I25" i="1"/>
  <c r="G25" i="1"/>
  <c r="J25" i="1" s="1"/>
  <c r="H21" i="1"/>
  <c r="K21" i="1" s="1"/>
  <c r="I21" i="1"/>
  <c r="L21" i="1" s="1"/>
  <c r="G21" i="1"/>
  <c r="J21" i="1"/>
  <c r="J22" i="1"/>
  <c r="K22" i="1"/>
  <c r="L22" i="1"/>
  <c r="H18" i="1"/>
  <c r="K18" i="1" s="1"/>
  <c r="I18" i="1"/>
  <c r="L18" i="1" s="1"/>
  <c r="G18" i="1"/>
  <c r="J18" i="1" s="1"/>
  <c r="H17" i="1"/>
  <c r="K17" i="1" s="1"/>
  <c r="I17" i="1"/>
  <c r="L17" i="1" s="1"/>
  <c r="G17" i="1"/>
  <c r="J17" i="1" s="1"/>
  <c r="J16" i="1"/>
  <c r="J19" i="1"/>
  <c r="K19" i="1"/>
  <c r="L19" i="1"/>
  <c r="J20" i="1"/>
  <c r="K20" i="1"/>
  <c r="L20" i="1"/>
  <c r="J24" i="1"/>
  <c r="K24" i="1"/>
  <c r="L24" i="1"/>
  <c r="J26" i="1"/>
  <c r="K26" i="1"/>
  <c r="L26" i="1"/>
  <c r="I11" i="1" l="1"/>
  <c r="L11" i="1" s="1"/>
  <c r="G11" i="1"/>
  <c r="J11" i="1" s="1"/>
  <c r="L25" i="1"/>
  <c r="H11" i="1"/>
  <c r="K11" i="1" s="1"/>
  <c r="F39" i="1"/>
  <c r="F38" i="1" s="1"/>
  <c r="E39" i="1"/>
  <c r="E38" i="1" s="1"/>
  <c r="H46" i="1"/>
  <c r="H45" i="1" s="1"/>
  <c r="K45" i="1" s="1"/>
  <c r="H43" i="1"/>
  <c r="K43" i="1" s="1"/>
  <c r="K42" i="1" s="1"/>
  <c r="D39" i="1"/>
  <c r="D38" i="1" s="1"/>
  <c r="I39" i="1"/>
  <c r="H40" i="1"/>
  <c r="H39" i="1" s="1"/>
  <c r="I40" i="1"/>
  <c r="L40" i="1" s="1"/>
  <c r="G40" i="1"/>
  <c r="J40" i="1" s="1"/>
  <c r="I43" i="1"/>
  <c r="I42" i="1" s="1"/>
  <c r="G43" i="1"/>
  <c r="G42" i="1" s="1"/>
  <c r="I45" i="1"/>
  <c r="L45" i="1" s="1"/>
  <c r="G45" i="1"/>
  <c r="J45" i="1" s="1"/>
  <c r="I46" i="1"/>
  <c r="L46" i="1" s="1"/>
  <c r="G46" i="1"/>
  <c r="J46" i="1" s="1"/>
  <c r="L47" i="1"/>
  <c r="K47" i="1"/>
  <c r="J47" i="1"/>
  <c r="L44" i="1"/>
  <c r="K44" i="1"/>
  <c r="J44" i="1"/>
  <c r="L41" i="1"/>
  <c r="K41" i="1"/>
  <c r="J41" i="1"/>
  <c r="E23" i="1"/>
  <c r="K23" i="1" s="1"/>
  <c r="F23" i="1"/>
  <c r="L23" i="1" s="1"/>
  <c r="D23" i="1"/>
  <c r="J23" i="1" s="1"/>
  <c r="E33" i="1"/>
  <c r="F33" i="1"/>
  <c r="D33" i="1"/>
  <c r="E28" i="1"/>
  <c r="F28" i="1"/>
  <c r="D28" i="1"/>
  <c r="H28" i="1"/>
  <c r="I28" i="1"/>
  <c r="I27" i="1" s="1"/>
  <c r="G28" i="1"/>
  <c r="G27" i="1" s="1"/>
  <c r="J29" i="1"/>
  <c r="K29" i="1"/>
  <c r="L29" i="1"/>
  <c r="K30" i="1"/>
  <c r="L30" i="1"/>
  <c r="J30" i="1"/>
  <c r="K31" i="1"/>
  <c r="L31" i="1"/>
  <c r="J31" i="1"/>
  <c r="K34" i="1"/>
  <c r="K33" i="1" s="1"/>
  <c r="L34" i="1"/>
  <c r="L33" i="1" s="1"/>
  <c r="J34" i="1"/>
  <c r="J33" i="1" s="1"/>
  <c r="J14" i="1"/>
  <c r="E12" i="1"/>
  <c r="K12" i="1" s="1"/>
  <c r="F12" i="1"/>
  <c r="L12" i="1" s="1"/>
  <c r="D12" i="1"/>
  <c r="J12" i="1" s="1"/>
  <c r="K14" i="1"/>
  <c r="L14" i="1"/>
  <c r="K16" i="1"/>
  <c r="L16" i="1"/>
  <c r="E15" i="1"/>
  <c r="K15" i="1" s="1"/>
  <c r="F15" i="1"/>
  <c r="L15" i="1" s="1"/>
  <c r="D15" i="1"/>
  <c r="J15" i="1" s="1"/>
  <c r="K28" i="1" l="1"/>
  <c r="G10" i="1"/>
  <c r="I10" i="1"/>
  <c r="E27" i="1"/>
  <c r="E10" i="1" s="1"/>
  <c r="E51" i="1" s="1"/>
  <c r="L43" i="1"/>
  <c r="L42" i="1" s="1"/>
  <c r="I38" i="1"/>
  <c r="L38" i="1" s="1"/>
  <c r="L51" i="1" s="1"/>
  <c r="I51" i="1"/>
  <c r="H27" i="1"/>
  <c r="H10" i="1" s="1"/>
  <c r="J28" i="1"/>
  <c r="J43" i="1"/>
  <c r="J42" i="1" s="1"/>
  <c r="D27" i="1"/>
  <c r="D10" i="1" s="1"/>
  <c r="L39" i="1"/>
  <c r="G39" i="1"/>
  <c r="G38" i="1" s="1"/>
  <c r="G51" i="1" s="1"/>
  <c r="K39" i="1"/>
  <c r="K40" i="1"/>
  <c r="K46" i="1"/>
  <c r="H42" i="1"/>
  <c r="H38" i="1"/>
  <c r="F27" i="1"/>
  <c r="F10" i="1" s="1"/>
  <c r="L28" i="1"/>
  <c r="J39" i="1" l="1"/>
  <c r="J38" i="1"/>
  <c r="K27" i="1"/>
  <c r="K38" i="1"/>
  <c r="H51" i="1"/>
  <c r="F51" i="1"/>
  <c r="L27" i="1"/>
  <c r="J27" i="1"/>
  <c r="J10" i="1" l="1"/>
  <c r="J51" i="1" s="1"/>
  <c r="D51" i="1"/>
</calcChain>
</file>

<file path=xl/sharedStrings.xml><?xml version="1.0" encoding="utf-8"?>
<sst xmlns="http://schemas.openxmlformats.org/spreadsheetml/2006/main" count="83" uniqueCount="52">
  <si>
    <t xml:space="preserve">Наименование </t>
  </si>
  <si>
    <t>Целевая статья</t>
  </si>
  <si>
    <t>Вид расходов</t>
  </si>
  <si>
    <t>Сумма, рублей</t>
  </si>
  <si>
    <t>Предлагаемые изменения</t>
  </si>
  <si>
    <t>Сумма с учетом изменений, рублей</t>
  </si>
  <si>
    <t>2024 год</t>
  </si>
  <si>
    <t>2025 год</t>
  </si>
  <si>
    <t>2026 год</t>
  </si>
  <si>
    <t xml:space="preserve">2024 год  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</si>
  <si>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</si>
  <si>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Муниципальная программа "Экономическое развитие и инвестиционная деятельность"</t>
  </si>
  <si>
    <t>01 0 00 00000</t>
  </si>
  <si>
    <t>01 0 00 S8220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</si>
  <si>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</si>
  <si>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поддержку малых форм хозяйствования личных подсобных и крестьянских (фермерских) хозяйств</t>
  </si>
  <si>
    <t>01 0 00 82210</t>
  </si>
  <si>
    <t>Субсидии на возмещение транспортных расходов по доставке товаров первой необходимости в труднодоступные населенные пункты Приморского муниципального округа Архангельской области.</t>
  </si>
  <si>
    <t>01 0 00 И8270</t>
  </si>
  <si>
    <t>01 0 00 82330</t>
  </si>
  <si>
    <t>Субсидии на поддержку малого и среднего предпринимательства на территории Приморского муниципального округа Архангельской области.</t>
  </si>
  <si>
    <t>01 0 00 82320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</si>
  <si>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</si>
  <si>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</si>
  <si>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</si>
  <si>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</si>
  <si>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</si>
  <si>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Субсидии автономным учреждениям</t>
  </si>
  <si>
    <t>Реализация образовательных программ</t>
  </si>
  <si>
    <t>04 0 00 Л8620</t>
  </si>
  <si>
    <t xml:space="preserve">Гранты в форме субсидий юридическим лицам (за исключением государственных (муниципальных) учреждений), индивидуальным предпринимателям, физическим лицам (в соответствии с пунктом 7 статьи 78 Бюджетного кодекса Российской Федерации) 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</si>
  <si>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</si>
  <si>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Субсидии на обеспечение функционирования модели персонифицированного финансирования дополнительного образования детей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</si>
  <si>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</si>
  <si>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объектах"</t>
  </si>
  <si>
    <t>Поддержка деятельности подразделений добровольной пожарной охраны</t>
  </si>
  <si>
    <t>09 0 00 81520</t>
  </si>
  <si>
    <t>Муниципальная программа «Развитие местного самоуправления и поддержка социально ориентированных некоммерческих организаций»</t>
  </si>
  <si>
    <t>11 0 00 00000</t>
  </si>
  <si>
    <t>Субсидии на поддержку социально ориентированных некоммерческих организаций</t>
  </si>
  <si>
    <t xml:space="preserve">11 4 00 80560 </t>
  </si>
  <si>
    <t xml:space="preserve">Гранты в форме субсидий некоммерческим организациям, не являющимся казенными учреждениями (в соответствии с пунктом 4 статьи 78.1 Бюджетного кодекса Российской Федерации) </t>
  </si>
  <si>
    <t>Всего</t>
  </si>
  <si>
    <t>к  пояснительной записке</t>
  </si>
  <si>
    <t xml:space="preserve"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
 с пунктами 1, 7 статьи 78 и пунктами 2, 4 статьи 78.1 Бюджетного кодекса Российской Федерации, 
на 2024 год и на плановый период 2025 и 2026 годов
</t>
  </si>
  <si>
    <t>09 0 00 00000</t>
  </si>
  <si>
    <t>Реализация мероприятий в рамках договора участия в комплексном социально-экономическом развитии</t>
  </si>
  <si>
    <t>01 0 00 80790</t>
  </si>
  <si>
    <t>01 0 00 S8270</t>
  </si>
  <si>
    <t>Софинансирование расходов по созданию условий для обеспечения жителей муниципальных и городских округов  Архангельской области услугами торговли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</si>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</sst>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/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right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" fontId="7" fillId="0" borderId="22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vertical="center" wrapText="1"/>
    </xf>
    <xf numFmtId="0" fontId="5" fillId="0" borderId="21" xfId="0" applyFont="1" applyFill="1" applyBorder="1" applyAlignment="1">
      <alignment horizontal="center" vertical="center" wrapText="1"/>
    </xf>
    <xf numFmtId="4" fontId="6" fillId="0" borderId="2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1"/>
  <sheetViews>
    <sheetView tabSelected="1" topLeftCell="A19" zoomScaleNormal="100" workbookViewId="0">
      <selection activeCell="A19" sqref="A1:XFD1048576"/>
    </sheetView>
  </sheetViews>
  <sheetFormatPr defaultRowHeight="14.4" x14ac:dyDescent="0.3"/>
  <cols>
    <col min="1" max="1" width="53.109375" style="1" customWidth="1"/>
    <col min="2" max="2" width="16.33203125" style="1" customWidth="1"/>
    <col min="3" max="3" width="8.88671875" style="1"/>
    <col min="4" max="4" width="10" style="1" customWidth="1"/>
    <col min="5" max="5" width="12.109375" style="1" customWidth="1"/>
    <col min="6" max="6" width="12.33203125" style="1" customWidth="1"/>
    <col min="7" max="7" width="11.44140625" style="1" customWidth="1"/>
    <col min="8" max="8" width="10.88671875" style="1" customWidth="1"/>
    <col min="9" max="9" width="11.109375" style="1" customWidth="1"/>
    <col min="10" max="10" width="12.5546875" style="1" customWidth="1"/>
    <col min="11" max="11" width="12.33203125" style="1" customWidth="1"/>
    <col min="12" max="12" width="13.33203125" style="1" customWidth="1"/>
    <col min="13" max="16384" width="8.88671875" style="1"/>
  </cols>
  <sheetData>
    <row r="2" spans="1:12" x14ac:dyDescent="0.3">
      <c r="J2" s="2" t="s">
        <v>51</v>
      </c>
      <c r="K2" s="2"/>
      <c r="L2" s="2"/>
    </row>
    <row r="3" spans="1:12" x14ac:dyDescent="0.3">
      <c r="J3" s="3" t="s">
        <v>43</v>
      </c>
      <c r="K3" s="3"/>
      <c r="L3" s="3"/>
    </row>
    <row r="4" spans="1:12" ht="97.5" customHeight="1" x14ac:dyDescent="0.3">
      <c r="A4" s="4" t="s">
        <v>44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ht="8.2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5" thickBot="1" x14ac:dyDescent="0.35">
      <c r="J6" s="5"/>
      <c r="K6" s="5"/>
      <c r="L6" s="5"/>
    </row>
    <row r="7" spans="1:12" ht="25.5" customHeight="1" thickBot="1" x14ac:dyDescent="0.35">
      <c r="A7" s="6" t="s">
        <v>0</v>
      </c>
      <c r="B7" s="7" t="s">
        <v>1</v>
      </c>
      <c r="C7" s="8"/>
      <c r="D7" s="9" t="s">
        <v>3</v>
      </c>
      <c r="E7" s="10"/>
      <c r="F7" s="11"/>
      <c r="G7" s="9" t="s">
        <v>4</v>
      </c>
      <c r="H7" s="10"/>
      <c r="I7" s="11"/>
      <c r="J7" s="9" t="s">
        <v>5</v>
      </c>
      <c r="K7" s="10"/>
      <c r="L7" s="12"/>
    </row>
    <row r="8" spans="1:12" ht="27" thickBot="1" x14ac:dyDescent="0.35">
      <c r="A8" s="13"/>
      <c r="B8" s="14"/>
      <c r="C8" s="15" t="s">
        <v>2</v>
      </c>
      <c r="D8" s="15" t="s">
        <v>6</v>
      </c>
      <c r="E8" s="16" t="s">
        <v>7</v>
      </c>
      <c r="F8" s="16" t="s">
        <v>8</v>
      </c>
      <c r="G8" s="15" t="s">
        <v>9</v>
      </c>
      <c r="H8" s="15" t="s">
        <v>7</v>
      </c>
      <c r="I8" s="15" t="s">
        <v>8</v>
      </c>
      <c r="J8" s="17" t="s">
        <v>6</v>
      </c>
      <c r="K8" s="17" t="s">
        <v>7</v>
      </c>
      <c r="L8" s="18" t="s">
        <v>8</v>
      </c>
    </row>
    <row r="9" spans="1:12" x14ac:dyDescent="0.3">
      <c r="A9" s="19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0">
        <v>9</v>
      </c>
      <c r="J9" s="20">
        <v>10</v>
      </c>
      <c r="K9" s="20">
        <v>11</v>
      </c>
      <c r="L9" s="21">
        <v>12</v>
      </c>
    </row>
    <row r="10" spans="1:12" ht="79.2" x14ac:dyDescent="0.3">
      <c r="A10" s="22" t="s">
        <v>10</v>
      </c>
      <c r="B10" s="23"/>
      <c r="C10" s="24"/>
      <c r="D10" s="25">
        <f>SUM(D11+D27)</f>
        <v>6182840</v>
      </c>
      <c r="E10" s="25">
        <f t="shared" ref="E10" si="0">SUM(E11+E27)</f>
        <v>6132012</v>
      </c>
      <c r="F10" s="25">
        <f>SUM(F11+F27)</f>
        <v>6211489</v>
      </c>
      <c r="G10" s="25">
        <f>G11+G27</f>
        <v>226530</v>
      </c>
      <c r="H10" s="25">
        <f t="shared" ref="H10:I10" si="1">H11+H27</f>
        <v>139108</v>
      </c>
      <c r="I10" s="25">
        <f t="shared" si="1"/>
        <v>139367</v>
      </c>
      <c r="J10" s="26">
        <f>SUM(G10+D10)</f>
        <v>6409370</v>
      </c>
      <c r="K10" s="26">
        <f t="shared" ref="K10:L10" si="2">SUM(H10+E10)</f>
        <v>6271120</v>
      </c>
      <c r="L10" s="26">
        <f t="shared" si="2"/>
        <v>6350856</v>
      </c>
    </row>
    <row r="11" spans="1:12" ht="26.4" x14ac:dyDescent="0.3">
      <c r="A11" s="27" t="s">
        <v>11</v>
      </c>
      <c r="B11" s="28" t="s">
        <v>12</v>
      </c>
      <c r="C11" s="28"/>
      <c r="D11" s="29">
        <v>3937720</v>
      </c>
      <c r="E11" s="29">
        <v>3777720</v>
      </c>
      <c r="F11" s="29">
        <v>3777720</v>
      </c>
      <c r="G11" s="29">
        <f>G12+G15+G17+G18+G21+G23+G25</f>
        <v>100000</v>
      </c>
      <c r="H11" s="29">
        <f t="shared" ref="H11:I11" si="3">H12+H15+H17+H18+H21+H23+H25</f>
        <v>0</v>
      </c>
      <c r="I11" s="29">
        <f t="shared" si="3"/>
        <v>0</v>
      </c>
      <c r="J11" s="29">
        <f>D11+G11</f>
        <v>4037720</v>
      </c>
      <c r="K11" s="29">
        <f t="shared" ref="K11:L11" si="4">E11+H11</f>
        <v>3777720</v>
      </c>
      <c r="L11" s="29">
        <f t="shared" si="4"/>
        <v>3777720</v>
      </c>
    </row>
    <row r="12" spans="1:12" x14ac:dyDescent="0.3">
      <c r="A12" s="30" t="s">
        <v>50</v>
      </c>
      <c r="B12" s="31" t="s">
        <v>13</v>
      </c>
      <c r="C12" s="31"/>
      <c r="D12" s="32">
        <f>SUM(D14)</f>
        <v>2000000</v>
      </c>
      <c r="E12" s="32">
        <f t="shared" ref="E12:F12" si="5">SUM(E14)</f>
        <v>2000000</v>
      </c>
      <c r="F12" s="32">
        <f t="shared" si="5"/>
        <v>2000000</v>
      </c>
      <c r="G12" s="33">
        <v>0</v>
      </c>
      <c r="H12" s="33">
        <v>0</v>
      </c>
      <c r="I12" s="33">
        <v>0</v>
      </c>
      <c r="J12" s="34">
        <f>SUM(D12+G12)</f>
        <v>2000000</v>
      </c>
      <c r="K12" s="34">
        <f t="shared" ref="K12:L12" si="6">SUM(E12+H12)</f>
        <v>2000000</v>
      </c>
      <c r="L12" s="34">
        <f t="shared" si="6"/>
        <v>2000000</v>
      </c>
    </row>
    <row r="13" spans="1:12" ht="31.5" customHeight="1" x14ac:dyDescent="0.3">
      <c r="A13" s="30"/>
      <c r="B13" s="31"/>
      <c r="C13" s="31"/>
      <c r="D13" s="32"/>
      <c r="E13" s="32"/>
      <c r="F13" s="32"/>
      <c r="G13" s="33"/>
      <c r="H13" s="33"/>
      <c r="I13" s="33"/>
      <c r="J13" s="35"/>
      <c r="K13" s="35"/>
      <c r="L13" s="35"/>
    </row>
    <row r="14" spans="1:12" ht="39.6" x14ac:dyDescent="0.3">
      <c r="A14" s="27" t="s">
        <v>14</v>
      </c>
      <c r="B14" s="28" t="s">
        <v>13</v>
      </c>
      <c r="C14" s="28">
        <v>810</v>
      </c>
      <c r="D14" s="29">
        <v>2000000</v>
      </c>
      <c r="E14" s="29">
        <v>2000000</v>
      </c>
      <c r="F14" s="29">
        <v>2000000</v>
      </c>
      <c r="G14" s="29">
        <v>0</v>
      </c>
      <c r="H14" s="29">
        <v>0</v>
      </c>
      <c r="I14" s="29">
        <v>0</v>
      </c>
      <c r="J14" s="29">
        <f>SUM(D14+G14)</f>
        <v>2000000</v>
      </c>
      <c r="K14" s="29">
        <f t="shared" ref="K14" si="7">SUM(E14+H14)</f>
        <v>2000000</v>
      </c>
      <c r="L14" s="29">
        <f t="shared" ref="L14" si="8">SUM(F14+I14)</f>
        <v>2000000</v>
      </c>
    </row>
    <row r="15" spans="1:12" ht="26.4" x14ac:dyDescent="0.3">
      <c r="A15" s="27" t="s">
        <v>15</v>
      </c>
      <c r="B15" s="28" t="s">
        <v>16</v>
      </c>
      <c r="C15" s="28"/>
      <c r="D15" s="29">
        <f>SUM(D16)</f>
        <v>326720</v>
      </c>
      <c r="E15" s="29">
        <f t="shared" ref="E15:F15" si="9">SUM(E16)</f>
        <v>326720</v>
      </c>
      <c r="F15" s="29">
        <f t="shared" si="9"/>
        <v>326720</v>
      </c>
      <c r="G15" s="29">
        <v>0</v>
      </c>
      <c r="H15" s="29">
        <v>0</v>
      </c>
      <c r="I15" s="29">
        <v>0</v>
      </c>
      <c r="J15" s="29">
        <f>SUM(D15+G15)</f>
        <v>326720</v>
      </c>
      <c r="K15" s="29">
        <f t="shared" ref="K15" si="10">SUM(E15+H15)</f>
        <v>326720</v>
      </c>
      <c r="L15" s="29">
        <f t="shared" ref="L15" si="11">SUM(F15+I15)</f>
        <v>326720</v>
      </c>
    </row>
    <row r="16" spans="1:12" ht="39.6" x14ac:dyDescent="0.3">
      <c r="A16" s="36" t="s">
        <v>14</v>
      </c>
      <c r="B16" s="28" t="s">
        <v>16</v>
      </c>
      <c r="C16" s="28">
        <v>810</v>
      </c>
      <c r="D16" s="29">
        <v>326720</v>
      </c>
      <c r="E16" s="29">
        <v>326720</v>
      </c>
      <c r="F16" s="29">
        <v>326720</v>
      </c>
      <c r="G16" s="29">
        <v>0</v>
      </c>
      <c r="H16" s="29">
        <v>0</v>
      </c>
      <c r="I16" s="29">
        <v>0</v>
      </c>
      <c r="J16" s="29">
        <f>SUM(D16+G16)</f>
        <v>326720</v>
      </c>
      <c r="K16" s="29">
        <f t="shared" ref="K16:L16" si="12">SUM(E16+H16)</f>
        <v>326720</v>
      </c>
      <c r="L16" s="29">
        <f t="shared" si="12"/>
        <v>326720</v>
      </c>
    </row>
    <row r="17" spans="1:12" ht="19.5" customHeight="1" x14ac:dyDescent="0.3">
      <c r="A17" s="37" t="s">
        <v>17</v>
      </c>
      <c r="B17" s="38" t="s">
        <v>18</v>
      </c>
      <c r="C17" s="38"/>
      <c r="D17" s="39">
        <v>960000</v>
      </c>
      <c r="E17" s="39">
        <v>864000</v>
      </c>
      <c r="F17" s="39">
        <v>864000</v>
      </c>
      <c r="G17" s="39">
        <f>G19</f>
        <v>-960000</v>
      </c>
      <c r="H17" s="39">
        <f t="shared" ref="H17:I17" si="13">H19</f>
        <v>-864000</v>
      </c>
      <c r="I17" s="39">
        <f t="shared" si="13"/>
        <v>-864000</v>
      </c>
      <c r="J17" s="29">
        <f>D17+G17</f>
        <v>0</v>
      </c>
      <c r="K17" s="29">
        <f t="shared" ref="K17:K26" si="14">SUM(E17+H17)</f>
        <v>0</v>
      </c>
      <c r="L17" s="29">
        <f t="shared" ref="L17:L26" si="15">SUM(F17+I17)</f>
        <v>0</v>
      </c>
    </row>
    <row r="18" spans="1:12" ht="38.25" customHeight="1" x14ac:dyDescent="0.3">
      <c r="A18" s="37"/>
      <c r="B18" s="38" t="s">
        <v>19</v>
      </c>
      <c r="C18" s="38"/>
      <c r="D18" s="39">
        <v>640000</v>
      </c>
      <c r="E18" s="39">
        <v>576000</v>
      </c>
      <c r="F18" s="39">
        <v>576000</v>
      </c>
      <c r="G18" s="39">
        <f>G20</f>
        <v>-640000</v>
      </c>
      <c r="H18" s="39">
        <f t="shared" ref="H18:I18" si="16">H20</f>
        <v>-576000</v>
      </c>
      <c r="I18" s="39">
        <f t="shared" si="16"/>
        <v>-576000</v>
      </c>
      <c r="J18" s="29">
        <f t="shared" ref="J18:J26" si="17">SUM(D18+G18)</f>
        <v>0</v>
      </c>
      <c r="K18" s="29">
        <f t="shared" si="14"/>
        <v>0</v>
      </c>
      <c r="L18" s="29">
        <f t="shared" si="15"/>
        <v>0</v>
      </c>
    </row>
    <row r="19" spans="1:12" ht="24" customHeight="1" x14ac:dyDescent="0.3">
      <c r="A19" s="30" t="s">
        <v>14</v>
      </c>
      <c r="B19" s="38" t="s">
        <v>18</v>
      </c>
      <c r="C19" s="38">
        <v>810</v>
      </c>
      <c r="D19" s="39">
        <v>960000</v>
      </c>
      <c r="E19" s="39">
        <v>864000</v>
      </c>
      <c r="F19" s="39">
        <v>864000</v>
      </c>
      <c r="G19" s="39">
        <v>-960000</v>
      </c>
      <c r="H19" s="39">
        <v>-864000</v>
      </c>
      <c r="I19" s="39">
        <v>-864000</v>
      </c>
      <c r="J19" s="29">
        <f t="shared" si="17"/>
        <v>0</v>
      </c>
      <c r="K19" s="29">
        <f t="shared" si="14"/>
        <v>0</v>
      </c>
      <c r="L19" s="29">
        <f t="shared" si="15"/>
        <v>0</v>
      </c>
    </row>
    <row r="20" spans="1:12" ht="29.25" customHeight="1" x14ac:dyDescent="0.3">
      <c r="A20" s="30"/>
      <c r="B20" s="38" t="s">
        <v>19</v>
      </c>
      <c r="C20" s="38">
        <v>810</v>
      </c>
      <c r="D20" s="39">
        <v>640000</v>
      </c>
      <c r="E20" s="39">
        <v>576000</v>
      </c>
      <c r="F20" s="39">
        <v>576000</v>
      </c>
      <c r="G20" s="39">
        <v>-640000</v>
      </c>
      <c r="H20" s="39">
        <v>-576000</v>
      </c>
      <c r="I20" s="39">
        <v>-576000</v>
      </c>
      <c r="J20" s="29">
        <f t="shared" si="17"/>
        <v>0</v>
      </c>
      <c r="K20" s="29">
        <f t="shared" si="14"/>
        <v>0</v>
      </c>
      <c r="L20" s="29">
        <f t="shared" si="15"/>
        <v>0</v>
      </c>
    </row>
    <row r="21" spans="1:12" ht="43.5" customHeight="1" x14ac:dyDescent="0.3">
      <c r="A21" s="27" t="s">
        <v>49</v>
      </c>
      <c r="B21" s="38" t="s">
        <v>48</v>
      </c>
      <c r="C21" s="38"/>
      <c r="D21" s="39">
        <v>0</v>
      </c>
      <c r="E21" s="39">
        <v>0</v>
      </c>
      <c r="F21" s="39">
        <v>0</v>
      </c>
      <c r="G21" s="39">
        <f>G22</f>
        <v>1600000</v>
      </c>
      <c r="H21" s="39">
        <f t="shared" ref="H21:I21" si="18">H22</f>
        <v>1440000</v>
      </c>
      <c r="I21" s="39">
        <f t="shared" si="18"/>
        <v>1440000</v>
      </c>
      <c r="J21" s="29">
        <f t="shared" ref="J21:J22" si="19">SUM(D21+G21)</f>
        <v>1600000</v>
      </c>
      <c r="K21" s="29">
        <f t="shared" ref="K21:K22" si="20">SUM(E21+H21)</f>
        <v>1440000</v>
      </c>
      <c r="L21" s="29">
        <f t="shared" ref="L21:L22" si="21">SUM(F21+I21)</f>
        <v>1440000</v>
      </c>
    </row>
    <row r="22" spans="1:12" ht="45" customHeight="1" x14ac:dyDescent="0.3">
      <c r="A22" s="27" t="s">
        <v>14</v>
      </c>
      <c r="B22" s="38" t="s">
        <v>48</v>
      </c>
      <c r="C22" s="38">
        <v>810</v>
      </c>
      <c r="D22" s="39">
        <v>0</v>
      </c>
      <c r="E22" s="39">
        <v>0</v>
      </c>
      <c r="F22" s="39">
        <v>0</v>
      </c>
      <c r="G22" s="39">
        <v>1600000</v>
      </c>
      <c r="H22" s="39">
        <v>1440000</v>
      </c>
      <c r="I22" s="39">
        <v>1440000</v>
      </c>
      <c r="J22" s="29">
        <f t="shared" si="19"/>
        <v>1600000</v>
      </c>
      <c r="K22" s="29">
        <f t="shared" si="20"/>
        <v>1440000</v>
      </c>
      <c r="L22" s="29">
        <f t="shared" si="21"/>
        <v>1440000</v>
      </c>
    </row>
    <row r="23" spans="1:12" ht="39.6" x14ac:dyDescent="0.3">
      <c r="A23" s="27" t="s">
        <v>20</v>
      </c>
      <c r="B23" s="28" t="s">
        <v>21</v>
      </c>
      <c r="C23" s="28"/>
      <c r="D23" s="29">
        <f>SUM(D24)</f>
        <v>11000</v>
      </c>
      <c r="E23" s="29">
        <f t="shared" ref="E23:F23" si="22">SUM(E24)</f>
        <v>11000</v>
      </c>
      <c r="F23" s="29">
        <f t="shared" si="22"/>
        <v>11000</v>
      </c>
      <c r="G23" s="29">
        <v>0</v>
      </c>
      <c r="H23" s="29">
        <v>0</v>
      </c>
      <c r="I23" s="29">
        <v>0</v>
      </c>
      <c r="J23" s="29">
        <f t="shared" si="17"/>
        <v>11000</v>
      </c>
      <c r="K23" s="29">
        <f t="shared" si="14"/>
        <v>11000</v>
      </c>
      <c r="L23" s="29">
        <f t="shared" si="15"/>
        <v>11000</v>
      </c>
    </row>
    <row r="24" spans="1:12" ht="39.6" x14ac:dyDescent="0.3">
      <c r="A24" s="27" t="s">
        <v>14</v>
      </c>
      <c r="B24" s="28" t="s">
        <v>21</v>
      </c>
      <c r="C24" s="28">
        <v>810</v>
      </c>
      <c r="D24" s="29">
        <v>11000</v>
      </c>
      <c r="E24" s="29">
        <v>11000</v>
      </c>
      <c r="F24" s="29">
        <v>11000</v>
      </c>
      <c r="G24" s="29">
        <v>0</v>
      </c>
      <c r="H24" s="29">
        <v>0</v>
      </c>
      <c r="I24" s="29">
        <v>0</v>
      </c>
      <c r="J24" s="29">
        <f t="shared" si="17"/>
        <v>11000</v>
      </c>
      <c r="K24" s="29">
        <f t="shared" si="14"/>
        <v>11000</v>
      </c>
      <c r="L24" s="29">
        <f t="shared" si="15"/>
        <v>11000</v>
      </c>
    </row>
    <row r="25" spans="1:12" ht="26.4" x14ac:dyDescent="0.3">
      <c r="A25" s="27" t="s">
        <v>46</v>
      </c>
      <c r="B25" s="28" t="s">
        <v>47</v>
      </c>
      <c r="C25" s="28"/>
      <c r="D25" s="29">
        <v>0</v>
      </c>
      <c r="E25" s="29">
        <v>0</v>
      </c>
      <c r="F25" s="29">
        <v>0</v>
      </c>
      <c r="G25" s="29">
        <f>G26</f>
        <v>100000</v>
      </c>
      <c r="H25" s="29">
        <f t="shared" ref="H25:I25" si="23">H26</f>
        <v>0</v>
      </c>
      <c r="I25" s="29">
        <f t="shared" si="23"/>
        <v>0</v>
      </c>
      <c r="J25" s="29">
        <f t="shared" si="17"/>
        <v>100000</v>
      </c>
      <c r="K25" s="29">
        <f t="shared" si="14"/>
        <v>0</v>
      </c>
      <c r="L25" s="29">
        <f t="shared" si="15"/>
        <v>0</v>
      </c>
    </row>
    <row r="26" spans="1:12" ht="47.25" customHeight="1" x14ac:dyDescent="0.3">
      <c r="A26" s="27" t="s">
        <v>14</v>
      </c>
      <c r="B26" s="28" t="s">
        <v>47</v>
      </c>
      <c r="C26" s="28">
        <v>810</v>
      </c>
      <c r="D26" s="29">
        <v>0</v>
      </c>
      <c r="E26" s="29">
        <v>0</v>
      </c>
      <c r="F26" s="29">
        <v>0</v>
      </c>
      <c r="G26" s="29">
        <v>100000</v>
      </c>
      <c r="H26" s="29">
        <v>0</v>
      </c>
      <c r="I26" s="29">
        <v>0</v>
      </c>
      <c r="J26" s="29">
        <f t="shared" si="17"/>
        <v>100000</v>
      </c>
      <c r="K26" s="29">
        <f t="shared" si="14"/>
        <v>0</v>
      </c>
      <c r="L26" s="29">
        <f t="shared" si="15"/>
        <v>0</v>
      </c>
    </row>
    <row r="27" spans="1:12" x14ac:dyDescent="0.3">
      <c r="A27" s="27" t="s">
        <v>22</v>
      </c>
      <c r="B27" s="28" t="s">
        <v>23</v>
      </c>
      <c r="C27" s="28"/>
      <c r="D27" s="39">
        <f>SUM(D28+D33)</f>
        <v>2245120</v>
      </c>
      <c r="E27" s="39">
        <f t="shared" ref="E27:F27" si="24">SUM(E28+E33)</f>
        <v>2354292</v>
      </c>
      <c r="F27" s="39">
        <f t="shared" si="24"/>
        <v>2433769</v>
      </c>
      <c r="G27" s="39">
        <f>SUM(G28)</f>
        <v>126530</v>
      </c>
      <c r="H27" s="39">
        <f t="shared" ref="H27:I27" si="25">SUM(H28)</f>
        <v>139108</v>
      </c>
      <c r="I27" s="39">
        <f t="shared" si="25"/>
        <v>139367</v>
      </c>
      <c r="J27" s="29">
        <f>SUM(D27+G27)</f>
        <v>2371650</v>
      </c>
      <c r="K27" s="29">
        <f t="shared" ref="K27" si="26">SUM(E27+H27)</f>
        <v>2493400</v>
      </c>
      <c r="L27" s="29">
        <f t="shared" ref="L27" si="27">SUM(F27+I27)</f>
        <v>2573136</v>
      </c>
    </row>
    <row r="28" spans="1:12" ht="26.4" x14ac:dyDescent="0.3">
      <c r="A28" s="27" t="s">
        <v>24</v>
      </c>
      <c r="B28" s="28" t="s">
        <v>25</v>
      </c>
      <c r="C28" s="28"/>
      <c r="D28" s="39">
        <f>SUM(D29+D30+D31)</f>
        <v>578470</v>
      </c>
      <c r="E28" s="39">
        <f t="shared" ref="E28:F28" si="28">SUM(E29+E30+E31)</f>
        <v>615892</v>
      </c>
      <c r="F28" s="39">
        <f t="shared" si="28"/>
        <v>620299</v>
      </c>
      <c r="G28" s="39">
        <f>SUM(G29+G30+G31)</f>
        <v>126530</v>
      </c>
      <c r="H28" s="39">
        <f t="shared" ref="H28:I28" si="29">SUM(H29+H30+H31)</f>
        <v>139108</v>
      </c>
      <c r="I28" s="39">
        <f t="shared" si="29"/>
        <v>139367</v>
      </c>
      <c r="J28" s="29">
        <f>SUM(D28+G28)</f>
        <v>705000</v>
      </c>
      <c r="K28" s="29">
        <f t="shared" ref="K28" si="30">SUM(E28+H28)</f>
        <v>755000</v>
      </c>
      <c r="L28" s="29">
        <f t="shared" ref="L28" si="31">SUM(F28+I28)</f>
        <v>759666</v>
      </c>
    </row>
    <row r="29" spans="1:12" x14ac:dyDescent="0.3">
      <c r="A29" s="27" t="s">
        <v>26</v>
      </c>
      <c r="B29" s="28" t="s">
        <v>25</v>
      </c>
      <c r="C29" s="28">
        <v>610</v>
      </c>
      <c r="D29" s="29">
        <v>192823</v>
      </c>
      <c r="E29" s="29">
        <v>205297</v>
      </c>
      <c r="F29" s="29">
        <v>206766</v>
      </c>
      <c r="G29" s="39">
        <v>-127823</v>
      </c>
      <c r="H29" s="39">
        <v>-140297</v>
      </c>
      <c r="I29" s="39">
        <v>-139766</v>
      </c>
      <c r="J29" s="29">
        <f>SUM(D29+G29)</f>
        <v>65000</v>
      </c>
      <c r="K29" s="29">
        <f t="shared" ref="K29" si="32">SUM(E29+H29)</f>
        <v>65000</v>
      </c>
      <c r="L29" s="29">
        <f t="shared" ref="L29" si="33">SUM(F29+I29)</f>
        <v>67000</v>
      </c>
    </row>
    <row r="30" spans="1:12" x14ac:dyDescent="0.3">
      <c r="A30" s="27" t="s">
        <v>27</v>
      </c>
      <c r="B30" s="28" t="s">
        <v>25</v>
      </c>
      <c r="C30" s="28">
        <v>620</v>
      </c>
      <c r="D30" s="29">
        <v>192823</v>
      </c>
      <c r="E30" s="29">
        <v>205297</v>
      </c>
      <c r="F30" s="29">
        <v>206766</v>
      </c>
      <c r="G30" s="29">
        <v>-177823</v>
      </c>
      <c r="H30" s="29">
        <v>-190297</v>
      </c>
      <c r="I30" s="29">
        <v>-191766</v>
      </c>
      <c r="J30" s="29">
        <f>SUM(D30+G30)</f>
        <v>15000</v>
      </c>
      <c r="K30" s="29">
        <f t="shared" ref="K30:L30" si="34">SUM(E30+H30)</f>
        <v>15000</v>
      </c>
      <c r="L30" s="29">
        <f t="shared" si="34"/>
        <v>15000</v>
      </c>
    </row>
    <row r="31" spans="1:12" x14ac:dyDescent="0.3">
      <c r="A31" s="30" t="s">
        <v>14</v>
      </c>
      <c r="B31" s="31" t="s">
        <v>25</v>
      </c>
      <c r="C31" s="40">
        <v>810</v>
      </c>
      <c r="D31" s="32">
        <v>192824</v>
      </c>
      <c r="E31" s="32">
        <v>205298</v>
      </c>
      <c r="F31" s="32">
        <v>206767</v>
      </c>
      <c r="G31" s="32">
        <v>432176</v>
      </c>
      <c r="H31" s="32">
        <v>469702</v>
      </c>
      <c r="I31" s="32">
        <v>470899</v>
      </c>
      <c r="J31" s="34">
        <f>SUM(D31+G31)</f>
        <v>625000</v>
      </c>
      <c r="K31" s="34">
        <f t="shared" ref="K31:L31" si="35">SUM(E31+H31)</f>
        <v>675000</v>
      </c>
      <c r="L31" s="34">
        <f t="shared" si="35"/>
        <v>677666</v>
      </c>
    </row>
    <row r="32" spans="1:12" ht="27.75" customHeight="1" x14ac:dyDescent="0.3">
      <c r="A32" s="30"/>
      <c r="B32" s="31"/>
      <c r="C32" s="41"/>
      <c r="D32" s="32"/>
      <c r="E32" s="32"/>
      <c r="F32" s="32"/>
      <c r="G32" s="32"/>
      <c r="H32" s="32"/>
      <c r="I32" s="32"/>
      <c r="J32" s="35"/>
      <c r="K32" s="35"/>
      <c r="L32" s="35"/>
    </row>
    <row r="33" spans="1:12" x14ac:dyDescent="0.3">
      <c r="A33" s="27" t="s">
        <v>28</v>
      </c>
      <c r="B33" s="28" t="s">
        <v>29</v>
      </c>
      <c r="C33" s="28"/>
      <c r="D33" s="29">
        <f>SUM(D34)</f>
        <v>1666650</v>
      </c>
      <c r="E33" s="29">
        <f t="shared" ref="E33:F33" si="36">SUM(E34)</f>
        <v>1738400</v>
      </c>
      <c r="F33" s="29">
        <f t="shared" si="36"/>
        <v>1813470</v>
      </c>
      <c r="G33" s="29"/>
      <c r="H33" s="29"/>
      <c r="I33" s="29"/>
      <c r="J33" s="29">
        <f>SUM(J34)</f>
        <v>1666650</v>
      </c>
      <c r="K33" s="29">
        <f t="shared" ref="K33:L33" si="37">SUM(K34)</f>
        <v>1738400</v>
      </c>
      <c r="L33" s="29">
        <f t="shared" si="37"/>
        <v>1813470</v>
      </c>
    </row>
    <row r="34" spans="1:12" ht="40.5" customHeight="1" x14ac:dyDescent="0.3">
      <c r="A34" s="27" t="s">
        <v>14</v>
      </c>
      <c r="B34" s="28" t="s">
        <v>29</v>
      </c>
      <c r="C34" s="42">
        <v>810</v>
      </c>
      <c r="D34" s="29">
        <v>1666650</v>
      </c>
      <c r="E34" s="29">
        <v>1738400</v>
      </c>
      <c r="F34" s="29">
        <v>1813470</v>
      </c>
      <c r="G34" s="29"/>
      <c r="H34" s="29"/>
      <c r="I34" s="29"/>
      <c r="J34" s="29">
        <f>SUM(D34+G34)</f>
        <v>1666650</v>
      </c>
      <c r="K34" s="29">
        <f t="shared" ref="K34:L34" si="38">SUM(E34+H34)</f>
        <v>1738400</v>
      </c>
      <c r="L34" s="29">
        <f t="shared" si="38"/>
        <v>1813470</v>
      </c>
    </row>
    <row r="35" spans="1:12" x14ac:dyDescent="0.3">
      <c r="A35" s="27"/>
      <c r="B35" s="28"/>
      <c r="C35" s="28"/>
      <c r="D35" s="43"/>
      <c r="E35" s="43"/>
      <c r="F35" s="43"/>
      <c r="G35" s="43"/>
      <c r="H35" s="43"/>
      <c r="I35" s="43"/>
      <c r="J35" s="43"/>
      <c r="K35" s="43"/>
      <c r="L35" s="44"/>
    </row>
    <row r="36" spans="1:12" ht="66" x14ac:dyDescent="0.3">
      <c r="A36" s="22" t="s">
        <v>30</v>
      </c>
      <c r="B36" s="23"/>
      <c r="C36" s="45"/>
      <c r="D36" s="46"/>
      <c r="E36" s="46"/>
      <c r="F36" s="46"/>
      <c r="G36" s="46"/>
      <c r="H36" s="46"/>
      <c r="I36" s="46"/>
      <c r="J36" s="46"/>
      <c r="K36" s="46"/>
      <c r="L36" s="47"/>
    </row>
    <row r="37" spans="1:12" x14ac:dyDescent="0.3">
      <c r="A37" s="48"/>
      <c r="B37" s="23"/>
      <c r="C37" s="49"/>
      <c r="D37" s="46"/>
      <c r="E37" s="46"/>
      <c r="F37" s="46"/>
      <c r="G37" s="46"/>
      <c r="H37" s="46"/>
      <c r="I37" s="46"/>
      <c r="J37" s="46"/>
      <c r="K37" s="46"/>
      <c r="L37" s="47"/>
    </row>
    <row r="38" spans="1:12" ht="52.8" x14ac:dyDescent="0.3">
      <c r="A38" s="22" t="s">
        <v>31</v>
      </c>
      <c r="B38" s="23"/>
      <c r="C38" s="45"/>
      <c r="D38" s="25">
        <f>SUM(D39+D42+D45)</f>
        <v>512823</v>
      </c>
      <c r="E38" s="25">
        <f>SUM(E39+E42+E45)</f>
        <v>525298</v>
      </c>
      <c r="F38" s="25">
        <f>SUM(F39+F42+F45)</f>
        <v>526766</v>
      </c>
      <c r="G38" s="25">
        <f>SUM(G39+G42+G45)</f>
        <v>-345913</v>
      </c>
      <c r="H38" s="25">
        <f>SUM(H39+H42+H45)</f>
        <v>-358398</v>
      </c>
      <c r="I38" s="25">
        <f t="shared" ref="I38" si="39">SUM(I39+I42+I45)</f>
        <v>-357766</v>
      </c>
      <c r="J38" s="25">
        <f>SUM(D38+G38)</f>
        <v>166910</v>
      </c>
      <c r="K38" s="25">
        <f>SUM(E38+H38)</f>
        <v>166900</v>
      </c>
      <c r="L38" s="25">
        <f t="shared" ref="L38" si="40">SUM(F38+I38)</f>
        <v>169000</v>
      </c>
    </row>
    <row r="39" spans="1:12" x14ac:dyDescent="0.3">
      <c r="A39" s="27" t="s">
        <v>22</v>
      </c>
      <c r="B39" s="28" t="s">
        <v>23</v>
      </c>
      <c r="C39" s="28"/>
      <c r="D39" s="39">
        <f>SUM(D40)</f>
        <v>192823</v>
      </c>
      <c r="E39" s="39">
        <f>SUM(E40)</f>
        <v>205298</v>
      </c>
      <c r="F39" s="39">
        <f>SUM(F40)</f>
        <v>206766</v>
      </c>
      <c r="G39" s="39">
        <f>SUM(G40)</f>
        <v>-125913</v>
      </c>
      <c r="H39" s="39">
        <f>SUM(H40)</f>
        <v>-138398</v>
      </c>
      <c r="I39" s="39">
        <f t="shared" ref="I39" si="41">SUM(I40)</f>
        <v>-137766</v>
      </c>
      <c r="J39" s="29">
        <f>SUM(D39+G39)</f>
        <v>66910</v>
      </c>
      <c r="K39" s="29">
        <f t="shared" ref="K39" si="42">SUM(E39+H39)</f>
        <v>66900</v>
      </c>
      <c r="L39" s="29">
        <f t="shared" ref="L39" si="43">SUM(F39+I39)</f>
        <v>69000</v>
      </c>
    </row>
    <row r="40" spans="1:12" ht="39.6" x14ac:dyDescent="0.3">
      <c r="A40" s="27" t="s">
        <v>32</v>
      </c>
      <c r="B40" s="28" t="s">
        <v>25</v>
      </c>
      <c r="C40" s="38"/>
      <c r="D40" s="39">
        <v>192823</v>
      </c>
      <c r="E40" s="39">
        <v>205298</v>
      </c>
      <c r="F40" s="39">
        <v>206766</v>
      </c>
      <c r="G40" s="39">
        <f>SUM(G41)</f>
        <v>-125913</v>
      </c>
      <c r="H40" s="39">
        <f t="shared" ref="H40:I40" si="44">SUM(H41)</f>
        <v>-138398</v>
      </c>
      <c r="I40" s="39">
        <f t="shared" si="44"/>
        <v>-137766</v>
      </c>
      <c r="J40" s="29">
        <f>SUM(D40+G40)</f>
        <v>66910</v>
      </c>
      <c r="K40" s="29">
        <f t="shared" ref="K40" si="45">SUM(E40+H40)</f>
        <v>66900</v>
      </c>
      <c r="L40" s="29">
        <f t="shared" ref="L40" si="46">SUM(F40+I40)</f>
        <v>69000</v>
      </c>
    </row>
    <row r="41" spans="1:12" ht="52.8" x14ac:dyDescent="0.3">
      <c r="A41" s="27" t="s">
        <v>33</v>
      </c>
      <c r="B41" s="28" t="s">
        <v>25</v>
      </c>
      <c r="C41" s="38">
        <v>630</v>
      </c>
      <c r="D41" s="39">
        <v>192823</v>
      </c>
      <c r="E41" s="39">
        <v>205298</v>
      </c>
      <c r="F41" s="39">
        <v>206766</v>
      </c>
      <c r="G41" s="39">
        <v>-125913</v>
      </c>
      <c r="H41" s="39">
        <v>-138398</v>
      </c>
      <c r="I41" s="39">
        <v>-137766</v>
      </c>
      <c r="J41" s="29">
        <f>SUM(D41+G41)</f>
        <v>66910</v>
      </c>
      <c r="K41" s="29">
        <f t="shared" ref="K41:K43" si="47">SUM(E41+H41)</f>
        <v>66900</v>
      </c>
      <c r="L41" s="29">
        <f t="shared" ref="L41:L43" si="48">SUM(F41+I41)</f>
        <v>69000</v>
      </c>
    </row>
    <row r="42" spans="1:12" ht="52.8" x14ac:dyDescent="0.3">
      <c r="A42" s="27" t="s">
        <v>34</v>
      </c>
      <c r="B42" s="28" t="s">
        <v>45</v>
      </c>
      <c r="C42" s="28"/>
      <c r="D42" s="29">
        <v>220000</v>
      </c>
      <c r="E42" s="29">
        <v>220000</v>
      </c>
      <c r="F42" s="29">
        <v>220000</v>
      </c>
      <c r="G42" s="29">
        <f>SUM(G43)</f>
        <v>-220000</v>
      </c>
      <c r="H42" s="29">
        <f>SUM(H43)</f>
        <v>-220000</v>
      </c>
      <c r="I42" s="29">
        <f t="shared" ref="I42" si="49">SUM(I43)</f>
        <v>-220000</v>
      </c>
      <c r="J42" s="29">
        <f>SUM(J43)</f>
        <v>0</v>
      </c>
      <c r="K42" s="29">
        <f t="shared" ref="K42:L42" si="50">SUM(K43)</f>
        <v>0</v>
      </c>
      <c r="L42" s="29">
        <f t="shared" si="50"/>
        <v>0</v>
      </c>
    </row>
    <row r="43" spans="1:12" ht="26.4" x14ac:dyDescent="0.3">
      <c r="A43" s="27" t="s">
        <v>35</v>
      </c>
      <c r="B43" s="28" t="s">
        <v>36</v>
      </c>
      <c r="C43" s="28"/>
      <c r="D43" s="29">
        <v>220000</v>
      </c>
      <c r="E43" s="29">
        <v>220000</v>
      </c>
      <c r="F43" s="29">
        <v>220000</v>
      </c>
      <c r="G43" s="29">
        <f>SUM(G44)</f>
        <v>-220000</v>
      </c>
      <c r="H43" s="29">
        <f>SUM(H44)</f>
        <v>-220000</v>
      </c>
      <c r="I43" s="29">
        <f t="shared" ref="I43" si="51">SUM(I44)</f>
        <v>-220000</v>
      </c>
      <c r="J43" s="29">
        <f t="shared" ref="J43" si="52">SUM(D43+G43)</f>
        <v>0</v>
      </c>
      <c r="K43" s="29">
        <f t="shared" si="47"/>
        <v>0</v>
      </c>
      <c r="L43" s="29">
        <f t="shared" si="48"/>
        <v>0</v>
      </c>
    </row>
    <row r="44" spans="1:12" ht="39.6" x14ac:dyDescent="0.3">
      <c r="A44" s="27" t="s">
        <v>14</v>
      </c>
      <c r="B44" s="28" t="s">
        <v>36</v>
      </c>
      <c r="C44" s="28">
        <v>630</v>
      </c>
      <c r="D44" s="29">
        <v>220000</v>
      </c>
      <c r="E44" s="29">
        <v>220000</v>
      </c>
      <c r="F44" s="29">
        <v>220000</v>
      </c>
      <c r="G44" s="29">
        <v>-220000</v>
      </c>
      <c r="H44" s="29">
        <v>-220000</v>
      </c>
      <c r="I44" s="29">
        <v>-220000</v>
      </c>
      <c r="J44" s="29">
        <f>SUM(D44+G44)</f>
        <v>0</v>
      </c>
      <c r="K44" s="29">
        <f t="shared" ref="K44:K46" si="53">SUM(E44+H44)</f>
        <v>0</v>
      </c>
      <c r="L44" s="29">
        <f t="shared" ref="L44:L46" si="54">SUM(F44+I44)</f>
        <v>0</v>
      </c>
    </row>
    <row r="45" spans="1:12" ht="39.6" x14ac:dyDescent="0.3">
      <c r="A45" s="27" t="s">
        <v>37</v>
      </c>
      <c r="B45" s="28" t="s">
        <v>38</v>
      </c>
      <c r="C45" s="28"/>
      <c r="D45" s="39">
        <v>100000</v>
      </c>
      <c r="E45" s="39">
        <v>100000</v>
      </c>
      <c r="F45" s="39">
        <v>100000</v>
      </c>
      <c r="G45" s="50">
        <f>SUM(G46)</f>
        <v>0</v>
      </c>
      <c r="H45" s="50">
        <f>SUM(H46)</f>
        <v>0</v>
      </c>
      <c r="I45" s="50">
        <f t="shared" ref="I45" si="55">SUM(I46)</f>
        <v>0</v>
      </c>
      <c r="J45" s="29">
        <f t="shared" ref="J45:J46" si="56">SUM(D45+G45)</f>
        <v>100000</v>
      </c>
      <c r="K45" s="29">
        <f t="shared" si="53"/>
        <v>100000</v>
      </c>
      <c r="L45" s="29">
        <f t="shared" si="54"/>
        <v>100000</v>
      </c>
    </row>
    <row r="46" spans="1:12" ht="26.4" x14ac:dyDescent="0.3">
      <c r="A46" s="27" t="s">
        <v>39</v>
      </c>
      <c r="B46" s="28" t="s">
        <v>40</v>
      </c>
      <c r="C46" s="38"/>
      <c r="D46" s="39">
        <v>100000</v>
      </c>
      <c r="E46" s="39">
        <v>100000</v>
      </c>
      <c r="F46" s="39">
        <v>100000</v>
      </c>
      <c r="G46" s="50">
        <f>SUM(G47)</f>
        <v>0</v>
      </c>
      <c r="H46" s="50">
        <f>SUM(H47)</f>
        <v>0</v>
      </c>
      <c r="I46" s="50">
        <f t="shared" ref="I46" si="57">SUM(I47)</f>
        <v>0</v>
      </c>
      <c r="J46" s="29">
        <f t="shared" si="56"/>
        <v>100000</v>
      </c>
      <c r="K46" s="29">
        <f t="shared" si="53"/>
        <v>100000</v>
      </c>
      <c r="L46" s="29">
        <f t="shared" si="54"/>
        <v>100000</v>
      </c>
    </row>
    <row r="47" spans="1:12" ht="52.8" x14ac:dyDescent="0.3">
      <c r="A47" s="27" t="s">
        <v>33</v>
      </c>
      <c r="B47" s="28" t="s">
        <v>40</v>
      </c>
      <c r="C47" s="38">
        <v>630</v>
      </c>
      <c r="D47" s="39">
        <v>100000</v>
      </c>
      <c r="E47" s="39">
        <v>100000</v>
      </c>
      <c r="F47" s="39">
        <v>100000</v>
      </c>
      <c r="G47" s="50"/>
      <c r="H47" s="50"/>
      <c r="I47" s="50"/>
      <c r="J47" s="29">
        <f>SUM(D47+G47)</f>
        <v>100000</v>
      </c>
      <c r="K47" s="29">
        <f t="shared" ref="K47" si="58">SUM(E47+H47)</f>
        <v>100000</v>
      </c>
      <c r="L47" s="29">
        <f t="shared" ref="L47" si="59">SUM(F47+I47)</f>
        <v>100000</v>
      </c>
    </row>
    <row r="48" spans="1:12" x14ac:dyDescent="0.3">
      <c r="A48" s="48"/>
      <c r="B48" s="23"/>
      <c r="C48" s="49"/>
      <c r="D48" s="46"/>
      <c r="E48" s="46"/>
      <c r="F48" s="46"/>
      <c r="G48" s="46"/>
      <c r="H48" s="46"/>
      <c r="I48" s="46"/>
      <c r="J48" s="46"/>
      <c r="K48" s="46"/>
      <c r="L48" s="47"/>
    </row>
    <row r="49" spans="1:12" ht="52.8" x14ac:dyDescent="0.3">
      <c r="A49" s="22" t="s">
        <v>41</v>
      </c>
      <c r="B49" s="23"/>
      <c r="C49" s="45"/>
      <c r="D49" s="46"/>
      <c r="E49" s="46"/>
      <c r="F49" s="46"/>
      <c r="G49" s="46"/>
      <c r="H49" s="46"/>
      <c r="I49" s="46"/>
      <c r="J49" s="46"/>
      <c r="K49" s="46"/>
      <c r="L49" s="47"/>
    </row>
    <row r="50" spans="1:12" x14ac:dyDescent="0.3">
      <c r="A50" s="48"/>
      <c r="B50" s="23"/>
      <c r="C50" s="49"/>
      <c r="D50" s="46"/>
      <c r="E50" s="46"/>
      <c r="F50" s="46"/>
      <c r="G50" s="46"/>
      <c r="H50" s="46"/>
      <c r="I50" s="46"/>
      <c r="J50" s="46"/>
      <c r="K50" s="46"/>
      <c r="L50" s="47"/>
    </row>
    <row r="51" spans="1:12" ht="15" thickBot="1" x14ac:dyDescent="0.35">
      <c r="A51" s="51" t="s">
        <v>42</v>
      </c>
      <c r="B51" s="52"/>
      <c r="C51" s="53"/>
      <c r="D51" s="54">
        <f t="shared" ref="D51:L51" si="60">SUM(D49+D38+D36+D10)</f>
        <v>6695663</v>
      </c>
      <c r="E51" s="54">
        <f t="shared" si="60"/>
        <v>6657310</v>
      </c>
      <c r="F51" s="54">
        <f t="shared" si="60"/>
        <v>6738255</v>
      </c>
      <c r="G51" s="54">
        <f t="shared" si="60"/>
        <v>-119383</v>
      </c>
      <c r="H51" s="54">
        <f t="shared" si="60"/>
        <v>-219290</v>
      </c>
      <c r="I51" s="54">
        <f t="shared" si="60"/>
        <v>-218399</v>
      </c>
      <c r="J51" s="54">
        <f t="shared" si="60"/>
        <v>6576280</v>
      </c>
      <c r="K51" s="54">
        <f>SUM(K49+K38+K36+K10)</f>
        <v>6438020</v>
      </c>
      <c r="L51" s="54">
        <f t="shared" si="60"/>
        <v>6519856</v>
      </c>
    </row>
  </sheetData>
  <mergeCells count="34">
    <mergeCell ref="J2:L2"/>
    <mergeCell ref="J3:L3"/>
    <mergeCell ref="A4:L5"/>
    <mergeCell ref="C31:C32"/>
    <mergeCell ref="I31:I32"/>
    <mergeCell ref="J31:J32"/>
    <mergeCell ref="K31:K32"/>
    <mergeCell ref="L31:L32"/>
    <mergeCell ref="L12:L13"/>
    <mergeCell ref="A17:A18"/>
    <mergeCell ref="A19:A20"/>
    <mergeCell ref="A31:A32"/>
    <mergeCell ref="B31:B32"/>
    <mergeCell ref="D31:D32"/>
    <mergeCell ref="E31:E32"/>
    <mergeCell ref="F31:F32"/>
    <mergeCell ref="G31:G32"/>
    <mergeCell ref="H31:H32"/>
    <mergeCell ref="F12:F13"/>
    <mergeCell ref="G12:G13"/>
    <mergeCell ref="H12:H13"/>
    <mergeCell ref="I12:I13"/>
    <mergeCell ref="J12:J13"/>
    <mergeCell ref="K12:K13"/>
    <mergeCell ref="A7:A8"/>
    <mergeCell ref="B7:B8"/>
    <mergeCell ref="D7:F7"/>
    <mergeCell ref="G7:I7"/>
    <mergeCell ref="J7:L7"/>
    <mergeCell ref="A12:A13"/>
    <mergeCell ref="B12:B13"/>
    <mergeCell ref="C12:C13"/>
    <mergeCell ref="D12:D13"/>
    <mergeCell ref="E12:E13"/>
  </mergeCells>
  <pageMargins left="0.31496062992125984" right="0.31496062992125984" top="0.74803149606299213" bottom="0.74803149606299213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2024-03-07T08:40:43Z</dcterms:modified>
</cp:coreProperties>
</file>