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C66" i="1"/>
  <c r="B66" i="1"/>
  <c r="D64" i="1"/>
  <c r="F64" i="1" s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E22" i="1" s="1"/>
  <c r="C22" i="1"/>
  <c r="B22" i="1"/>
  <c r="F22" i="1" s="1"/>
  <c r="F19" i="1"/>
  <c r="E19" i="1"/>
  <c r="F18" i="1"/>
  <c r="E18" i="1"/>
  <c r="B18" i="1"/>
  <c r="F17" i="1"/>
  <c r="E17" i="1"/>
  <c r="F16" i="1"/>
  <c r="E16" i="1"/>
  <c r="B16" i="1"/>
  <c r="F15" i="1"/>
  <c r="E15" i="1"/>
  <c r="E13" i="1"/>
  <c r="B13" i="1"/>
  <c r="F13" i="1" s="1"/>
  <c r="F12" i="1"/>
  <c r="E12" i="1"/>
  <c r="F11" i="1"/>
  <c r="E11" i="1"/>
  <c r="F10" i="1"/>
  <c r="E10" i="1"/>
  <c r="F9" i="1"/>
  <c r="E9" i="1"/>
  <c r="F8" i="1"/>
  <c r="E8" i="1"/>
  <c r="B8" i="1"/>
  <c r="E7" i="1"/>
  <c r="D7" i="1"/>
  <c r="D31" i="1" s="1"/>
  <c r="C7" i="1"/>
  <c r="C31" i="1" s="1"/>
  <c r="C65" i="1" s="1"/>
  <c r="B7" i="1"/>
  <c r="B31" i="1" s="1"/>
  <c r="B65" i="1" s="1"/>
  <c r="D65" i="1" l="1"/>
  <c r="F31" i="1"/>
  <c r="E31" i="1"/>
  <c r="F7" i="1"/>
  <c r="E64" i="1"/>
  <c r="E65" i="1" l="1"/>
  <c r="D71" i="1"/>
  <c r="F65" i="1"/>
  <c r="E71" i="1" l="1"/>
  <c r="D66" i="1"/>
  <c r="F71" i="1"/>
  <c r="F66" i="1" l="1"/>
  <c r="E66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<sst xmlns="http://schemas.openxmlformats.org/spreadsheetml/2006/main" count="72" uniqueCount="65">
  <si>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</si>
  <si>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</si>
  <si>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</si>
  <si>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</si>
  <si>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</si>
  <si>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</si>
  <si>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</si>
  <si>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</si>
  <si>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</si>
  <si>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</si>
  <si>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</si>
  <si>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</si>
  <si>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</si>
  <si>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</si>
  <si>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</si>
  <si>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</si>
  <si>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</si>
  <si>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</si>
  <si>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</si>
  <si>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</si>
  <si>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</si>
  <si>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</si>
  <si>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</si>
  <si>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</si>
  <si>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</si>
  <si>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</si>
  <si>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</si>
  <si>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</si>
  <si>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</si>
  <si>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</si>
  <si>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</si>
  <si>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</si>
  <si>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</si>
  <si>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</si>
  <si>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</si>
  <si>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</si>
  <si>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</si>
  <si>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</si>
  <si>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</si>
  <si>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</si>
  <si>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</si>
  <si>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</si>
  <si>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</si>
  <si>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</si>
  <si>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</si>
  <si>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</si>
  <si>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</si>
  <si>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</si>
  <si>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</si>
  <si>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</si>
  <si>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</si>
  <si>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</si>
  <si>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</si>
  <si>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</si>
  <si>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</si>
  <si>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</si>
  <si>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</si>
  <si>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</si>
  <si>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</si>
  <si>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</si>
  <si>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</si>
  <si>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</si>
  <si>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июля 2018 года </t>
  </si>
  <si>
    <t>Исполнено на 1.07.2017 г.</t>
  </si>
  <si>
    <t>Исполнено на 1.07.2018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</si>
</sst>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9" fillId="0" borderId="1" xfId="0" applyNumberFormat="1" applyFont="1" applyFill="1" applyBorder="1" applyAlignment="1" applyProtection="1"/>
    <xf numFmtId="3" fontId="13" fillId="0" borderId="1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sqref="A1:F1048576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.140625" style="60" customWidth="1"/>
    <col min="5" max="5" width="11.42578125" style="60" customWidth="1"/>
    <col min="6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2" t="s">
        <v>0</v>
      </c>
      <c r="B2" s="72"/>
      <c r="C2" s="72"/>
      <c r="D2" s="72"/>
      <c r="E2" s="72"/>
      <c r="F2" s="72"/>
      <c r="G2" s="60"/>
    </row>
    <row r="3" spans="1:9" s="56" customFormat="1" ht="15.75">
      <c r="A3" s="73" t="s">
        <v>62</v>
      </c>
      <c r="B3" s="73"/>
      <c r="C3" s="73"/>
      <c r="D3" s="73"/>
      <c r="E3" s="73"/>
      <c r="F3" s="73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275025.8</v>
      </c>
      <c r="C7" s="7">
        <f>SUM(C8:C21)</f>
        <v>130647.41000000002</v>
      </c>
      <c r="D7" s="7">
        <f>SUM(D8:D21)</f>
        <v>140240.54775</v>
      </c>
      <c r="E7" s="8">
        <f t="shared" ref="E7:E13" si="0">D7/C7*100</f>
        <v>107.34276917544709</v>
      </c>
      <c r="F7" s="9">
        <f>D7/B7*100</f>
        <v>50.991778862201301</v>
      </c>
      <c r="G7" s="51"/>
      <c r="H7" s="57"/>
      <c r="I7" s="57"/>
    </row>
    <row r="8" spans="1:9" s="56" customFormat="1" ht="20.25" customHeight="1">
      <c r="A8" s="29" t="s">
        <v>2</v>
      </c>
      <c r="B8" s="10">
        <f>218979+4000</f>
        <v>222979</v>
      </c>
      <c r="C8" s="11">
        <v>108279.969</v>
      </c>
      <c r="D8" s="11">
        <v>109919.9</v>
      </c>
      <c r="E8" s="12">
        <f t="shared" si="0"/>
        <v>101.51452850896179</v>
      </c>
      <c r="F8" s="13">
        <f t="shared" ref="F8:F19" si="1">D8/B8*100</f>
        <v>49.296077209064528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7532.1580000000004</v>
      </c>
      <c r="D9" s="11">
        <v>7654.0540000000001</v>
      </c>
      <c r="E9" s="12">
        <f t="shared" si="0"/>
        <v>101.61834098541213</v>
      </c>
      <c r="F9" s="13">
        <f t="shared" si="1"/>
        <v>48.572804751902218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50</v>
      </c>
      <c r="D10" s="15">
        <v>100.35</v>
      </c>
      <c r="E10" s="12">
        <f t="shared" si="0"/>
        <v>200.69999999999996</v>
      </c>
      <c r="F10" s="13">
        <f t="shared" si="1"/>
        <v>55.75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2669.2020000000002</v>
      </c>
      <c r="D11" s="10">
        <v>2639.49</v>
      </c>
      <c r="E11" s="12">
        <f t="shared" si="0"/>
        <v>98.88685831945277</v>
      </c>
      <c r="F11" s="13">
        <f t="shared" si="1"/>
        <v>38.436749137190368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791.02800000000002</v>
      </c>
      <c r="D12" s="10">
        <v>973.46400000000006</v>
      </c>
      <c r="E12" s="12">
        <f t="shared" si="0"/>
        <v>123.06315326385413</v>
      </c>
      <c r="F12" s="13">
        <f t="shared" si="1"/>
        <v>41.851418744625967</v>
      </c>
      <c r="G12" s="51"/>
      <c r="H12" s="57"/>
    </row>
    <row r="13" spans="1:9" s="56" customFormat="1" ht="15.75">
      <c r="A13" s="29" t="s">
        <v>7</v>
      </c>
      <c r="B13" s="10">
        <f>35+30</f>
        <v>65</v>
      </c>
      <c r="C13" s="10">
        <v>1</v>
      </c>
      <c r="D13" s="10">
        <v>70</v>
      </c>
      <c r="E13" s="12">
        <f t="shared" si="0"/>
        <v>7000</v>
      </c>
      <c r="F13" s="13">
        <f t="shared" si="1"/>
        <v>107.69230769230769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0.3</v>
      </c>
      <c r="D14" s="16">
        <v>3.7499999999999999E-3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6">
        <v>4489.0159999999996</v>
      </c>
      <c r="D15" s="10">
        <v>8194.0859999999993</v>
      </c>
      <c r="E15" s="12">
        <f>D15/C15*100</f>
        <v>182.53635095085426</v>
      </c>
      <c r="F15" s="13">
        <f t="shared" si="1"/>
        <v>63.737445550715613</v>
      </c>
      <c r="G15" s="52"/>
      <c r="H15" s="57"/>
    </row>
    <row r="16" spans="1:9" s="56" customFormat="1" ht="30" customHeight="1">
      <c r="A16" s="37" t="s">
        <v>10</v>
      </c>
      <c r="B16" s="14">
        <f>810+1640</f>
        <v>2450</v>
      </c>
      <c r="C16" s="63">
        <v>640.64200000000005</v>
      </c>
      <c r="D16" s="63">
        <v>2242.1579999999999</v>
      </c>
      <c r="E16" s="12">
        <f>D16/C16*100</f>
        <v>349.98610768572769</v>
      </c>
      <c r="F16" s="13">
        <f t="shared" si="1"/>
        <v>91.516653061224488</v>
      </c>
      <c r="G16" s="52"/>
      <c r="H16" s="57"/>
    </row>
    <row r="17" spans="1:9" s="56" customFormat="1" ht="29.25" customHeight="1">
      <c r="A17" s="37" t="s">
        <v>11</v>
      </c>
      <c r="B17" s="14">
        <v>8931</v>
      </c>
      <c r="C17" s="17">
        <v>5279.5379999999996</v>
      </c>
      <c r="D17" s="17">
        <v>6976.4</v>
      </c>
      <c r="E17" s="12">
        <f>D17/C17*100</f>
        <v>132.14035015942682</v>
      </c>
      <c r="F17" s="13">
        <f t="shared" si="1"/>
        <v>78.114432874258199</v>
      </c>
      <c r="G17" s="52"/>
      <c r="H17" s="57"/>
    </row>
    <row r="18" spans="1:9" s="56" customFormat="1" ht="31.5">
      <c r="A18" s="37" t="s">
        <v>12</v>
      </c>
      <c r="B18" s="14">
        <f>466+60.3+561.5</f>
        <v>1087.8</v>
      </c>
      <c r="C18" s="17">
        <v>14.57</v>
      </c>
      <c r="D18" s="17">
        <v>732.25599999999997</v>
      </c>
      <c r="E18" s="12">
        <f>D18/C18*100</f>
        <v>5025.7789979409745</v>
      </c>
      <c r="F18" s="13">
        <f t="shared" si="1"/>
        <v>67.315315315315317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899.98699999999997</v>
      </c>
      <c r="D19" s="10">
        <v>738.38599999999997</v>
      </c>
      <c r="E19" s="12">
        <f>D19/C19*100</f>
        <v>82.044073969957338</v>
      </c>
      <c r="F19" s="13">
        <f t="shared" si="1"/>
        <v>48.387024901703803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65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65">
        <v>0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903323</v>
      </c>
      <c r="C22" s="7">
        <f>SUM(C23:C30)+1</f>
        <v>292852</v>
      </c>
      <c r="D22" s="7">
        <f>SUM(D23:D30)</f>
        <v>328938</v>
      </c>
      <c r="E22" s="8">
        <f t="shared" ref="E22:E31" si="2">D22/C22*100</f>
        <v>112.32226517148594</v>
      </c>
      <c r="F22" s="9">
        <f t="shared" ref="F22:F31" si="3">D22/B22*100</f>
        <v>36.414217284404359</v>
      </c>
      <c r="G22" s="51"/>
    </row>
    <row r="23" spans="1:9" s="56" customFormat="1" ht="15.75" customHeight="1">
      <c r="A23" s="19" t="s">
        <v>17</v>
      </c>
      <c r="B23" s="15">
        <v>413788</v>
      </c>
      <c r="C23" s="15">
        <v>195317</v>
      </c>
      <c r="D23" s="15">
        <v>224510</v>
      </c>
      <c r="E23" s="12">
        <f t="shared" si="2"/>
        <v>114.94647163329357</v>
      </c>
      <c r="F23" s="20">
        <f t="shared" si="3"/>
        <v>54.257252506114241</v>
      </c>
      <c r="G23" s="51"/>
      <c r="I23" s="58"/>
    </row>
    <row r="24" spans="1:9" s="56" customFormat="1" ht="17.25" customHeight="1">
      <c r="A24" s="21" t="s">
        <v>18</v>
      </c>
      <c r="B24" s="17">
        <v>367038</v>
      </c>
      <c r="C24" s="10">
        <v>90807</v>
      </c>
      <c r="D24" s="10">
        <v>80059</v>
      </c>
      <c r="E24" s="12">
        <f t="shared" si="2"/>
        <v>88.163908068761216</v>
      </c>
      <c r="F24" s="20">
        <f t="shared" si="3"/>
        <v>21.812182934737002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119286</v>
      </c>
      <c r="C26" s="10">
        <v>464</v>
      </c>
      <c r="D26" s="10">
        <v>21863</v>
      </c>
      <c r="E26" s="12">
        <f t="shared" si="2"/>
        <v>4711.8534482758623</v>
      </c>
      <c r="F26" s="20">
        <f t="shared" si="3"/>
        <v>18.328219573126773</v>
      </c>
      <c r="G26" s="51"/>
      <c r="I26" s="59"/>
    </row>
    <row r="27" spans="1:9" s="56" customFormat="1" ht="15.75" hidden="1" customHeight="1">
      <c r="A27" s="24" t="s">
        <v>21</v>
      </c>
      <c r="B27" s="15"/>
      <c r="C27" s="10"/>
      <c r="D27" s="10"/>
      <c r="E27" s="12"/>
      <c r="F27" s="20"/>
      <c r="G27" s="51"/>
    </row>
    <row r="28" spans="1:9" s="56" customFormat="1" ht="18" customHeight="1">
      <c r="A28" s="25" t="s">
        <v>22</v>
      </c>
      <c r="B28" s="26">
        <v>3735</v>
      </c>
      <c r="C28" s="17">
        <v>7100</v>
      </c>
      <c r="D28" s="17">
        <v>3030</v>
      </c>
      <c r="E28" s="12">
        <f t="shared" si="2"/>
        <v>42.676056338028168</v>
      </c>
      <c r="F28" s="20">
        <f t="shared" si="3"/>
        <v>81.124497991967871</v>
      </c>
      <c r="G28" s="51"/>
    </row>
    <row r="29" spans="1:9" s="56" customFormat="1" ht="51" customHeight="1">
      <c r="A29" s="27" t="s">
        <v>23</v>
      </c>
      <c r="B29" s="11">
        <v>2883</v>
      </c>
      <c r="C29" s="10">
        <v>33</v>
      </c>
      <c r="D29" s="10">
        <v>2883</v>
      </c>
      <c r="E29" s="20">
        <f t="shared" si="2"/>
        <v>8736.363636363636</v>
      </c>
      <c r="F29" s="20">
        <f t="shared" si="3"/>
        <v>100</v>
      </c>
      <c r="G29" s="51"/>
    </row>
    <row r="30" spans="1:9" s="56" customFormat="1" ht="31.5">
      <c r="A30" s="27" t="s">
        <v>24</v>
      </c>
      <c r="B30" s="11">
        <v>-3407</v>
      </c>
      <c r="C30" s="10">
        <v>-870</v>
      </c>
      <c r="D30" s="10">
        <v>-3407</v>
      </c>
      <c r="E30" s="20">
        <f t="shared" si="2"/>
        <v>391.60919540229884</v>
      </c>
      <c r="F30" s="20">
        <f t="shared" si="3"/>
        <v>100</v>
      </c>
      <c r="G30" s="51"/>
    </row>
    <row r="31" spans="1:9" s="56" customFormat="1" ht="15.75">
      <c r="A31" s="18" t="s">
        <v>25</v>
      </c>
      <c r="B31" s="28">
        <f>B7+B22</f>
        <v>1178348.8</v>
      </c>
      <c r="C31" s="28">
        <f>C7+C22</f>
        <v>423499.41000000003</v>
      </c>
      <c r="D31" s="28">
        <f>D7+D22</f>
        <v>469178.54775000003</v>
      </c>
      <c r="E31" s="9">
        <f t="shared" si="2"/>
        <v>110.78611603024429</v>
      </c>
      <c r="F31" s="9">
        <f t="shared" si="3"/>
        <v>39.816610136998484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30"/>
      <c r="D33" s="30"/>
      <c r="E33" s="31"/>
      <c r="F33" s="20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71320</v>
      </c>
      <c r="C35" s="10">
        <v>32195</v>
      </c>
      <c r="D35" s="10">
        <v>32411</v>
      </c>
      <c r="E35" s="10">
        <f>D35/C35*100</f>
        <v>100.67091163224103</v>
      </c>
      <c r="F35" s="26">
        <f t="shared" ref="F35:F45" si="4">D35/B35*100</f>
        <v>45.444475602916434</v>
      </c>
      <c r="G35" s="52"/>
    </row>
    <row r="36" spans="1:7" s="56" customFormat="1" ht="17.25" customHeight="1">
      <c r="A36" s="33" t="s">
        <v>28</v>
      </c>
      <c r="B36" s="70"/>
      <c r="C36" s="34">
        <v>19025.264999999999</v>
      </c>
      <c r="D36" s="70"/>
      <c r="E36" s="10">
        <f>D36/C36*100</f>
        <v>0</v>
      </c>
      <c r="F36" s="35" t="e">
        <f t="shared" si="4"/>
        <v>#DIV/0!</v>
      </c>
      <c r="G36" s="54"/>
    </row>
    <row r="37" spans="1:7" s="56" customFormat="1" ht="15.75" hidden="1" customHeight="1">
      <c r="A37" s="33" t="s">
        <v>29</v>
      </c>
      <c r="B37" s="34"/>
      <c r="C37" s="34"/>
      <c r="D37" s="34"/>
      <c r="E37" s="34"/>
      <c r="F37" s="35" t="e">
        <f t="shared" si="4"/>
        <v>#DIV/0!</v>
      </c>
      <c r="G37" s="54"/>
    </row>
    <row r="38" spans="1:7" s="56" customFormat="1" ht="15.75">
      <c r="A38" s="29" t="s">
        <v>30</v>
      </c>
      <c r="B38" s="10">
        <v>2234</v>
      </c>
      <c r="C38" s="10">
        <v>1183</v>
      </c>
      <c r="D38" s="10">
        <v>1048</v>
      </c>
      <c r="E38" s="10">
        <f>D38/C38*100</f>
        <v>88.588334742180891</v>
      </c>
      <c r="F38" s="26">
        <f t="shared" si="4"/>
        <v>46.91136974037601</v>
      </c>
      <c r="G38" s="54"/>
    </row>
    <row r="39" spans="1:7" s="56" customFormat="1" ht="31.5">
      <c r="A39" s="27" t="s">
        <v>31</v>
      </c>
      <c r="B39" s="14">
        <v>16509</v>
      </c>
      <c r="C39" s="10">
        <v>3163</v>
      </c>
      <c r="D39" s="10">
        <v>7417</v>
      </c>
      <c r="E39" s="10">
        <f>D39/C39*100</f>
        <v>234.49257034460956</v>
      </c>
      <c r="F39" s="26">
        <f t="shared" si="4"/>
        <v>44.927009509964257</v>
      </c>
      <c r="G39" s="51"/>
    </row>
    <row r="40" spans="1:7" s="56" customFormat="1" ht="21" hidden="1" customHeight="1">
      <c r="A40" s="33" t="s">
        <v>28</v>
      </c>
      <c r="B40" s="34"/>
      <c r="C40" s="34"/>
      <c r="D40" s="34"/>
      <c r="E40" s="34"/>
      <c r="F40" s="35"/>
      <c r="G40" s="54"/>
    </row>
    <row r="41" spans="1:7" s="56" customFormat="1" ht="15.75" hidden="1" customHeight="1">
      <c r="A41" s="33" t="s">
        <v>29</v>
      </c>
      <c r="B41" s="34"/>
      <c r="C41" s="34"/>
      <c r="D41" s="34"/>
      <c r="E41" s="34"/>
      <c r="F41" s="35"/>
      <c r="G41" s="54"/>
    </row>
    <row r="42" spans="1:7" s="56" customFormat="1" ht="15.75">
      <c r="A42" s="29" t="s">
        <v>32</v>
      </c>
      <c r="B42" s="10">
        <v>64028</v>
      </c>
      <c r="C42" s="10">
        <v>20416</v>
      </c>
      <c r="D42" s="10">
        <v>15908</v>
      </c>
      <c r="E42" s="10">
        <f>D42/C42*100</f>
        <v>77.919278996865202</v>
      </c>
      <c r="F42" s="26">
        <f t="shared" si="4"/>
        <v>24.845380146186045</v>
      </c>
      <c r="G42" s="51"/>
    </row>
    <row r="43" spans="1:7" s="56" customFormat="1" ht="21" hidden="1" customHeight="1">
      <c r="A43" s="33" t="s">
        <v>28</v>
      </c>
      <c r="B43" s="34"/>
      <c r="C43" s="34"/>
      <c r="D43" s="34"/>
      <c r="E43" s="34"/>
      <c r="F43" s="35"/>
      <c r="G43" s="54"/>
    </row>
    <row r="44" spans="1:7" s="56" customFormat="1" ht="45" hidden="1" customHeight="1">
      <c r="A44" s="36" t="s">
        <v>33</v>
      </c>
      <c r="B44" s="34"/>
      <c r="C44" s="34"/>
      <c r="D44" s="34"/>
      <c r="E44" s="34"/>
      <c r="F44" s="35"/>
      <c r="G44" s="54"/>
    </row>
    <row r="45" spans="1:7" s="56" customFormat="1" ht="15.75">
      <c r="A45" s="29" t="s">
        <v>34</v>
      </c>
      <c r="B45" s="11">
        <v>172157</v>
      </c>
      <c r="C45" s="10">
        <v>5698</v>
      </c>
      <c r="D45" s="10">
        <v>5006</v>
      </c>
      <c r="E45" s="10">
        <f>D45/C45*100</f>
        <v>87.85538785538786</v>
      </c>
      <c r="F45" s="26">
        <f t="shared" si="4"/>
        <v>2.9078108935448457</v>
      </c>
      <c r="G45" s="51"/>
    </row>
    <row r="46" spans="1:7" s="56" customFormat="1" ht="15" hidden="1" customHeight="1">
      <c r="A46" s="33" t="s">
        <v>28</v>
      </c>
      <c r="B46" s="34"/>
      <c r="C46" s="34"/>
      <c r="D46" s="34"/>
      <c r="E46" s="34"/>
      <c r="F46" s="35"/>
      <c r="G46" s="54"/>
    </row>
    <row r="47" spans="1:7" s="56" customFormat="1" ht="44.25" hidden="1" customHeight="1">
      <c r="A47" s="36" t="s">
        <v>35</v>
      </c>
      <c r="B47" s="71"/>
      <c r="C47" s="34"/>
      <c r="D47" s="34"/>
      <c r="E47" s="34"/>
      <c r="F47" s="35"/>
      <c r="G47" s="54"/>
    </row>
    <row r="48" spans="1:7" s="56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36"/>
      <c r="C49" s="34"/>
      <c r="D49" s="3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699591</v>
      </c>
      <c r="C50" s="10">
        <v>310017</v>
      </c>
      <c r="D50" s="10">
        <v>351826</v>
      </c>
      <c r="E50" s="10">
        <f>D50/C50*100</f>
        <v>113.48603463681025</v>
      </c>
      <c r="F50" s="26">
        <f>D50/B50*100</f>
        <v>50.290241012248579</v>
      </c>
      <c r="G50" s="51"/>
    </row>
    <row r="51" spans="1:7" s="56" customFormat="1" ht="15.75" hidden="1" customHeight="1">
      <c r="A51" s="33" t="s">
        <v>39</v>
      </c>
      <c r="B51" s="32"/>
      <c r="C51" s="10"/>
      <c r="D51" s="10"/>
      <c r="E51" s="10"/>
      <c r="F51" s="26"/>
      <c r="G51" s="54"/>
    </row>
    <row r="52" spans="1:7" s="56" customFormat="1" ht="17.25" hidden="1" customHeight="1">
      <c r="A52" s="33" t="s">
        <v>40</v>
      </c>
      <c r="B52" s="34"/>
      <c r="C52" s="34"/>
      <c r="D52" s="34"/>
      <c r="E52" s="34"/>
      <c r="F52" s="35"/>
      <c r="G52" s="55"/>
    </row>
    <row r="53" spans="1:7" s="56" customFormat="1" ht="15.75" hidden="1" customHeight="1">
      <c r="A53" s="33" t="s">
        <v>29</v>
      </c>
      <c r="B53" s="34"/>
      <c r="C53" s="34"/>
      <c r="D53" s="34"/>
      <c r="E53" s="34"/>
      <c r="F53" s="35"/>
      <c r="G53" s="55"/>
    </row>
    <row r="54" spans="1:7" s="56" customFormat="1" ht="15.75">
      <c r="A54" s="27" t="s">
        <v>41</v>
      </c>
      <c r="B54" s="14">
        <v>117306</v>
      </c>
      <c r="C54" s="10">
        <v>37288</v>
      </c>
      <c r="D54" s="10">
        <v>54972</v>
      </c>
      <c r="E54" s="10">
        <f>D54/C54*100</f>
        <v>147.42544518343703</v>
      </c>
      <c r="F54" s="26">
        <f>D54/B54*100</f>
        <v>46.862053091913459</v>
      </c>
      <c r="G54" s="52"/>
    </row>
    <row r="55" spans="1:7" s="56" customFormat="1" ht="20.25" hidden="1" customHeight="1">
      <c r="A55" s="38" t="s">
        <v>42</v>
      </c>
      <c r="B55" s="35"/>
      <c r="C55" s="34"/>
      <c r="D55" s="34"/>
      <c r="E55" s="34"/>
      <c r="F55" s="35"/>
      <c r="G55" s="54"/>
    </row>
    <row r="56" spans="1:7" s="56" customFormat="1" ht="15" hidden="1" customHeight="1">
      <c r="A56" s="33" t="s">
        <v>29</v>
      </c>
      <c r="B56" s="34"/>
      <c r="C56" s="34">
        <v>0</v>
      </c>
      <c r="D56" s="34"/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10"/>
      <c r="C57" s="10"/>
      <c r="D57" s="10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35"/>
      <c r="C58" s="34"/>
      <c r="D58" s="34"/>
      <c r="E58" s="34" t="e">
        <f>D58/C58*100</f>
        <v>#DIV/0!</v>
      </c>
      <c r="F58" s="35" t="e">
        <f t="shared" ref="F58:F66" si="5">D58/B58*100</f>
        <v>#DIV/0!</v>
      </c>
      <c r="G58" s="54"/>
    </row>
    <row r="59" spans="1:7" s="56" customFormat="1" ht="24.75" hidden="1" customHeight="1">
      <c r="A59" s="33" t="s">
        <v>29</v>
      </c>
      <c r="B59" s="34"/>
      <c r="C59" s="34"/>
      <c r="D59" s="34"/>
      <c r="E59" s="34" t="e">
        <f>D59/C59*100</f>
        <v>#DIV/0!</v>
      </c>
      <c r="F59" s="35" t="e">
        <f t="shared" si="5"/>
        <v>#DIV/0!</v>
      </c>
      <c r="G59" s="54"/>
    </row>
    <row r="60" spans="1:7" s="56" customFormat="1" ht="15.75">
      <c r="A60" s="25" t="s">
        <v>45</v>
      </c>
      <c r="B60" s="26">
        <v>53749</v>
      </c>
      <c r="C60" s="10">
        <v>22312</v>
      </c>
      <c r="D60" s="10">
        <v>20201</v>
      </c>
      <c r="E60" s="10">
        <f>D60/C60*100</f>
        <v>90.538723556830405</v>
      </c>
      <c r="F60" s="26">
        <f t="shared" si="5"/>
        <v>37.583955050326516</v>
      </c>
      <c r="G60" s="52"/>
    </row>
    <row r="61" spans="1:7" s="56" customFormat="1" ht="15.75">
      <c r="A61" s="25" t="s">
        <v>46</v>
      </c>
      <c r="B61" s="26">
        <v>4330</v>
      </c>
      <c r="C61" s="10">
        <v>2652</v>
      </c>
      <c r="D61" s="10">
        <v>524</v>
      </c>
      <c r="E61" s="10">
        <f>D61/C61*100</f>
        <v>19.758672699849171</v>
      </c>
      <c r="F61" s="26">
        <f t="shared" si="5"/>
        <v>12.10161662817552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5"/>
        <v>0</v>
      </c>
      <c r="G62" s="52"/>
    </row>
    <row r="63" spans="1:7" s="56" customFormat="1" ht="15.75">
      <c r="A63" s="25" t="s">
        <v>48</v>
      </c>
      <c r="B63" s="26">
        <v>48429</v>
      </c>
      <c r="C63" s="10">
        <v>24771</v>
      </c>
      <c r="D63" s="10">
        <v>26254</v>
      </c>
      <c r="E63" s="10">
        <f>D63/C63*100</f>
        <v>105.9868394493561</v>
      </c>
      <c r="F63" s="26">
        <f t="shared" si="5"/>
        <v>54.211319663837784</v>
      </c>
      <c r="G63" s="52"/>
    </row>
    <row r="64" spans="1:7" s="56" customFormat="1" ht="15.75">
      <c r="A64" s="39" t="s">
        <v>49</v>
      </c>
      <c r="B64" s="40">
        <f>B35+B38+B39+B42+B45+B50+B54+B60+B61+B62+B63</f>
        <v>1250403</v>
      </c>
      <c r="C64" s="40">
        <f>C35+C38+C39+C42+C45+C50+C54+C60+C61+C62+C63+1</f>
        <v>459696</v>
      </c>
      <c r="D64" s="40">
        <f>D35+D38+D39+D42+D45+D50+D54+D60+D61+D62+D63</f>
        <v>515567</v>
      </c>
      <c r="E64" s="7">
        <f>D64/C64*100</f>
        <v>112.15390170895549</v>
      </c>
      <c r="F64" s="41">
        <f t="shared" si="5"/>
        <v>41.232066781669587</v>
      </c>
      <c r="G64" s="52"/>
    </row>
    <row r="65" spans="1:7" s="56" customFormat="1" ht="31.5">
      <c r="A65" s="42" t="s">
        <v>50</v>
      </c>
      <c r="B65" s="11">
        <f>SUM(B31-B64)</f>
        <v>-72054.199999999953</v>
      </c>
      <c r="C65" s="11">
        <f>SUM(C31-C64)</f>
        <v>-36196.589999999967</v>
      </c>
      <c r="D65" s="11">
        <f>SUM(D31-D64)</f>
        <v>-46388.452249999973</v>
      </c>
      <c r="E65" s="10">
        <f>D65/C65*100</f>
        <v>128.15696796300429</v>
      </c>
      <c r="F65" s="11">
        <f t="shared" si="5"/>
        <v>64.379942113020476</v>
      </c>
      <c r="G65" s="52"/>
    </row>
    <row r="66" spans="1:7" s="56" customFormat="1" ht="18.75" customHeight="1">
      <c r="A66" s="43" t="s">
        <v>51</v>
      </c>
      <c r="B66" s="10">
        <f>SUM(B67:B72)</f>
        <v>72054</v>
      </c>
      <c r="C66" s="10">
        <f>SUM(C67:C72)</f>
        <v>36197</v>
      </c>
      <c r="D66" s="10">
        <f>SUM(D67:D72)</f>
        <v>46388.452249999973</v>
      </c>
      <c r="E66" s="10">
        <f>D66/C66*100</f>
        <v>128.15551634113316</v>
      </c>
      <c r="F66" s="26">
        <f t="shared" si="5"/>
        <v>64.380120812168613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59</v>
      </c>
      <c r="B69" s="45">
        <v>33407</v>
      </c>
      <c r="C69" s="34">
        <v>0</v>
      </c>
      <c r="D69" s="47">
        <v>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60</v>
      </c>
      <c r="B70" s="45">
        <v>-33407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47054</v>
      </c>
      <c r="C71" s="34">
        <v>18069</v>
      </c>
      <c r="D71" s="34">
        <f>-D65-D72</f>
        <v>18431.452249999973</v>
      </c>
      <c r="E71" s="34">
        <f>D71/C71*100</f>
        <v>102.0059341966903</v>
      </c>
      <c r="F71" s="35">
        <f>D71/B71*100</f>
        <v>39.170851043481896</v>
      </c>
      <c r="G71" s="52"/>
    </row>
    <row r="72" spans="1:7" s="56" customFormat="1" ht="22.5" customHeight="1">
      <c r="A72" s="48" t="s">
        <v>55</v>
      </c>
      <c r="B72" s="45"/>
      <c r="C72" s="47">
        <v>18128</v>
      </c>
      <c r="D72" s="47">
        <v>27957</v>
      </c>
      <c r="E72" s="34">
        <f>D72/C72*100</f>
        <v>154.21999117387466</v>
      </c>
      <c r="F72" s="35">
        <v>0</v>
      </c>
      <c r="G72" s="52"/>
    </row>
    <row r="73" spans="1:7" s="56" customFormat="1" ht="15.75">
      <c r="A73" s="66"/>
      <c r="B73" s="66"/>
      <c r="C73" s="69" t="s">
        <v>61</v>
      </c>
      <c r="D73" s="67"/>
      <c r="E73" s="67"/>
      <c r="F73" s="49"/>
      <c r="G73" s="66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2018-07-25T12:37:27Z</dcterms:modified>
</cp:coreProperties>
</file>