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62" i="1" l="1"/>
  <c r="E71" i="1" l="1"/>
  <c r="F70" i="1"/>
  <c r="E70" i="1"/>
  <c r="F69" i="1"/>
  <c r="F68" i="1"/>
  <c r="F67" i="1"/>
  <c r="F66" i="1"/>
  <c r="F65" i="1"/>
  <c r="D63" i="1"/>
  <c r="C63" i="1"/>
  <c r="B63" i="1"/>
  <c r="D61" i="1"/>
  <c r="C61" i="1"/>
  <c r="B61" i="1"/>
  <c r="F60" i="1"/>
  <c r="E60" i="1"/>
  <c r="F59" i="1"/>
  <c r="F58" i="1"/>
  <c r="E58" i="1"/>
  <c r="F57" i="1"/>
  <c r="E57" i="1"/>
  <c r="F56" i="1"/>
  <c r="E56" i="1"/>
  <c r="F55" i="1"/>
  <c r="E55" i="1"/>
  <c r="F51" i="1"/>
  <c r="E51" i="1"/>
  <c r="F47" i="1"/>
  <c r="E47" i="1"/>
  <c r="F46" i="1"/>
  <c r="F45" i="1"/>
  <c r="E45" i="1"/>
  <c r="F44" i="1"/>
  <c r="F43" i="1"/>
  <c r="F42" i="1"/>
  <c r="E42" i="1"/>
  <c r="F39" i="1"/>
  <c r="E39" i="1"/>
  <c r="F38" i="1"/>
  <c r="E38" i="1"/>
  <c r="F37" i="1"/>
  <c r="E37" i="1"/>
  <c r="F36" i="1"/>
  <c r="E36" i="1"/>
  <c r="F35" i="1"/>
  <c r="E35" i="1"/>
  <c r="F30" i="1"/>
  <c r="E30" i="1"/>
  <c r="F29" i="1"/>
  <c r="E29" i="1"/>
  <c r="F28" i="1"/>
  <c r="E28" i="1"/>
  <c r="F27" i="1"/>
  <c r="E27" i="1"/>
  <c r="F26" i="1"/>
  <c r="E26" i="1"/>
  <c r="F24" i="1"/>
  <c r="E24" i="1"/>
  <c r="F23" i="1"/>
  <c r="E23" i="1"/>
  <c r="D22" i="1"/>
  <c r="C22" i="1"/>
  <c r="E22" i="1" s="1"/>
  <c r="B22" i="1"/>
  <c r="E21" i="1"/>
  <c r="F19" i="1"/>
  <c r="E19" i="1"/>
  <c r="F18" i="1"/>
  <c r="E18" i="1"/>
  <c r="F17" i="1"/>
  <c r="E17" i="1"/>
  <c r="F16" i="1"/>
  <c r="E16" i="1"/>
  <c r="F15" i="1"/>
  <c r="E15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D7" i="1"/>
  <c r="D31" i="1" s="1"/>
  <c r="C7" i="1"/>
  <c r="C31" i="1" s="1"/>
  <c r="C62" i="1" s="1"/>
  <c r="B7" i="1"/>
  <c r="B31" i="1" s="1"/>
  <c r="F22" i="1" l="1"/>
  <c r="F63" i="1"/>
  <c r="F61" i="1"/>
  <c r="F31" i="1"/>
  <c r="D62" i="1"/>
  <c r="E31" i="1"/>
  <c r="E7" i="1"/>
  <c r="E61" i="1"/>
  <c r="E63" i="1"/>
  <c r="F7" i="1"/>
  <c r="E62" i="1" l="1"/>
  <c r="F62" i="1"/>
</calcChain>
</file>

<file path=xl/sharedStrings.xml><?xml version="1.0" encoding="utf-8"?>
<sst xmlns="http://schemas.openxmlformats.org/spreadsheetml/2006/main" count="70" uniqueCount="64">
  <si>
    <t xml:space="preserve">ИСПОЛНЕНИЕ  РАЙОННОГО  БЮДЖЕТА  </t>
  </si>
  <si>
    <t xml:space="preserve">        Д О Х О Д Ы                                 НАЛОГОВЫЕ  и  НЕНАЛОГОВЫЕ</t>
  </si>
  <si>
    <t>Налог на доходы физ.лиц</t>
  </si>
  <si>
    <t>Акцизы</t>
  </si>
  <si>
    <t>Налог, взимаемый  в связи с применением патентной системы налогообложения</t>
  </si>
  <si>
    <t>Единый налог на вмененный доход</t>
  </si>
  <si>
    <t>Единый сельскохозяйственный налог</t>
  </si>
  <si>
    <t>Государственная пошлина</t>
  </si>
  <si>
    <t>Задолженность и перерасчеты по отмененным налогам</t>
  </si>
  <si>
    <t>Доходы от использования имущества,находящегося в гос.и муниципальной собственности</t>
  </si>
  <si>
    <t>Плата за негативное воздействие на окруж.среду</t>
  </si>
  <si>
    <t>Доходы от продажи материальных и нематериальных активов</t>
  </si>
  <si>
    <t>Доходы от оказания платных услуг и компенсации затрат государства</t>
  </si>
  <si>
    <t>Штрафные санкции,возмещение ущерба</t>
  </si>
  <si>
    <t xml:space="preserve">Прочие неналоговые доходы  </t>
  </si>
  <si>
    <t>Невыясненные поступления</t>
  </si>
  <si>
    <t>Безвозмездные перечисления</t>
  </si>
  <si>
    <t xml:space="preserve">   - Субвенции</t>
  </si>
  <si>
    <t xml:space="preserve">   -Субсидии</t>
  </si>
  <si>
    <t xml:space="preserve">   - Дотации</t>
  </si>
  <si>
    <t>-Иные межбюджетные трансферты</t>
  </si>
  <si>
    <t xml:space="preserve">   -Безвозмезд из бюджетов других уровней</t>
  </si>
  <si>
    <t>Прочие безвозмездные</t>
  </si>
  <si>
    <t>Доходы от возврата остатков субсидий, субвенций и иных межбюджетных трансфертов прошлых лет</t>
  </si>
  <si>
    <t>Возврат остатков субсидий и субвенций прошлых лет</t>
  </si>
  <si>
    <t>В С Е Г О  Д О Х О Д О В</t>
  </si>
  <si>
    <t xml:space="preserve">            Р А С Х О Д Ы</t>
  </si>
  <si>
    <t>Общегосударственные вопросы</t>
  </si>
  <si>
    <t xml:space="preserve">в т.ч а)  оплата труда     </t>
  </si>
  <si>
    <t>б)увеличение стоим. основных средств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</si>
  <si>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</si>
  <si>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</si>
  <si>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</si>
  <si>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б)  безвозмездные перечисления государственным муниципальным организациям</t>
  </si>
  <si>
    <t>Жилищно-коммунальное   хоз-во</t>
  </si>
  <si>
    <t>Охрана окружающей среды</t>
  </si>
  <si>
    <t>Образование</t>
  </si>
  <si>
    <t>в том числе :</t>
  </si>
  <si>
    <t>а) оплата труда</t>
  </si>
  <si>
    <t>Культура и кинематография</t>
  </si>
  <si>
    <t>в т.ч.         а) оплата труда</t>
  </si>
  <si>
    <t xml:space="preserve">Здравоохранение </t>
  </si>
  <si>
    <t>в т.ч.        а) оплата труда</t>
  </si>
  <si>
    <t>Социальная политика</t>
  </si>
  <si>
    <t>Физическая культура и спорт</t>
  </si>
  <si>
    <t>Обслуживание муниципального долга</t>
  </si>
  <si>
    <t>Межбюджетные трансферты</t>
  </si>
  <si>
    <t>ВСЕГО РАСХОДОВ</t>
  </si>
  <si>
    <t xml:space="preserve"> Превышение доходов над расходами (+),  дефицит (-)</t>
  </si>
  <si>
    <t>Источники покрытия дефицита</t>
  </si>
  <si>
    <t xml:space="preserve"> - получение кредитов по кредитным договорам</t>
  </si>
  <si>
    <t xml:space="preserve"> - погашение кредитов по кредитным договорам</t>
  </si>
  <si>
    <t xml:space="preserve"> - изменение остатков средств бюджета</t>
  </si>
  <si>
    <t xml:space="preserve"> - иные источники внутреннего финансирования</t>
  </si>
  <si>
    <t xml:space="preserve"> - получение бюджетных кредитов </t>
  </si>
  <si>
    <t xml:space="preserve"> - погашение бюджетных кредитов </t>
  </si>
  <si>
    <t>Исполнено на 1.08.2018 г.</t>
  </si>
  <si>
    <t xml:space="preserve">на  1 августа 2019 года </t>
  </si>
  <si>
    <t>План на 2019г.</t>
  </si>
  <si>
    <t>Исполнено на 1.08.2019 г.</t>
  </si>
  <si>
    <t>%  вып. к 2018 г</t>
  </si>
  <si>
    <t>% вып. к плану      2019 г</t>
  </si>
  <si>
    <t xml:space="preserve"> - предоставление бюджетных кредитов </t>
  </si>
  <si>
    <t xml:space="preserve"> - возврат бюджетных кредитов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</si>
</sst>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\-_р_._-;_-@_-"/>
  </numFmts>
  <fonts count="20">
    <font>
      <sz val="11"/>
      <color theme="1"/>
      <name val="Calibri"/>
      <family val="2"/>
      <scheme val="minor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2"/>
      <name val="Times New Roman"/>
      <family val="1"/>
    </font>
    <font>
      <b/>
      <i/>
      <sz val="12"/>
      <name val="Times New Roman CYR"/>
      <family val="1"/>
      <charset val="204"/>
    </font>
    <font>
      <b/>
      <sz val="11"/>
      <name val="Times New Roman CE"/>
      <charset val="204"/>
    </font>
    <font>
      <i/>
      <sz val="10"/>
      <name val="Times New Roman"/>
      <family val="1"/>
      <charset val="204"/>
    </font>
    <font>
      <sz val="10"/>
      <name val="Arial Cyr"/>
      <family val="2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</font>
    <font>
      <b/>
      <sz val="12"/>
      <color rgb="FFFF0000"/>
      <name val="Times New Roman"/>
      <family val="1"/>
      <charset val="204"/>
    </font>
    <font>
      <i/>
      <sz val="12"/>
      <name val="Times New Roman CYR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</font>
    <font>
      <b/>
      <i/>
      <sz val="12"/>
      <color rgb="FF000000"/>
      <name val="Times New Roman"/>
      <family val="1"/>
    </font>
    <font>
      <i/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protection locked="0"/>
    </xf>
    <xf numFmtId="0" fontId="4" fillId="0" borderId="1" xfId="0" applyNumberFormat="1" applyFont="1" applyFill="1" applyBorder="1" applyAlignment="1" applyProtection="1">
      <protection locked="0"/>
    </xf>
    <xf numFmtId="0" fontId="5" fillId="0" borderId="1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/>
    </xf>
    <xf numFmtId="3" fontId="6" fillId="0" borderId="1" xfId="0" applyNumberFormat="1" applyFont="1" applyFill="1" applyBorder="1" applyAlignment="1" applyProtection="1"/>
    <xf numFmtId="1" fontId="6" fillId="0" borderId="1" xfId="0" applyNumberFormat="1" applyFont="1" applyFill="1" applyBorder="1" applyAlignment="1" applyProtection="1"/>
    <xf numFmtId="1" fontId="6" fillId="0" borderId="1" xfId="0" applyNumberFormat="1" applyFont="1" applyFill="1" applyBorder="1"/>
    <xf numFmtId="3" fontId="1" fillId="0" borderId="1" xfId="0" applyNumberFormat="1" applyFont="1" applyFill="1" applyBorder="1" applyAlignment="1" applyProtection="1"/>
    <xf numFmtId="3" fontId="1" fillId="0" borderId="1" xfId="0" applyNumberFormat="1" applyFont="1" applyFill="1" applyBorder="1"/>
    <xf numFmtId="1" fontId="1" fillId="0" borderId="1" xfId="0" applyNumberFormat="1" applyFont="1" applyFill="1" applyBorder="1" applyAlignment="1" applyProtection="1"/>
    <xf numFmtId="1" fontId="1" fillId="0" borderId="1" xfId="0" applyNumberFormat="1" applyFont="1" applyFill="1" applyBorder="1"/>
    <xf numFmtId="3" fontId="1" fillId="0" borderId="1" xfId="0" applyNumberFormat="1" applyFont="1" applyFill="1" applyBorder="1" applyAlignment="1" applyProtection="1">
      <alignment wrapText="1"/>
    </xf>
    <xf numFmtId="3" fontId="1" fillId="0" borderId="1" xfId="0" applyNumberFormat="1" applyFont="1" applyFill="1" applyBorder="1" applyAlignment="1" applyProtection="1">
      <protection locked="0"/>
    </xf>
    <xf numFmtId="3" fontId="7" fillId="0" borderId="1" xfId="0" applyNumberFormat="1" applyFont="1" applyFill="1" applyBorder="1" applyAlignment="1" applyProtection="1">
      <protection locked="0"/>
    </xf>
    <xf numFmtId="3" fontId="7" fillId="0" borderId="1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protection locked="0"/>
    </xf>
    <xf numFmtId="1" fontId="7" fillId="0" borderId="1" xfId="0" applyNumberFormat="1" applyFont="1" applyFill="1" applyBorder="1"/>
    <xf numFmtId="0" fontId="7" fillId="0" borderId="1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protection locked="0"/>
    </xf>
    <xf numFmtId="49" fontId="7" fillId="0" borderId="1" xfId="0" applyNumberFormat="1" applyFont="1" applyFill="1" applyBorder="1" applyAlignment="1" applyProtection="1">
      <protection locked="0"/>
    </xf>
    <xf numFmtId="0" fontId="10" fillId="0" borderId="1" xfId="0" applyNumberFormat="1" applyFont="1" applyFill="1" applyBorder="1" applyAlignment="1" applyProtection="1">
      <protection locked="0"/>
    </xf>
    <xf numFmtId="0" fontId="7" fillId="0" borderId="1" xfId="0" applyFont="1" applyFill="1" applyBorder="1"/>
    <xf numFmtId="3" fontId="7" fillId="0" borderId="1" xfId="0" applyNumberFormat="1" applyFont="1" applyFill="1" applyBorder="1"/>
    <xf numFmtId="0" fontId="1" fillId="0" borderId="1" xfId="0" applyNumberFormat="1" applyFont="1" applyFill="1" applyBorder="1" applyAlignment="1" applyProtection="1">
      <alignment wrapText="1"/>
    </xf>
    <xf numFmtId="3" fontId="6" fillId="0" borderId="1" xfId="0" applyNumberFormat="1" applyFont="1" applyFill="1" applyBorder="1" applyAlignment="1" applyProtection="1">
      <protection locked="0"/>
    </xf>
    <xf numFmtId="0" fontId="1" fillId="0" borderId="1" xfId="0" applyNumberFormat="1" applyFont="1" applyFill="1" applyBorder="1" applyAlignment="1" applyProtection="1"/>
    <xf numFmtId="1" fontId="1" fillId="0" borderId="1" xfId="0" applyNumberFormat="1" applyFont="1" applyFill="1" applyBorder="1" applyAlignment="1" applyProtection="1">
      <protection locked="0"/>
    </xf>
    <xf numFmtId="1" fontId="7" fillId="0" borderId="1" xfId="0" applyNumberFormat="1" applyFont="1" applyFill="1" applyBorder="1" applyAlignment="1" applyProtection="1"/>
    <xf numFmtId="3" fontId="11" fillId="0" borderId="1" xfId="0" applyNumberFormat="1" applyFont="1" applyFill="1" applyBorder="1"/>
    <xf numFmtId="0" fontId="12" fillId="0" borderId="1" xfId="0" applyNumberFormat="1" applyFont="1" applyFill="1" applyBorder="1" applyAlignment="1" applyProtection="1"/>
    <xf numFmtId="3" fontId="12" fillId="0" borderId="1" xfId="0" applyNumberFormat="1" applyFont="1" applyFill="1" applyBorder="1" applyAlignment="1" applyProtection="1"/>
    <xf numFmtId="3" fontId="12" fillId="0" borderId="1" xfId="0" applyNumberFormat="1" applyFont="1" applyFill="1" applyBorder="1"/>
    <xf numFmtId="0" fontId="13" fillId="0" borderId="1" xfId="0" applyNumberFormat="1" applyFont="1" applyFill="1" applyBorder="1" applyAlignment="1" applyProtection="1">
      <alignment wrapText="1"/>
    </xf>
    <xf numFmtId="0" fontId="7" fillId="0" borderId="1" xfId="0" applyNumberFormat="1" applyFont="1" applyFill="1" applyBorder="1" applyAlignment="1" applyProtection="1">
      <alignment wrapText="1"/>
    </xf>
    <xf numFmtId="0" fontId="12" fillId="0" borderId="1" xfId="0" applyFont="1" applyFill="1" applyBorder="1"/>
    <xf numFmtId="0" fontId="14" fillId="0" borderId="1" xfId="0" applyNumberFormat="1" applyFont="1" applyFill="1" applyBorder="1" applyAlignment="1" applyProtection="1"/>
    <xf numFmtId="3" fontId="14" fillId="0" borderId="1" xfId="0" applyNumberFormat="1" applyFont="1" applyFill="1" applyBorder="1" applyAlignment="1" applyProtection="1"/>
    <xf numFmtId="3" fontId="6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12" fillId="0" borderId="1" xfId="0" applyNumberFormat="1" applyFont="1" applyFill="1" applyBorder="1" applyAlignment="1" applyProtection="1">
      <alignment wrapText="1"/>
      <protection locked="0"/>
    </xf>
    <xf numFmtId="3" fontId="12" fillId="0" borderId="1" xfId="0" applyNumberFormat="1" applyFont="1" applyFill="1" applyBorder="1" applyAlignment="1" applyProtection="1">
      <alignment wrapText="1"/>
      <protection locked="0"/>
    </xf>
    <xf numFmtId="3" fontId="12" fillId="0" borderId="1" xfId="0" applyNumberFormat="1" applyFont="1" applyFill="1" applyBorder="1" applyAlignment="1" applyProtection="1">
      <protection locked="0"/>
    </xf>
    <xf numFmtId="3" fontId="15" fillId="0" borderId="1" xfId="0" applyNumberFormat="1" applyFont="1" applyFill="1" applyBorder="1"/>
    <xf numFmtId="0" fontId="12" fillId="0" borderId="1" xfId="0" applyFont="1" applyFill="1" applyBorder="1" applyAlignment="1">
      <alignment wrapText="1"/>
    </xf>
    <xf numFmtId="0" fontId="6" fillId="0" borderId="1" xfId="0" applyNumberFormat="1" applyFont="1" applyFill="1" applyBorder="1" applyAlignment="1" applyProtection="1">
      <alignment horizontal="center" wrapText="1"/>
    </xf>
    <xf numFmtId="1" fontId="7" fillId="0" borderId="0" xfId="0" applyNumberFormat="1" applyFont="1" applyFill="1" applyBorder="1"/>
    <xf numFmtId="1" fontId="1" fillId="0" borderId="0" xfId="0" applyNumberFormat="1" applyFont="1" applyFill="1" applyBorder="1"/>
    <xf numFmtId="164" fontId="7" fillId="0" borderId="0" xfId="0" applyNumberFormat="1" applyFont="1" applyFill="1" applyBorder="1" applyAlignment="1" applyProtection="1">
      <alignment horizontal="center"/>
    </xf>
    <xf numFmtId="1" fontId="12" fillId="0" borderId="0" xfId="0" applyNumberFormat="1" applyFont="1" applyFill="1" applyBorder="1"/>
    <xf numFmtId="1" fontId="17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Fill="1" applyBorder="1"/>
    <xf numFmtId="164" fontId="18" fillId="0" borderId="0" xfId="0" applyNumberFormat="1" applyFont="1" applyFill="1" applyBorder="1" applyAlignment="1" applyProtection="1">
      <alignment horizontal="center"/>
      <protection locked="0"/>
    </xf>
    <xf numFmtId="164" fontId="11" fillId="0" borderId="0" xfId="0" applyNumberFormat="1" applyFont="1" applyFill="1" applyBorder="1"/>
    <xf numFmtId="0" fontId="0" fillId="0" borderId="0" xfId="0" applyFill="1"/>
    <xf numFmtId="0" fontId="0" fillId="0" borderId="0" xfId="0" applyFill="1" applyBorder="1"/>
    <xf numFmtId="0" fontId="16" fillId="0" borderId="0" xfId="0" applyFont="1" applyFill="1"/>
    <xf numFmtId="3" fontId="8" fillId="0" borderId="1" xfId="0" applyNumberFormat="1" applyFont="1" applyFill="1" applyBorder="1"/>
    <xf numFmtId="3" fontId="2" fillId="0" borderId="1" xfId="0" applyNumberFormat="1" applyFont="1" applyFill="1" applyBorder="1" applyAlignment="1" applyProtection="1"/>
    <xf numFmtId="3" fontId="9" fillId="0" borderId="1" xfId="0" applyNumberFormat="1" applyFont="1" applyFill="1" applyBorder="1"/>
    <xf numFmtId="0" fontId="11" fillId="0" borderId="0" xfId="0" applyFont="1" applyFill="1"/>
    <xf numFmtId="3" fontId="0" fillId="0" borderId="0" xfId="0" applyNumberFormat="1" applyFill="1"/>
    <xf numFmtId="3" fontId="19" fillId="0" borderId="1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5"/>
  <sheetViews>
    <sheetView tabSelected="1" topLeftCell="A42" workbookViewId="0">
      <selection activeCell="A2" sqref="A2:F71"/>
    </sheetView>
  </sheetViews>
  <sheetFormatPr defaultRowHeight="15"/>
  <cols>
    <col min="1" max="1" width="43.28515625" style="59" customWidth="1"/>
    <col min="2" max="2" width="12.5703125" style="59" bestFit="1" customWidth="1"/>
    <col min="3" max="3" width="11.28515625" style="59" customWidth="1"/>
    <col min="4" max="4" width="11.140625" style="59" customWidth="1"/>
    <col min="5" max="5" width="11.42578125" style="59" customWidth="1"/>
    <col min="6" max="6" width="9.5703125" style="59" customWidth="1"/>
    <col min="7" max="7" width="10.42578125" style="59" customWidth="1"/>
  </cols>
  <sheetData>
    <row r="1" spans="1:9" s="55" customFormat="1" ht="6" customHeight="1">
      <c r="A1" s="59"/>
      <c r="B1" s="59"/>
      <c r="C1" s="59"/>
      <c r="D1" s="59"/>
      <c r="E1" s="59"/>
      <c r="F1" s="59"/>
      <c r="G1" s="59"/>
    </row>
    <row r="2" spans="1:9" s="55" customFormat="1" ht="15.75">
      <c r="A2" s="68" t="s">
        <v>0</v>
      </c>
      <c r="B2" s="68"/>
      <c r="C2" s="68"/>
      <c r="D2" s="68"/>
      <c r="E2" s="68"/>
      <c r="F2" s="68"/>
      <c r="G2" s="59"/>
    </row>
    <row r="3" spans="1:9" s="55" customFormat="1" ht="15.75">
      <c r="A3" s="69" t="s">
        <v>57</v>
      </c>
      <c r="B3" s="69"/>
      <c r="C3" s="69"/>
      <c r="D3" s="69"/>
      <c r="E3" s="69"/>
      <c r="F3" s="69"/>
      <c r="G3" s="59"/>
    </row>
    <row r="4" spans="1:9" s="55" customFormat="1" ht="15.75">
      <c r="A4" s="1"/>
      <c r="B4" s="1"/>
      <c r="C4" s="2"/>
      <c r="D4" s="2"/>
      <c r="E4" s="59"/>
      <c r="F4" s="60"/>
      <c r="G4" s="60"/>
    </row>
    <row r="5" spans="1:9" s="55" customFormat="1" ht="38.25" customHeight="1">
      <c r="A5" s="3"/>
      <c r="B5" s="4" t="s">
        <v>58</v>
      </c>
      <c r="C5" s="4" t="s">
        <v>56</v>
      </c>
      <c r="D5" s="4" t="s">
        <v>59</v>
      </c>
      <c r="E5" s="5" t="s">
        <v>60</v>
      </c>
      <c r="F5" s="5" t="s">
        <v>61</v>
      </c>
      <c r="G5" s="61"/>
    </row>
    <row r="6" spans="1:9" s="55" customFormat="1" ht="15.7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1"/>
    </row>
    <row r="7" spans="1:9" s="55" customFormat="1" ht="36.75" customHeight="1">
      <c r="A7" s="49" t="s">
        <v>1</v>
      </c>
      <c r="B7" s="7">
        <f>SUM(B8:B21)</f>
        <v>316253</v>
      </c>
      <c r="C7" s="7">
        <f>SUM(C8:C21)</f>
        <v>173157.5417</v>
      </c>
      <c r="D7" s="7">
        <f>SUM(D8:D21)</f>
        <v>192523</v>
      </c>
      <c r="E7" s="8">
        <f>D7/C7*100</f>
        <v>111.18372212372427</v>
      </c>
      <c r="F7" s="9">
        <f>D7/B7*100</f>
        <v>60.876260462351354</v>
      </c>
      <c r="G7" s="50"/>
      <c r="H7" s="56"/>
      <c r="I7" s="56"/>
    </row>
    <row r="8" spans="1:9" s="55" customFormat="1" ht="20.25" customHeight="1">
      <c r="A8" s="29" t="s">
        <v>2</v>
      </c>
      <c r="B8" s="10">
        <v>252404</v>
      </c>
      <c r="C8" s="11">
        <v>129436</v>
      </c>
      <c r="D8" s="11">
        <v>144217</v>
      </c>
      <c r="E8" s="12">
        <f>D8/C8*100</f>
        <v>111.41954324917333</v>
      </c>
      <c r="F8" s="13">
        <f t="shared" ref="F8:F19" si="0">D8/B8*100</f>
        <v>57.137367078176261</v>
      </c>
      <c r="G8" s="50"/>
      <c r="H8" s="56"/>
    </row>
    <row r="9" spans="1:9" s="55" customFormat="1" ht="15.75">
      <c r="A9" s="29" t="s">
        <v>3</v>
      </c>
      <c r="B9" s="10">
        <v>16565</v>
      </c>
      <c r="C9" s="11">
        <v>9231</v>
      </c>
      <c r="D9" s="11">
        <v>10089</v>
      </c>
      <c r="E9" s="12">
        <f t="shared" ref="E9:E31" si="1">D9/C9*100</f>
        <v>109.29476763080923</v>
      </c>
      <c r="F9" s="13">
        <f t="shared" si="0"/>
        <v>60.905523694536676</v>
      </c>
      <c r="G9" s="50"/>
      <c r="H9" s="56"/>
    </row>
    <row r="10" spans="1:9" s="55" customFormat="1" ht="30.6" customHeight="1">
      <c r="A10" s="27" t="s">
        <v>4</v>
      </c>
      <c r="B10" s="14">
        <v>407</v>
      </c>
      <c r="C10" s="15">
        <v>127</v>
      </c>
      <c r="D10" s="15">
        <v>281</v>
      </c>
      <c r="E10" s="12">
        <f t="shared" si="1"/>
        <v>221.25984251968504</v>
      </c>
      <c r="F10" s="13">
        <f t="shared" si="0"/>
        <v>69.041769041769044</v>
      </c>
      <c r="G10" s="50"/>
      <c r="H10" s="56"/>
    </row>
    <row r="11" spans="1:9" s="55" customFormat="1" ht="15.75">
      <c r="A11" s="27" t="s">
        <v>5</v>
      </c>
      <c r="B11" s="10">
        <v>5681</v>
      </c>
      <c r="C11" s="10">
        <v>3919</v>
      </c>
      <c r="D11" s="10">
        <v>3980</v>
      </c>
      <c r="E11" s="12">
        <f t="shared" si="1"/>
        <v>101.55651952028579</v>
      </c>
      <c r="F11" s="13">
        <f t="shared" si="0"/>
        <v>70.058088364724526</v>
      </c>
      <c r="G11" s="50"/>
      <c r="H11" s="56"/>
    </row>
    <row r="12" spans="1:9" s="55" customFormat="1" ht="15.75">
      <c r="A12" s="27" t="s">
        <v>6</v>
      </c>
      <c r="B12" s="10">
        <v>9972</v>
      </c>
      <c r="C12" s="10">
        <v>7754</v>
      </c>
      <c r="D12" s="10">
        <v>11003</v>
      </c>
      <c r="E12" s="12">
        <f t="shared" si="1"/>
        <v>141.90095434614392</v>
      </c>
      <c r="F12" s="13">
        <f t="shared" si="0"/>
        <v>110.33894905736061</v>
      </c>
      <c r="G12" s="50"/>
      <c r="H12" s="56"/>
    </row>
    <row r="13" spans="1:9" s="55" customFormat="1" ht="15.75">
      <c r="A13" s="29" t="s">
        <v>7</v>
      </c>
      <c r="B13" s="10">
        <v>64</v>
      </c>
      <c r="C13" s="10">
        <v>77</v>
      </c>
      <c r="D13" s="10">
        <v>87</v>
      </c>
      <c r="E13" s="12">
        <f t="shared" si="1"/>
        <v>112.98701298701299</v>
      </c>
      <c r="F13" s="13">
        <f t="shared" si="0"/>
        <v>135.9375</v>
      </c>
      <c r="G13" s="50"/>
      <c r="H13" s="56"/>
    </row>
    <row r="14" spans="1:9" s="55" customFormat="1" ht="33.6" customHeight="1">
      <c r="A14" s="27" t="s">
        <v>8</v>
      </c>
      <c r="B14" s="14">
        <v>0</v>
      </c>
      <c r="C14" s="16">
        <v>3.7000000000000002E-3</v>
      </c>
      <c r="D14" s="16">
        <v>0</v>
      </c>
      <c r="E14" s="12">
        <f>D14/C14*100</f>
        <v>0</v>
      </c>
      <c r="F14" s="13">
        <v>0</v>
      </c>
      <c r="G14" s="50"/>
      <c r="H14" s="56"/>
    </row>
    <row r="15" spans="1:9" s="55" customFormat="1" ht="45" customHeight="1">
      <c r="A15" s="37" t="s">
        <v>9</v>
      </c>
      <c r="B15" s="14">
        <v>12667</v>
      </c>
      <c r="C15" s="10">
        <v>10089.806</v>
      </c>
      <c r="D15" s="10">
        <v>6761</v>
      </c>
      <c r="E15" s="12">
        <f t="shared" si="1"/>
        <v>67.008225926246752</v>
      </c>
      <c r="F15" s="13">
        <f t="shared" si="0"/>
        <v>53.374911186547727</v>
      </c>
      <c r="G15" s="51"/>
      <c r="H15" s="56"/>
    </row>
    <row r="16" spans="1:9" s="55" customFormat="1" ht="30" customHeight="1">
      <c r="A16" s="37" t="s">
        <v>10</v>
      </c>
      <c r="B16" s="14">
        <v>5109</v>
      </c>
      <c r="C16" s="62">
        <v>3642.732</v>
      </c>
      <c r="D16" s="62">
        <v>3872</v>
      </c>
      <c r="E16" s="12">
        <f t="shared" si="1"/>
        <v>106.29384758472486</v>
      </c>
      <c r="F16" s="13">
        <f t="shared" si="0"/>
        <v>75.787825406146013</v>
      </c>
      <c r="G16" s="51"/>
      <c r="H16" s="56"/>
    </row>
    <row r="17" spans="1:9" s="55" customFormat="1" ht="29.25" customHeight="1">
      <c r="A17" s="37" t="s">
        <v>11</v>
      </c>
      <c r="B17" s="14">
        <v>9485</v>
      </c>
      <c r="C17" s="17">
        <v>7323</v>
      </c>
      <c r="D17" s="17">
        <v>8675</v>
      </c>
      <c r="E17" s="12">
        <f t="shared" si="1"/>
        <v>118.46237880650008</v>
      </c>
      <c r="F17" s="13">
        <f t="shared" si="0"/>
        <v>91.460200316288876</v>
      </c>
      <c r="G17" s="51"/>
      <c r="H17" s="56"/>
    </row>
    <row r="18" spans="1:9" s="55" customFormat="1" ht="31.5">
      <c r="A18" s="37" t="s">
        <v>12</v>
      </c>
      <c r="B18" s="14">
        <v>49</v>
      </c>
      <c r="C18" s="17">
        <v>754</v>
      </c>
      <c r="D18" s="17">
        <v>49</v>
      </c>
      <c r="E18" s="12">
        <f t="shared" si="1"/>
        <v>6.4986737400530501</v>
      </c>
      <c r="F18" s="13">
        <f t="shared" si="0"/>
        <v>100</v>
      </c>
      <c r="G18" s="51"/>
      <c r="H18" s="56"/>
    </row>
    <row r="19" spans="1:9" s="55" customFormat="1" ht="17.25" customHeight="1">
      <c r="A19" s="27" t="s">
        <v>13</v>
      </c>
      <c r="B19" s="10">
        <v>3850</v>
      </c>
      <c r="C19" s="10">
        <v>800</v>
      </c>
      <c r="D19" s="10">
        <v>3506</v>
      </c>
      <c r="E19" s="12">
        <f t="shared" si="1"/>
        <v>438.25</v>
      </c>
      <c r="F19" s="13">
        <f t="shared" si="0"/>
        <v>91.064935064935057</v>
      </c>
      <c r="G19" s="51"/>
      <c r="H19" s="56"/>
    </row>
    <row r="20" spans="1:9" s="55" customFormat="1" ht="15.75">
      <c r="A20" s="29" t="s">
        <v>14</v>
      </c>
      <c r="B20" s="63">
        <v>0</v>
      </c>
      <c r="C20" s="64">
        <v>0</v>
      </c>
      <c r="D20" s="64">
        <v>0</v>
      </c>
      <c r="E20" s="12">
        <v>0</v>
      </c>
      <c r="F20" s="13">
        <v>0</v>
      </c>
      <c r="G20" s="51"/>
      <c r="H20" s="56"/>
    </row>
    <row r="21" spans="1:9" s="55" customFormat="1" ht="18" customHeight="1">
      <c r="A21" s="29" t="s">
        <v>15</v>
      </c>
      <c r="B21" s="63">
        <v>0</v>
      </c>
      <c r="C21" s="64">
        <v>4</v>
      </c>
      <c r="D21" s="64">
        <v>3</v>
      </c>
      <c r="E21" s="12">
        <f t="shared" si="1"/>
        <v>75</v>
      </c>
      <c r="F21" s="13">
        <v>0</v>
      </c>
      <c r="G21" s="51"/>
      <c r="H21" s="56"/>
    </row>
    <row r="22" spans="1:9" s="55" customFormat="1" ht="17.25" customHeight="1">
      <c r="A22" s="18" t="s">
        <v>16</v>
      </c>
      <c r="B22" s="7">
        <f>SUM(B23:B30)</f>
        <v>933004</v>
      </c>
      <c r="C22" s="7">
        <f>SUM(C23:C30)</f>
        <v>371266</v>
      </c>
      <c r="D22" s="7">
        <f>SUM(D23:D30)</f>
        <v>472339</v>
      </c>
      <c r="E22" s="8">
        <f t="shared" si="1"/>
        <v>127.22387722010633</v>
      </c>
      <c r="F22" s="9">
        <f t="shared" ref="F22:F31" si="2">D22/B22*100</f>
        <v>50.625613609373602</v>
      </c>
      <c r="G22" s="50"/>
    </row>
    <row r="23" spans="1:9" s="55" customFormat="1" ht="15.75" customHeight="1">
      <c r="A23" s="19" t="s">
        <v>17</v>
      </c>
      <c r="B23" s="15">
        <v>443857</v>
      </c>
      <c r="C23" s="15">
        <v>246172</v>
      </c>
      <c r="D23" s="15">
        <v>261910</v>
      </c>
      <c r="E23" s="12">
        <f t="shared" si="1"/>
        <v>106.39309100953804</v>
      </c>
      <c r="F23" s="20">
        <f t="shared" si="2"/>
        <v>59.007743484951234</v>
      </c>
      <c r="G23" s="50"/>
      <c r="I23" s="57"/>
    </row>
    <row r="24" spans="1:9" s="55" customFormat="1" ht="17.25" customHeight="1">
      <c r="A24" s="21" t="s">
        <v>18</v>
      </c>
      <c r="B24" s="17">
        <v>382897</v>
      </c>
      <c r="C24" s="10">
        <v>97124</v>
      </c>
      <c r="D24" s="10">
        <v>171889</v>
      </c>
      <c r="E24" s="12">
        <f t="shared" si="1"/>
        <v>176.9789135538075</v>
      </c>
      <c r="F24" s="20">
        <f t="shared" si="2"/>
        <v>44.891707169290953</v>
      </c>
      <c r="G24" s="50"/>
      <c r="I24" s="52"/>
    </row>
    <row r="25" spans="1:9" s="55" customFormat="1" ht="15.75">
      <c r="A25" s="22" t="s">
        <v>19</v>
      </c>
      <c r="B25" s="16">
        <v>0</v>
      </c>
      <c r="C25" s="10">
        <v>0</v>
      </c>
      <c r="D25" s="10">
        <v>0</v>
      </c>
      <c r="E25" s="12">
        <v>0</v>
      </c>
      <c r="F25" s="20">
        <v>0</v>
      </c>
      <c r="G25" s="50"/>
      <c r="I25" s="52"/>
    </row>
    <row r="26" spans="1:9" s="55" customFormat="1" ht="20.45" customHeight="1">
      <c r="A26" s="23" t="s">
        <v>20</v>
      </c>
      <c r="B26" s="16">
        <v>102591</v>
      </c>
      <c r="C26" s="10">
        <v>25404</v>
      </c>
      <c r="D26" s="10">
        <v>35211</v>
      </c>
      <c r="E26" s="12">
        <f t="shared" si="1"/>
        <v>138.60415682569675</v>
      </c>
      <c r="F26" s="20">
        <f t="shared" si="2"/>
        <v>34.321724127847467</v>
      </c>
      <c r="G26" s="50"/>
      <c r="I26" s="58"/>
    </row>
    <row r="27" spans="1:9" s="55" customFormat="1" ht="15.75" hidden="1" customHeight="1">
      <c r="A27" s="24" t="s">
        <v>21</v>
      </c>
      <c r="B27" s="15"/>
      <c r="C27" s="10"/>
      <c r="D27" s="10"/>
      <c r="E27" s="12" t="e">
        <f t="shared" si="1"/>
        <v>#DIV/0!</v>
      </c>
      <c r="F27" s="20" t="e">
        <f t="shared" si="2"/>
        <v>#DIV/0!</v>
      </c>
      <c r="G27" s="50"/>
    </row>
    <row r="28" spans="1:9" s="55" customFormat="1" ht="18" customHeight="1">
      <c r="A28" s="25" t="s">
        <v>22</v>
      </c>
      <c r="B28" s="26">
        <v>2100</v>
      </c>
      <c r="C28" s="17">
        <v>3090</v>
      </c>
      <c r="D28" s="17">
        <v>1770</v>
      </c>
      <c r="E28" s="12">
        <f t="shared" si="1"/>
        <v>57.28155339805825</v>
      </c>
      <c r="F28" s="20">
        <f t="shared" si="2"/>
        <v>84.285714285714292</v>
      </c>
      <c r="G28" s="50"/>
    </row>
    <row r="29" spans="1:9" s="55" customFormat="1" ht="51" customHeight="1">
      <c r="A29" s="27" t="s">
        <v>23</v>
      </c>
      <c r="B29" s="11">
        <v>1990</v>
      </c>
      <c r="C29" s="10">
        <v>2883</v>
      </c>
      <c r="D29" s="10">
        <v>1990</v>
      </c>
      <c r="E29" s="20">
        <f t="shared" si="1"/>
        <v>69.02532084634062</v>
      </c>
      <c r="F29" s="20">
        <f t="shared" si="2"/>
        <v>100</v>
      </c>
      <c r="G29" s="50"/>
    </row>
    <row r="30" spans="1:9" s="55" customFormat="1" ht="31.5">
      <c r="A30" s="27" t="s">
        <v>24</v>
      </c>
      <c r="B30" s="11">
        <v>-431</v>
      </c>
      <c r="C30" s="10">
        <v>-3407</v>
      </c>
      <c r="D30" s="10">
        <v>-431</v>
      </c>
      <c r="E30" s="20">
        <f t="shared" si="1"/>
        <v>12.650425594364545</v>
      </c>
      <c r="F30" s="20">
        <f t="shared" si="2"/>
        <v>100</v>
      </c>
      <c r="G30" s="50"/>
    </row>
    <row r="31" spans="1:9" s="55" customFormat="1" ht="15.75">
      <c r="A31" s="18" t="s">
        <v>25</v>
      </c>
      <c r="B31" s="28">
        <f>B7+B22</f>
        <v>1249257</v>
      </c>
      <c r="C31" s="28">
        <f>C7+C22</f>
        <v>544423.54169999994</v>
      </c>
      <c r="D31" s="28">
        <f>D7+D22</f>
        <v>664862</v>
      </c>
      <c r="E31" s="9">
        <f t="shared" si="1"/>
        <v>122.12219881673792</v>
      </c>
      <c r="F31" s="9">
        <f t="shared" si="2"/>
        <v>53.220594321264556</v>
      </c>
      <c r="G31" s="50"/>
    </row>
    <row r="32" spans="1:9" s="55" customFormat="1" ht="13.5" customHeight="1">
      <c r="A32" s="29"/>
      <c r="B32" s="30"/>
      <c r="C32" s="30"/>
      <c r="D32" s="30"/>
      <c r="E32" s="31"/>
      <c r="F32" s="20"/>
      <c r="G32" s="50"/>
    </row>
    <row r="33" spans="1:7" s="55" customFormat="1" ht="15.75" hidden="1" customHeight="1">
      <c r="A33" s="29"/>
      <c r="B33" s="30"/>
      <c r="C33" s="30"/>
      <c r="D33" s="30"/>
      <c r="E33" s="31"/>
      <c r="F33" s="20"/>
      <c r="G33" s="50"/>
    </row>
    <row r="34" spans="1:7" s="55" customFormat="1" ht="15.75">
      <c r="A34" s="18" t="s">
        <v>26</v>
      </c>
      <c r="B34" s="29"/>
      <c r="C34" s="32"/>
      <c r="D34" s="32"/>
      <c r="E34" s="10"/>
      <c r="F34" s="26"/>
      <c r="G34" s="51"/>
    </row>
    <row r="35" spans="1:7" s="55" customFormat="1" ht="15.75">
      <c r="A35" s="29" t="s">
        <v>27</v>
      </c>
      <c r="B35" s="10">
        <v>81037</v>
      </c>
      <c r="C35" s="10">
        <v>37566</v>
      </c>
      <c r="D35" s="10">
        <v>40847</v>
      </c>
      <c r="E35" s="10">
        <f>D35/C35*100</f>
        <v>108.733961560986</v>
      </c>
      <c r="F35" s="26">
        <f t="shared" ref="F35:F45" si="3">D35/B35*100</f>
        <v>50.40537038636672</v>
      </c>
      <c r="G35" s="51"/>
    </row>
    <row r="36" spans="1:7" s="55" customFormat="1" ht="17.25" hidden="1" customHeight="1">
      <c r="A36" s="33" t="s">
        <v>28</v>
      </c>
      <c r="B36" s="34"/>
      <c r="C36" s="67"/>
      <c r="D36" s="34"/>
      <c r="E36" s="34" t="e">
        <f>D36/C36*100</f>
        <v>#DIV/0!</v>
      </c>
      <c r="F36" s="35" t="e">
        <f t="shared" si="3"/>
        <v>#DIV/0!</v>
      </c>
      <c r="G36" s="53"/>
    </row>
    <row r="37" spans="1:7" s="55" customFormat="1" ht="15.75" hidden="1" customHeight="1">
      <c r="A37" s="33" t="s">
        <v>29</v>
      </c>
      <c r="B37" s="34"/>
      <c r="C37" s="34"/>
      <c r="D37" s="34"/>
      <c r="E37" s="34" t="e">
        <f>D37/C37*100</f>
        <v>#DIV/0!</v>
      </c>
      <c r="F37" s="35" t="e">
        <f t="shared" si="3"/>
        <v>#DIV/0!</v>
      </c>
      <c r="G37" s="53"/>
    </row>
    <row r="38" spans="1:7" s="55" customFormat="1" ht="15.75">
      <c r="A38" s="29" t="s">
        <v>30</v>
      </c>
      <c r="B38" s="10">
        <v>2951</v>
      </c>
      <c r="C38" s="10">
        <v>1277</v>
      </c>
      <c r="D38" s="10">
        <v>1535</v>
      </c>
      <c r="E38" s="10">
        <f>D38/C38*100</f>
        <v>120.203602192639</v>
      </c>
      <c r="F38" s="26">
        <f t="shared" si="3"/>
        <v>52.01626567265334</v>
      </c>
      <c r="G38" s="53"/>
    </row>
    <row r="39" spans="1:7" s="55" customFormat="1" ht="31.5">
      <c r="A39" s="27" t="s">
        <v>31</v>
      </c>
      <c r="B39" s="14">
        <v>18870</v>
      </c>
      <c r="C39" s="10">
        <v>8595</v>
      </c>
      <c r="D39" s="10">
        <v>9673</v>
      </c>
      <c r="E39" s="10">
        <f>D39/C39*100</f>
        <v>112.54217568353695</v>
      </c>
      <c r="F39" s="26">
        <f t="shared" si="3"/>
        <v>51.261261261261261</v>
      </c>
      <c r="G39" s="50"/>
    </row>
    <row r="40" spans="1:7" s="55" customFormat="1" ht="21" hidden="1" customHeight="1">
      <c r="A40" s="33" t="s">
        <v>28</v>
      </c>
      <c r="B40" s="34"/>
      <c r="C40" s="34"/>
      <c r="D40" s="34"/>
      <c r="E40" s="34"/>
      <c r="F40" s="35"/>
      <c r="G40" s="53"/>
    </row>
    <row r="41" spans="1:7" s="55" customFormat="1" ht="15.75" hidden="1" customHeight="1">
      <c r="A41" s="33" t="s">
        <v>29</v>
      </c>
      <c r="B41" s="34"/>
      <c r="C41" s="34"/>
      <c r="D41" s="34"/>
      <c r="E41" s="34"/>
      <c r="F41" s="35"/>
      <c r="G41" s="53"/>
    </row>
    <row r="42" spans="1:7" s="55" customFormat="1" ht="15.75">
      <c r="A42" s="29" t="s">
        <v>32</v>
      </c>
      <c r="B42" s="10">
        <v>116094</v>
      </c>
      <c r="C42" s="10">
        <v>20846</v>
      </c>
      <c r="D42" s="10">
        <v>56538</v>
      </c>
      <c r="E42" s="10">
        <f>D42/C42*100</f>
        <v>271.21749976014587</v>
      </c>
      <c r="F42" s="26">
        <f t="shared" si="3"/>
        <v>48.700191224352679</v>
      </c>
      <c r="G42" s="50"/>
    </row>
    <row r="43" spans="1:7" s="55" customFormat="1" ht="21" hidden="1" customHeight="1">
      <c r="A43" s="33" t="s">
        <v>28</v>
      </c>
      <c r="B43" s="34"/>
      <c r="C43" s="34"/>
      <c r="D43" s="34"/>
      <c r="E43" s="34"/>
      <c r="F43" s="26" t="e">
        <f t="shared" si="3"/>
        <v>#DIV/0!</v>
      </c>
      <c r="G43" s="53"/>
    </row>
    <row r="44" spans="1:7" s="55" customFormat="1" ht="45" hidden="1" customHeight="1">
      <c r="A44" s="36" t="s">
        <v>33</v>
      </c>
      <c r="B44" s="34"/>
      <c r="C44" s="34"/>
      <c r="D44" s="34"/>
      <c r="E44" s="34"/>
      <c r="F44" s="26" t="e">
        <f t="shared" si="3"/>
        <v>#DIV/0!</v>
      </c>
      <c r="G44" s="53"/>
    </row>
    <row r="45" spans="1:7" s="55" customFormat="1" ht="15.75">
      <c r="A45" s="29" t="s">
        <v>34</v>
      </c>
      <c r="B45" s="11">
        <v>26276</v>
      </c>
      <c r="C45" s="10">
        <v>8556</v>
      </c>
      <c r="D45" s="10">
        <v>10452</v>
      </c>
      <c r="E45" s="10">
        <f>D45/C45*100</f>
        <v>122.15988779803646</v>
      </c>
      <c r="F45" s="26">
        <f t="shared" si="3"/>
        <v>39.777743948850663</v>
      </c>
      <c r="G45" s="50"/>
    </row>
    <row r="46" spans="1:7" s="55" customFormat="1" ht="22.5" customHeight="1">
      <c r="A46" s="29" t="s">
        <v>35</v>
      </c>
      <c r="B46" s="27">
        <v>4765</v>
      </c>
      <c r="C46" s="10">
        <v>0</v>
      </c>
      <c r="D46" s="10">
        <v>2591</v>
      </c>
      <c r="E46" s="10">
        <v>0</v>
      </c>
      <c r="F46" s="11">
        <f>D46/B46*100</f>
        <v>54.375655823714588</v>
      </c>
      <c r="G46" s="53"/>
    </row>
    <row r="47" spans="1:7" s="55" customFormat="1" ht="15.75">
      <c r="A47" s="29" t="s">
        <v>36</v>
      </c>
      <c r="B47" s="10">
        <v>791428</v>
      </c>
      <c r="C47" s="10">
        <v>396891</v>
      </c>
      <c r="D47" s="10">
        <v>403432</v>
      </c>
      <c r="E47" s="10">
        <f>D47/C47*100</f>
        <v>101.64805954279639</v>
      </c>
      <c r="F47" s="26">
        <f>D47/B47*100</f>
        <v>50.975199260071669</v>
      </c>
      <c r="G47" s="50"/>
    </row>
    <row r="48" spans="1:7" s="55" customFormat="1" ht="15.75" hidden="1" customHeight="1">
      <c r="A48" s="33" t="s">
        <v>37</v>
      </c>
      <c r="B48" s="32"/>
      <c r="C48" s="10"/>
      <c r="D48" s="10"/>
      <c r="E48" s="10"/>
      <c r="F48" s="26"/>
      <c r="G48" s="53"/>
    </row>
    <row r="49" spans="1:7" s="55" customFormat="1" ht="17.25" hidden="1" customHeight="1">
      <c r="A49" s="33" t="s">
        <v>38</v>
      </c>
      <c r="B49" s="34"/>
      <c r="C49" s="34"/>
      <c r="D49" s="34"/>
      <c r="E49" s="34"/>
      <c r="F49" s="35"/>
      <c r="G49" s="54"/>
    </row>
    <row r="50" spans="1:7" s="55" customFormat="1" ht="15.75" hidden="1" customHeight="1">
      <c r="A50" s="33" t="s">
        <v>29</v>
      </c>
      <c r="B50" s="34"/>
      <c r="C50" s="34"/>
      <c r="D50" s="34"/>
      <c r="E50" s="34"/>
      <c r="F50" s="35"/>
      <c r="G50" s="54"/>
    </row>
    <row r="51" spans="1:7" s="55" customFormat="1" ht="15.75">
      <c r="A51" s="27" t="s">
        <v>39</v>
      </c>
      <c r="B51" s="14">
        <v>133536</v>
      </c>
      <c r="C51" s="10">
        <v>65649</v>
      </c>
      <c r="D51" s="10">
        <v>73132</v>
      </c>
      <c r="E51" s="10">
        <f>D51/C51*100</f>
        <v>111.39849807308566</v>
      </c>
      <c r="F51" s="26">
        <f>D51/B51*100</f>
        <v>54.765756050802786</v>
      </c>
      <c r="G51" s="51"/>
    </row>
    <row r="52" spans="1:7" s="55" customFormat="1" ht="20.25" hidden="1" customHeight="1">
      <c r="A52" s="38" t="s">
        <v>40</v>
      </c>
      <c r="B52" s="35"/>
      <c r="C52" s="34"/>
      <c r="D52" s="34"/>
      <c r="E52" s="34"/>
      <c r="F52" s="35"/>
      <c r="G52" s="53"/>
    </row>
    <row r="53" spans="1:7" s="55" customFormat="1" ht="15" hidden="1" customHeight="1">
      <c r="A53" s="33" t="s">
        <v>29</v>
      </c>
      <c r="B53" s="34"/>
      <c r="C53" s="34"/>
      <c r="D53" s="34"/>
      <c r="E53" s="34">
        <v>0</v>
      </c>
      <c r="F53" s="35">
        <v>0</v>
      </c>
      <c r="G53" s="53"/>
    </row>
    <row r="54" spans="1:7" s="55" customFormat="1" ht="19.5" hidden="1" customHeight="1">
      <c r="A54" s="29" t="s">
        <v>41</v>
      </c>
      <c r="B54" s="10"/>
      <c r="C54" s="10"/>
      <c r="D54" s="10"/>
      <c r="E54" s="10">
        <v>0</v>
      </c>
      <c r="F54" s="26">
        <v>0</v>
      </c>
      <c r="G54" s="51"/>
    </row>
    <row r="55" spans="1:7" s="55" customFormat="1" ht="23.25" hidden="1" customHeight="1">
      <c r="A55" s="38" t="s">
        <v>42</v>
      </c>
      <c r="B55" s="35"/>
      <c r="C55" s="34"/>
      <c r="D55" s="34"/>
      <c r="E55" s="34" t="e">
        <f t="shared" ref="E55:E63" si="4">D55/C55*100</f>
        <v>#DIV/0!</v>
      </c>
      <c r="F55" s="35" t="e">
        <f t="shared" ref="F55:F63" si="5">D55/B55*100</f>
        <v>#DIV/0!</v>
      </c>
      <c r="G55" s="53"/>
    </row>
    <row r="56" spans="1:7" s="55" customFormat="1" ht="24.75" hidden="1" customHeight="1">
      <c r="A56" s="33" t="s">
        <v>29</v>
      </c>
      <c r="B56" s="34"/>
      <c r="C56" s="34"/>
      <c r="D56" s="34"/>
      <c r="E56" s="34" t="e">
        <f t="shared" si="4"/>
        <v>#DIV/0!</v>
      </c>
      <c r="F56" s="35" t="e">
        <f t="shared" si="5"/>
        <v>#DIV/0!</v>
      </c>
      <c r="G56" s="53"/>
    </row>
    <row r="57" spans="1:7" s="55" customFormat="1" ht="15.75">
      <c r="A57" s="25" t="s">
        <v>43</v>
      </c>
      <c r="B57" s="26">
        <v>38493</v>
      </c>
      <c r="C57" s="10">
        <v>21802</v>
      </c>
      <c r="D57" s="10">
        <v>16534</v>
      </c>
      <c r="E57" s="10">
        <f t="shared" si="4"/>
        <v>75.837079167048898</v>
      </c>
      <c r="F57" s="26">
        <f t="shared" si="5"/>
        <v>42.953264229859975</v>
      </c>
      <c r="G57" s="51"/>
    </row>
    <row r="58" spans="1:7" s="55" customFormat="1" ht="15.75">
      <c r="A58" s="25" t="s">
        <v>44</v>
      </c>
      <c r="B58" s="26">
        <v>5426</v>
      </c>
      <c r="C58" s="10">
        <v>530</v>
      </c>
      <c r="D58" s="10">
        <v>2946</v>
      </c>
      <c r="E58" s="10">
        <f t="shared" si="4"/>
        <v>555.84905660377353</v>
      </c>
      <c r="F58" s="26">
        <f t="shared" si="5"/>
        <v>54.294139329155911</v>
      </c>
      <c r="G58" s="51"/>
    </row>
    <row r="59" spans="1:7" s="55" customFormat="1" ht="15.75">
      <c r="A59" s="25" t="s">
        <v>45</v>
      </c>
      <c r="B59" s="26">
        <v>2306</v>
      </c>
      <c r="C59" s="10">
        <v>0</v>
      </c>
      <c r="D59" s="10">
        <v>262</v>
      </c>
      <c r="E59" s="10">
        <v>0</v>
      </c>
      <c r="F59" s="26">
        <f t="shared" si="5"/>
        <v>11.361665221162186</v>
      </c>
      <c r="G59" s="51"/>
    </row>
    <row r="60" spans="1:7" s="55" customFormat="1" ht="15.75">
      <c r="A60" s="25" t="s">
        <v>46</v>
      </c>
      <c r="B60" s="26">
        <v>52423</v>
      </c>
      <c r="C60" s="10">
        <v>31177</v>
      </c>
      <c r="D60" s="10">
        <v>33120</v>
      </c>
      <c r="E60" s="10">
        <f t="shared" si="4"/>
        <v>106.2321583218398</v>
      </c>
      <c r="F60" s="26">
        <f t="shared" si="5"/>
        <v>63.178375903706382</v>
      </c>
      <c r="G60" s="51"/>
    </row>
    <row r="61" spans="1:7" s="55" customFormat="1" ht="15.75">
      <c r="A61" s="39" t="s">
        <v>47</v>
      </c>
      <c r="B61" s="40">
        <f>B60+B59+B58+B57+B47+B51+B46+B45+B42+B39+B38+B35</f>
        <v>1273605</v>
      </c>
      <c r="C61" s="40">
        <f>C35+C38+C39+C42+C45+C47+C51+C57+C58+C59+C60</f>
        <v>592889</v>
      </c>
      <c r="D61" s="40">
        <f>D35+D38+D39+D42+D45+D47+D51+D57+D58+D59+D60+D46</f>
        <v>651062</v>
      </c>
      <c r="E61" s="7">
        <f t="shared" si="4"/>
        <v>109.81178601728148</v>
      </c>
      <c r="F61" s="41">
        <f t="shared" si="5"/>
        <v>51.119617149744236</v>
      </c>
      <c r="G61" s="51"/>
    </row>
    <row r="62" spans="1:7" s="55" customFormat="1" ht="31.5">
      <c r="A62" s="42" t="s">
        <v>48</v>
      </c>
      <c r="B62" s="11">
        <f>SUM(B31-B61)</f>
        <v>-24348</v>
      </c>
      <c r="C62" s="11">
        <f>SUM(C31-C61)</f>
        <v>-48465.458300000057</v>
      </c>
      <c r="D62" s="11">
        <f>SUM(D31-D61)</f>
        <v>13800</v>
      </c>
      <c r="E62" s="10">
        <f t="shared" si="4"/>
        <v>-28.473887349993309</v>
      </c>
      <c r="F62" s="11">
        <f t="shared" si="5"/>
        <v>-56.678166584524391</v>
      </c>
      <c r="G62" s="51"/>
    </row>
    <row r="63" spans="1:7" s="55" customFormat="1" ht="18.75" customHeight="1">
      <c r="A63" s="43" t="s">
        <v>49</v>
      </c>
      <c r="B63" s="10">
        <f>SUM(B64:B71)</f>
        <v>24348</v>
      </c>
      <c r="C63" s="10">
        <f>SUM(C64:C71)</f>
        <v>48464</v>
      </c>
      <c r="D63" s="10">
        <f>SUM(D64:D71)</f>
        <v>-13800</v>
      </c>
      <c r="E63" s="10">
        <f t="shared" si="4"/>
        <v>-28.474744139980189</v>
      </c>
      <c r="F63" s="26">
        <f t="shared" si="5"/>
        <v>-56.678166584524391</v>
      </c>
      <c r="G63" s="51"/>
    </row>
    <row r="64" spans="1:7" s="55" customFormat="1" ht="27.75" customHeight="1">
      <c r="A64" s="44" t="s">
        <v>50</v>
      </c>
      <c r="B64" s="45">
        <v>24000</v>
      </c>
      <c r="C64" s="46">
        <v>0</v>
      </c>
      <c r="D64" s="46">
        <v>0</v>
      </c>
      <c r="E64" s="34">
        <v>0</v>
      </c>
      <c r="F64" s="35">
        <v>0</v>
      </c>
      <c r="G64" s="51"/>
    </row>
    <row r="65" spans="1:7" s="55" customFormat="1" ht="28.5" customHeight="1">
      <c r="A65" s="44" t="s">
        <v>51</v>
      </c>
      <c r="B65" s="45">
        <v>-15000</v>
      </c>
      <c r="C65" s="47">
        <v>0</v>
      </c>
      <c r="D65" s="47">
        <v>-15000</v>
      </c>
      <c r="E65" s="34">
        <v>0</v>
      </c>
      <c r="F65" s="35">
        <f t="shared" ref="F65:F70" si="6">D65/B65*100</f>
        <v>100</v>
      </c>
      <c r="G65" s="51"/>
    </row>
    <row r="66" spans="1:7" s="55" customFormat="1" ht="17.25" customHeight="1">
      <c r="A66" s="44" t="s">
        <v>54</v>
      </c>
      <c r="B66" s="45">
        <v>74316</v>
      </c>
      <c r="C66" s="47">
        <v>22000</v>
      </c>
      <c r="D66" s="47">
        <v>24000</v>
      </c>
      <c r="E66" s="34">
        <v>0</v>
      </c>
      <c r="F66" s="35">
        <f t="shared" si="6"/>
        <v>32.294526077829808</v>
      </c>
      <c r="G66" s="51"/>
    </row>
    <row r="67" spans="1:7" s="55" customFormat="1" ht="30" customHeight="1">
      <c r="A67" s="44" t="s">
        <v>55</v>
      </c>
      <c r="B67" s="45">
        <v>-74316</v>
      </c>
      <c r="C67" s="47">
        <v>0</v>
      </c>
      <c r="D67" s="47">
        <v>-24000</v>
      </c>
      <c r="E67" s="34">
        <v>0</v>
      </c>
      <c r="F67" s="35">
        <f t="shared" si="6"/>
        <v>32.294526077829808</v>
      </c>
      <c r="G67" s="51"/>
    </row>
    <row r="68" spans="1:7" s="55" customFormat="1" ht="13.5" customHeight="1">
      <c r="A68" s="44" t="s">
        <v>62</v>
      </c>
      <c r="B68" s="45">
        <v>-2000</v>
      </c>
      <c r="C68" s="47">
        <v>0</v>
      </c>
      <c r="D68" s="47">
        <v>0</v>
      </c>
      <c r="E68" s="34">
        <v>0</v>
      </c>
      <c r="F68" s="35">
        <f t="shared" si="6"/>
        <v>0</v>
      </c>
      <c r="G68" s="51"/>
    </row>
    <row r="69" spans="1:7" s="55" customFormat="1" ht="22.5" customHeight="1">
      <c r="A69" s="44" t="s">
        <v>63</v>
      </c>
      <c r="B69" s="45">
        <v>2000</v>
      </c>
      <c r="C69" s="47">
        <v>0</v>
      </c>
      <c r="D69" s="47">
        <v>0</v>
      </c>
      <c r="E69" s="34">
        <v>0</v>
      </c>
      <c r="F69" s="35">
        <f t="shared" si="6"/>
        <v>0</v>
      </c>
      <c r="G69" s="51"/>
    </row>
    <row r="70" spans="1:7" s="55" customFormat="1" ht="31.5">
      <c r="A70" s="48" t="s">
        <v>52</v>
      </c>
      <c r="B70" s="35">
        <v>15348</v>
      </c>
      <c r="C70" s="47">
        <v>4188</v>
      </c>
      <c r="D70" s="34">
        <v>-28528</v>
      </c>
      <c r="E70" s="34">
        <f>D70/C70*100</f>
        <v>-681.18433619866289</v>
      </c>
      <c r="F70" s="35">
        <f t="shared" si="6"/>
        <v>-185.87438102684388</v>
      </c>
      <c r="G70" s="65"/>
    </row>
    <row r="71" spans="1:7" s="55" customFormat="1" ht="31.5">
      <c r="A71" s="48" t="s">
        <v>53</v>
      </c>
      <c r="B71" s="45">
        <v>0</v>
      </c>
      <c r="C71" s="47">
        <v>22276</v>
      </c>
      <c r="D71" s="47">
        <v>29728</v>
      </c>
      <c r="E71" s="34">
        <f>D71/C71*100</f>
        <v>133.45304363440474</v>
      </c>
      <c r="F71" s="35">
        <v>0</v>
      </c>
      <c r="G71" s="59"/>
    </row>
    <row r="72" spans="1:7" s="55" customFormat="1">
      <c r="A72" s="66"/>
      <c r="B72" s="66"/>
      <c r="C72" s="59"/>
      <c r="D72" s="59"/>
      <c r="E72" s="59"/>
      <c r="F72" s="59"/>
      <c r="G72" s="59"/>
    </row>
    <row r="73" spans="1:7" s="59" customFormat="1">
      <c r="A73" s="66"/>
      <c r="B73" s="66"/>
    </row>
    <row r="74" spans="1:7" s="59" customFormat="1"/>
    <row r="75" spans="1:7" s="59" customFormat="1"/>
  </sheetData>
  <mergeCells count="2">
    <mergeCell ref="A2:F2"/>
    <mergeCell ref="A3:F3"/>
  </mergeCells>
  <pageMargins left="0.7" right="0.7" top="0.75" bottom="0.75" header="0.3" footer="0.3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2019-08-14T08:44:51Z</dcterms:modified>
</cp:coreProperties>
</file>