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filterPrivacy="1" defaultThemeVersion="124226"/>
  <bookViews>
    <workbookView xWindow="240" yWindow="105" windowWidth="14805" windowHeight="8010"/>
  </bookViews>
  <sheets>
    <sheet name="Лист1" sheetId="1" r:id="rId1"/>
  </sheets>
  <calcPr calcId="145621"/>
</workbook>
</file>

<file path=xl/calcChain.xml><?xml version="1.0" encoding="utf-8"?>
<calcChain xmlns="http://schemas.openxmlformats.org/spreadsheetml/2006/main">
  <c r="E72" i="1" l="1"/>
  <c r="F71" i="1"/>
  <c r="E71" i="1"/>
  <c r="F69" i="1"/>
  <c r="F67" i="1"/>
  <c r="D66" i="1"/>
  <c r="F66" i="1" s="1"/>
  <c r="C66" i="1"/>
  <c r="B66" i="1"/>
  <c r="D64" i="1"/>
  <c r="E64" i="1" s="1"/>
  <c r="C64" i="1"/>
  <c r="B64" i="1"/>
  <c r="F64" i="1" s="1"/>
  <c r="F63" i="1"/>
  <c r="E63" i="1"/>
  <c r="F62" i="1"/>
  <c r="F61" i="1"/>
  <c r="E61" i="1"/>
  <c r="F60" i="1"/>
  <c r="E60" i="1"/>
  <c r="F59" i="1"/>
  <c r="E59" i="1"/>
  <c r="F58" i="1"/>
  <c r="E58" i="1"/>
  <c r="F54" i="1"/>
  <c r="E54" i="1"/>
  <c r="F50" i="1"/>
  <c r="E50" i="1"/>
  <c r="F48" i="1"/>
  <c r="F45" i="1"/>
  <c r="E45" i="1"/>
  <c r="F42" i="1"/>
  <c r="E42" i="1"/>
  <c r="F39" i="1"/>
  <c r="E39" i="1"/>
  <c r="F38" i="1"/>
  <c r="E38" i="1"/>
  <c r="F37" i="1"/>
  <c r="F36" i="1"/>
  <c r="E36" i="1"/>
  <c r="F35" i="1"/>
  <c r="E35" i="1"/>
  <c r="D31" i="1"/>
  <c r="D65" i="1" s="1"/>
  <c r="F30" i="1"/>
  <c r="E30" i="1"/>
  <c r="F29" i="1"/>
  <c r="E29" i="1"/>
  <c r="F28" i="1"/>
  <c r="E28" i="1"/>
  <c r="F26" i="1"/>
  <c r="E26" i="1"/>
  <c r="F24" i="1"/>
  <c r="E24" i="1"/>
  <c r="F23" i="1"/>
  <c r="E23" i="1"/>
  <c r="E22" i="1"/>
  <c r="D22" i="1"/>
  <c r="C22" i="1"/>
  <c r="B22" i="1"/>
  <c r="F22" i="1" s="1"/>
  <c r="F19" i="1"/>
  <c r="E19" i="1"/>
  <c r="F18" i="1"/>
  <c r="E18" i="1"/>
  <c r="F17" i="1"/>
  <c r="E17" i="1"/>
  <c r="F16" i="1"/>
  <c r="E16" i="1"/>
  <c r="F15" i="1"/>
  <c r="E15" i="1"/>
  <c r="E13" i="1"/>
  <c r="B13" i="1"/>
  <c r="F13" i="1" s="1"/>
  <c r="F12" i="1"/>
  <c r="E12" i="1"/>
  <c r="F11" i="1"/>
  <c r="E11" i="1"/>
  <c r="F10" i="1"/>
  <c r="E10" i="1"/>
  <c r="F9" i="1"/>
  <c r="E9" i="1"/>
  <c r="E8" i="1"/>
  <c r="B8" i="1"/>
  <c r="F8" i="1" s="1"/>
  <c r="D7" i="1"/>
  <c r="E7" i="1" s="1"/>
  <c r="C7" i="1"/>
  <c r="C31" i="1" s="1"/>
  <c r="C65" i="1" s="1"/>
  <c r="B7" i="1"/>
  <c r="B31" i="1" s="1"/>
  <c r="B65" i="1" s="1"/>
  <c r="E65" i="1" l="1"/>
  <c r="F65" i="1"/>
  <c r="F7" i="1"/>
  <c r="E31" i="1"/>
  <c r="E66" i="1"/>
  <c r="F31" i="1"/>
</calcChain>
</file>

<file path=xl/sharedStrings.xml><?xml version="1.0" encoding="utf-8"?>
<sst xmlns="http://schemas.openxmlformats.org/spreadsheetml/2006/main" count="72" uniqueCount="65">
  <si>
    <t xml:space="preserve">ИСПОЛНЕНИЕ  РАЙОННОГО  БЮДЖЕТА  </t>
  </si>
  <si>
    <t xml:space="preserve">        Д О Х О Д Ы                                 НАЛОГОВЫЕ  и  НЕНАЛОГОВЫЕ</t>
  </si>
  <si>
    <t>Налог на доходы физ.лиц</t>
  </si>
  <si>
    <t>Акцизы</t>
  </si>
  <si>
    <t>Налог, взимаемый  в связи с применением патентной системы налогообложения</t>
  </si>
  <si>
    <t>Единый налог на вмененный доход</t>
  </si>
  <si>
    <t>Единый сельскохозяйственный налог</t>
  </si>
  <si>
    <t>Государственная пошлина</t>
  </si>
  <si>
    <t>Задолженность и перерасчеты по отмененным налогам</t>
  </si>
  <si>
    <t>Доходы от использования имущества,находящегося в гос.и муниципальной собственности</t>
  </si>
  <si>
    <t>Плата за негативное воздействие на окруж.среду</t>
  </si>
  <si>
    <t>Доходы от продажи материальных и нематериальных активов</t>
  </si>
  <si>
    <t>Доходы от оказания платных услуг и компенсации затрат государства</t>
  </si>
  <si>
    <t>Штрафные санкции,возмещение ущерба</t>
  </si>
  <si>
    <t xml:space="preserve">Прочие неналоговые доходы  </t>
  </si>
  <si>
    <t>Невыясненные поступления</t>
  </si>
  <si>
    <t>Безвозмездные перечисления</t>
  </si>
  <si>
    <t xml:space="preserve">   - Субвенции</t>
  </si>
  <si>
    <t xml:space="preserve">   -Субсидии</t>
  </si>
  <si>
    <t xml:space="preserve">   - Дотации</t>
  </si>
  <si>
    <t>-Иные межбюджетные трансферты</t>
  </si>
  <si>
    <t xml:space="preserve">   -Безвозмезд из бюджетов других уровней</t>
  </si>
  <si>
    <t>Прочие безвозмездные</t>
  </si>
  <si>
    <t>Доходы от возврата остатков субсидий, субвенций и иных межбюджетных трансфертов прошлых лет</t>
  </si>
  <si>
    <t>Возврат остатков субсидий и субвенций прошлых лет</t>
  </si>
  <si>
    <t>В С Е Г О  Д О Х О Д О В</t>
  </si>
  <si>
    <t xml:space="preserve">            Р А С Х О Д Ы</t>
  </si>
  <si>
    <t>Общегосударственные вопросы</t>
  </si>
  <si>
    <t xml:space="preserve">в т.ч а)  оплата труда     </t>
  </si>
  <si>
    <t>б)увеличение стоим. основных средств</t>
  </si>
  <si>
    <t>Национальная оборона</t>
  </si>
  <si>
    <t>Национальная безопасность и правоохранительная деятельность</t>
  </si>
  <si>
    <t>Национальная экономика</t>
  </si>
  <si>
    <t>б)  безвозмездные перечисления государственным муниципальным организациям</t>
  </si>
  <si>
    <t>Жилищно-коммунальное   хоз-во</t>
  </si>
  <si>
    <t xml:space="preserve"> б) безвозмездные перечисления государственным  и муниципальным организациям</t>
  </si>
  <si>
    <t>Охрана окружающей среды</t>
  </si>
  <si>
    <t>увеличение стоим. основных средств</t>
  </si>
  <si>
    <t>Образование</t>
  </si>
  <si>
    <t>в том числе :</t>
  </si>
  <si>
    <t>а) оплата труда</t>
  </si>
  <si>
    <t>Культура и кинематография</t>
  </si>
  <si>
    <t>в т.ч.         а) оплата труда</t>
  </si>
  <si>
    <t xml:space="preserve">Здравоохранение </t>
  </si>
  <si>
    <t>в т.ч.        а) оплата труда</t>
  </si>
  <si>
    <t>Социальная политика</t>
  </si>
  <si>
    <t>Физическая культура и спорт</t>
  </si>
  <si>
    <t>Обслуживание муниципального долга</t>
  </si>
  <si>
    <t>Межбюджетные трансферты</t>
  </si>
  <si>
    <t>ВСЕГО РАСХОДОВ</t>
  </si>
  <si>
    <t xml:space="preserve"> Превышение доходов над расходами (+),  дефицит (-)</t>
  </si>
  <si>
    <t>Источники покрытия дефицита</t>
  </si>
  <si>
    <t xml:space="preserve"> - получение кредитов по кредитным договорам</t>
  </si>
  <si>
    <t xml:space="preserve"> - погашение кредитов по кредитным договорам</t>
  </si>
  <si>
    <t xml:space="preserve"> - изменение остатков средств бюджета</t>
  </si>
  <si>
    <t xml:space="preserve"> - иные источники внутреннего финансирования</t>
  </si>
  <si>
    <t>%  вып. к 2017 г</t>
  </si>
  <si>
    <t>План на 2018г.</t>
  </si>
  <si>
    <t>% вып. к плану      2018 г</t>
  </si>
  <si>
    <t xml:space="preserve"> - получение бюджетных кредитов </t>
  </si>
  <si>
    <t xml:space="preserve"> - погашение бюджетных кредитов </t>
  </si>
  <si>
    <t xml:space="preserve"> </t>
  </si>
  <si>
    <t xml:space="preserve">на  1 октября 2018 года </t>
  </si>
  <si>
    <t>Исполнено на 1.10.2017 г.</t>
  </si>
  <si>
    <t>Исполнено на 1.10.2018 г.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</si>
</sst>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_-* #,##0.00_р_._-;\-* #,##0.00_р_._-;_-* \-_р_._-;_-@_-"/>
  </numFmts>
  <fonts count="20">
    <font>
      <sz val="11"/>
      <color theme="1"/>
      <name val="Calibri"/>
      <family val="2"/>
      <scheme val="minor"/>
    </font>
    <font>
      <b/>
      <i/>
      <sz val="12"/>
      <name val="Times New Roman"/>
      <family val="1"/>
      <charset val="204"/>
    </font>
    <font>
      <b/>
      <sz val="12"/>
      <name val="Times New Roman"/>
      <family val="1"/>
      <charset val="204"/>
    </font>
    <font>
      <sz val="12"/>
      <name val="Times New Roman"/>
      <family val="1"/>
      <charset val="204"/>
    </font>
    <font>
      <sz val="9"/>
      <name val="Times New Roman"/>
      <family val="1"/>
      <charset val="204"/>
    </font>
    <font>
      <i/>
      <sz val="9"/>
      <name val="Times New Roman"/>
      <family val="1"/>
      <charset val="204"/>
    </font>
    <font>
      <b/>
      <i/>
      <sz val="12"/>
      <color rgb="FFFF0000"/>
      <name val="Times New Roman"/>
      <family val="1"/>
      <charset val="204"/>
    </font>
    <font>
      <b/>
      <i/>
      <sz val="12"/>
      <name val="Times New Roman"/>
      <family val="1"/>
    </font>
    <font>
      <b/>
      <i/>
      <sz val="12"/>
      <name val="Times New Roman CYR"/>
      <family val="1"/>
      <charset val="204"/>
    </font>
    <font>
      <b/>
      <sz val="11"/>
      <name val="Times New Roman CE"/>
      <charset val="204"/>
    </font>
    <font>
      <i/>
      <sz val="10"/>
      <name val="Times New Roman"/>
      <family val="1"/>
      <charset val="204"/>
    </font>
    <font>
      <sz val="10"/>
      <name val="Arial Cyr"/>
      <family val="2"/>
      <charset val="204"/>
    </font>
    <font>
      <i/>
      <sz val="12"/>
      <name val="Times New Roman"/>
      <family val="1"/>
      <charset val="204"/>
    </font>
    <font>
      <i/>
      <sz val="11"/>
      <name val="Times New Roman"/>
      <family val="1"/>
    </font>
    <font>
      <b/>
      <sz val="12"/>
      <color rgb="FFFF0000"/>
      <name val="Times New Roman"/>
      <family val="1"/>
      <charset val="204"/>
    </font>
    <font>
      <i/>
      <sz val="12"/>
      <name val="Times New Roman CYR"/>
      <family val="1"/>
      <charset val="204"/>
    </font>
    <font>
      <i/>
      <sz val="11"/>
      <name val="Times New Roman"/>
      <family val="1"/>
      <charset val="204"/>
    </font>
    <font>
      <i/>
      <sz val="12"/>
      <name val="Times New Roman"/>
      <family val="1"/>
    </font>
    <font>
      <b/>
      <i/>
      <sz val="12"/>
      <color rgb="FF000000"/>
      <name val="Times New Roman"/>
      <family val="1"/>
    </font>
    <font>
      <i/>
      <sz val="12"/>
      <color rgb="FFFF0000"/>
      <name val="Times New Roman"/>
      <family val="1"/>
      <charset val="204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00">
    <xf numFmtId="0" fontId="0" fillId="0" borderId="0" xfId="0"/>
    <xf numFmtId="0" fontId="2" fillId="0" borderId="0" xfId="0" applyNumberFormat="1" applyFont="1" applyFill="1" applyBorder="1" applyAlignment="1" applyProtection="1"/>
    <xf numFmtId="0" fontId="3" fillId="0" borderId="0" xfId="0" applyNumberFormat="1" applyFont="1" applyFill="1" applyBorder="1" applyAlignment="1" applyProtection="1">
      <protection locked="0"/>
    </xf>
    <xf numFmtId="0" fontId="4" fillId="0" borderId="1" xfId="0" applyNumberFormat="1" applyFont="1" applyFill="1" applyBorder="1" applyAlignment="1" applyProtection="1">
      <protection locked="0"/>
    </xf>
    <xf numFmtId="0" fontId="5" fillId="0" borderId="1" xfId="0" applyNumberFormat="1" applyFont="1" applyFill="1" applyBorder="1" applyAlignment="1" applyProtection="1">
      <alignment horizontal="center" vertical="top" wrapText="1"/>
      <protection locked="0"/>
    </xf>
    <xf numFmtId="0" fontId="5" fillId="0" borderId="1" xfId="0" applyFont="1" applyFill="1" applyBorder="1" applyAlignment="1">
      <alignment horizontal="center" vertical="top" wrapText="1"/>
    </xf>
    <xf numFmtId="0" fontId="3" fillId="0" borderId="1" xfId="0" applyNumberFormat="1" applyFont="1" applyFill="1" applyBorder="1" applyAlignment="1" applyProtection="1">
      <alignment horizontal="center"/>
    </xf>
    <xf numFmtId="3" fontId="6" fillId="0" borderId="1" xfId="0" applyNumberFormat="1" applyFont="1" applyFill="1" applyBorder="1" applyAlignment="1" applyProtection="1"/>
    <xf numFmtId="1" fontId="6" fillId="0" borderId="1" xfId="0" applyNumberFormat="1" applyFont="1" applyFill="1" applyBorder="1" applyAlignment="1" applyProtection="1"/>
    <xf numFmtId="1" fontId="6" fillId="0" borderId="1" xfId="0" applyNumberFormat="1" applyFont="1" applyFill="1" applyBorder="1"/>
    <xf numFmtId="3" fontId="1" fillId="0" borderId="1" xfId="0" applyNumberFormat="1" applyFont="1" applyFill="1" applyBorder="1" applyAlignment="1" applyProtection="1"/>
    <xf numFmtId="3" fontId="1" fillId="0" borderId="1" xfId="0" applyNumberFormat="1" applyFont="1" applyFill="1" applyBorder="1"/>
    <xf numFmtId="1" fontId="1" fillId="0" borderId="1" xfId="0" applyNumberFormat="1" applyFont="1" applyFill="1" applyBorder="1" applyAlignment="1" applyProtection="1"/>
    <xf numFmtId="1" fontId="1" fillId="0" borderId="1" xfId="0" applyNumberFormat="1" applyFont="1" applyFill="1" applyBorder="1"/>
    <xf numFmtId="3" fontId="1" fillId="0" borderId="1" xfId="0" applyNumberFormat="1" applyFont="1" applyFill="1" applyBorder="1" applyAlignment="1" applyProtection="1">
      <alignment wrapText="1"/>
    </xf>
    <xf numFmtId="3" fontId="1" fillId="0" borderId="1" xfId="0" applyNumberFormat="1" applyFont="1" applyFill="1" applyBorder="1" applyAlignment="1" applyProtection="1">
      <protection locked="0"/>
    </xf>
    <xf numFmtId="3" fontId="7" fillId="0" borderId="1" xfId="0" applyNumberFormat="1" applyFont="1" applyFill="1" applyBorder="1" applyAlignment="1" applyProtection="1">
      <protection locked="0"/>
    </xf>
    <xf numFmtId="3" fontId="7" fillId="0" borderId="1" xfId="0" applyNumberFormat="1" applyFont="1" applyFill="1" applyBorder="1" applyAlignment="1" applyProtection="1"/>
    <xf numFmtId="0" fontId="6" fillId="0" borderId="1" xfId="0" applyNumberFormat="1" applyFont="1" applyFill="1" applyBorder="1" applyAlignment="1" applyProtection="1"/>
    <xf numFmtId="1" fontId="7" fillId="0" borderId="1" xfId="0" applyNumberFormat="1" applyFont="1" applyFill="1" applyBorder="1"/>
    <xf numFmtId="3" fontId="7" fillId="0" borderId="1" xfId="0" applyNumberFormat="1" applyFont="1" applyFill="1" applyBorder="1"/>
    <xf numFmtId="0" fontId="1" fillId="0" borderId="1" xfId="0" applyNumberFormat="1" applyFont="1" applyFill="1" applyBorder="1" applyAlignment="1" applyProtection="1">
      <alignment wrapText="1"/>
    </xf>
    <xf numFmtId="3" fontId="6" fillId="0" borderId="1" xfId="0" applyNumberFormat="1" applyFont="1" applyFill="1" applyBorder="1" applyAlignment="1" applyProtection="1">
      <protection locked="0"/>
    </xf>
    <xf numFmtId="0" fontId="1" fillId="0" borderId="1" xfId="0" applyNumberFormat="1" applyFont="1" applyFill="1" applyBorder="1" applyAlignment="1" applyProtection="1"/>
    <xf numFmtId="1" fontId="1" fillId="0" borderId="1" xfId="0" applyNumberFormat="1" applyFont="1" applyFill="1" applyBorder="1" applyAlignment="1" applyProtection="1">
      <protection locked="0"/>
    </xf>
    <xf numFmtId="1" fontId="7" fillId="0" borderId="1" xfId="0" applyNumberFormat="1" applyFont="1" applyFill="1" applyBorder="1" applyAlignment="1" applyProtection="1"/>
    <xf numFmtId="3" fontId="11" fillId="0" borderId="1" xfId="0" applyNumberFormat="1" applyFont="1" applyFill="1" applyBorder="1"/>
    <xf numFmtId="3" fontId="12" fillId="0" borderId="1" xfId="0" applyNumberFormat="1" applyFont="1" applyFill="1" applyBorder="1" applyAlignment="1" applyProtection="1"/>
    <xf numFmtId="3" fontId="12" fillId="0" borderId="1" xfId="0" applyNumberFormat="1" applyFont="1" applyFill="1" applyBorder="1"/>
    <xf numFmtId="0" fontId="7" fillId="0" borderId="1" xfId="0" applyNumberFormat="1" applyFont="1" applyFill="1" applyBorder="1" applyAlignment="1" applyProtection="1">
      <alignment wrapText="1"/>
    </xf>
    <xf numFmtId="3" fontId="14" fillId="0" borderId="1" xfId="0" applyNumberFormat="1" applyFont="1" applyFill="1" applyBorder="1" applyAlignment="1" applyProtection="1"/>
    <xf numFmtId="3" fontId="6" fillId="0" borderId="1" xfId="0" applyNumberFormat="1" applyFont="1" applyFill="1" applyBorder="1"/>
    <xf numFmtId="3" fontId="12" fillId="0" borderId="1" xfId="0" applyNumberFormat="1" applyFont="1" applyFill="1" applyBorder="1" applyAlignment="1" applyProtection="1">
      <protection locked="0"/>
    </xf>
    <xf numFmtId="3" fontId="15" fillId="0" borderId="1" xfId="0" applyNumberFormat="1" applyFont="1" applyFill="1" applyBorder="1"/>
    <xf numFmtId="3" fontId="7" fillId="0" borderId="0" xfId="0" applyNumberFormat="1" applyFont="1" applyFill="1" applyBorder="1"/>
    <xf numFmtId="0" fontId="6" fillId="0" borderId="1" xfId="0" applyNumberFormat="1" applyFont="1" applyFill="1" applyBorder="1" applyAlignment="1" applyProtection="1">
      <alignment horizontal="center" wrapText="1"/>
    </xf>
    <xf numFmtId="1" fontId="7" fillId="0" borderId="0" xfId="0" applyNumberFormat="1" applyFont="1" applyFill="1" applyBorder="1"/>
    <xf numFmtId="1" fontId="1" fillId="0" borderId="0" xfId="0" applyNumberFormat="1" applyFont="1" applyFill="1" applyBorder="1"/>
    <xf numFmtId="164" fontId="7" fillId="0" borderId="0" xfId="0" applyNumberFormat="1" applyFont="1" applyFill="1" applyBorder="1" applyAlignment="1" applyProtection="1">
      <alignment horizontal="center"/>
    </xf>
    <xf numFmtId="1" fontId="12" fillId="0" borderId="0" xfId="0" applyNumberFormat="1" applyFont="1" applyFill="1" applyBorder="1"/>
    <xf numFmtId="1" fontId="17" fillId="0" borderId="0" xfId="0" applyNumberFormat="1" applyFont="1" applyFill="1" applyBorder="1"/>
    <xf numFmtId="0" fontId="11" fillId="0" borderId="0" xfId="0" applyFont="1" applyFill="1" applyBorder="1"/>
    <xf numFmtId="3" fontId="11" fillId="0" borderId="0" xfId="0" applyNumberFormat="1" applyFont="1" applyFill="1" applyBorder="1"/>
    <xf numFmtId="164" fontId="18" fillId="0" borderId="0" xfId="0" applyNumberFormat="1" applyFont="1" applyFill="1" applyBorder="1" applyAlignment="1" applyProtection="1">
      <alignment horizontal="center"/>
      <protection locked="0"/>
    </xf>
    <xf numFmtId="164" fontId="11" fillId="0" borderId="0" xfId="0" applyNumberFormat="1" applyFont="1" applyFill="1" applyBorder="1"/>
    <xf numFmtId="0" fontId="0" fillId="0" borderId="0" xfId="0" applyFill="1"/>
    <xf numFmtId="0" fontId="0" fillId="0" borderId="0" xfId="0" applyFill="1" applyBorder="1"/>
    <xf numFmtId="0" fontId="16" fillId="0" borderId="0" xfId="0" applyFont="1" applyFill="1"/>
    <xf numFmtId="3" fontId="8" fillId="0" borderId="1" xfId="0" applyNumberFormat="1" applyFont="1" applyFill="1" applyBorder="1"/>
    <xf numFmtId="3" fontId="2" fillId="0" borderId="1" xfId="0" applyNumberFormat="1" applyFont="1" applyFill="1" applyBorder="1" applyAlignment="1" applyProtection="1"/>
    <xf numFmtId="3" fontId="9" fillId="0" borderId="1" xfId="0" applyNumberFormat="1" applyFont="1" applyFill="1" applyBorder="1"/>
    <xf numFmtId="0" fontId="11" fillId="0" borderId="0" xfId="0" applyFont="1" applyFill="1"/>
    <xf numFmtId="3" fontId="11" fillId="0" borderId="0" xfId="0" applyNumberFormat="1" applyFont="1" applyFill="1"/>
    <xf numFmtId="3" fontId="0" fillId="0" borderId="0" xfId="0" applyNumberFormat="1" applyFill="1"/>
    <xf numFmtId="3" fontId="0" fillId="0" borderId="0" xfId="0" applyNumberFormat="1" applyFont="1" applyFill="1"/>
    <xf numFmtId="3" fontId="12" fillId="2" borderId="1" xfId="0" applyNumberFormat="1" applyFont="1" applyFill="1" applyBorder="1" applyAlignment="1" applyProtection="1"/>
    <xf numFmtId="3" fontId="19" fillId="2" borderId="1" xfId="0" applyNumberFormat="1" applyFont="1" applyFill="1" applyBorder="1" applyAlignment="1" applyProtection="1"/>
    <xf numFmtId="3" fontId="1" fillId="2" borderId="1" xfId="0" applyNumberFormat="1" applyFont="1" applyFill="1" applyBorder="1" applyAlignment="1" applyProtection="1"/>
    <xf numFmtId="3" fontId="12" fillId="2" borderId="1" xfId="0" applyNumberFormat="1" applyFont="1" applyFill="1" applyBorder="1"/>
    <xf numFmtId="0" fontId="1" fillId="0" borderId="0" xfId="0" applyNumberFormat="1" applyFont="1" applyFill="1" applyBorder="1" applyAlignment="1" applyProtection="1">
      <alignment horizontal="center"/>
      <protection locked="0"/>
    </xf>
    <xf numFmtId="0" fontId="1" fillId="0" borderId="0" xfId="0" applyNumberFormat="1" applyFont="1" applyFill="1" applyBorder="1" applyAlignment="1" applyProtection="1">
      <alignment horizontal="center"/>
    </xf>
    <xf numFmtId="3" fontId="1" fillId="3" borderId="1" xfId="0" applyNumberFormat="1" applyFont="1" applyFill="1" applyBorder="1"/>
    <xf numFmtId="3" fontId="1" fillId="3" borderId="1" xfId="0" applyNumberFormat="1" applyFont="1" applyFill="1" applyBorder="1" applyAlignment="1" applyProtection="1">
      <protection locked="0"/>
    </xf>
    <xf numFmtId="3" fontId="1" fillId="3" borderId="1" xfId="0" applyNumberFormat="1" applyFont="1" applyFill="1" applyBorder="1" applyAlignment="1" applyProtection="1"/>
    <xf numFmtId="3" fontId="7" fillId="3" borderId="1" xfId="0" applyNumberFormat="1" applyFont="1" applyFill="1" applyBorder="1" applyAlignment="1" applyProtection="1">
      <protection locked="0"/>
    </xf>
    <xf numFmtId="3" fontId="8" fillId="3" borderId="1" xfId="0" applyNumberFormat="1" applyFont="1" applyFill="1" applyBorder="1"/>
    <xf numFmtId="3" fontId="7" fillId="3" borderId="1" xfId="0" applyNumberFormat="1" applyFont="1" applyFill="1" applyBorder="1" applyAlignment="1" applyProtection="1"/>
    <xf numFmtId="3" fontId="9" fillId="3" borderId="1" xfId="0" applyNumberFormat="1" applyFont="1" applyFill="1" applyBorder="1"/>
    <xf numFmtId="0" fontId="6" fillId="3" borderId="1" xfId="0" applyNumberFormat="1" applyFont="1" applyFill="1" applyBorder="1" applyAlignment="1" applyProtection="1"/>
    <xf numFmtId="3" fontId="6" fillId="3" borderId="1" xfId="0" applyNumberFormat="1" applyFont="1" applyFill="1" applyBorder="1" applyAlignment="1" applyProtection="1"/>
    <xf numFmtId="0" fontId="1" fillId="3" borderId="1" xfId="0" applyNumberFormat="1" applyFont="1" applyFill="1" applyBorder="1" applyAlignment="1" applyProtection="1">
      <protection locked="0"/>
    </xf>
    <xf numFmtId="0" fontId="7" fillId="3" borderId="1" xfId="0" applyNumberFormat="1" applyFont="1" applyFill="1" applyBorder="1" applyAlignment="1" applyProtection="1"/>
    <xf numFmtId="0" fontId="7" fillId="3" borderId="1" xfId="0" applyNumberFormat="1" applyFont="1" applyFill="1" applyBorder="1" applyAlignment="1" applyProtection="1">
      <protection locked="0"/>
    </xf>
    <xf numFmtId="49" fontId="7" fillId="3" borderId="1" xfId="0" applyNumberFormat="1" applyFont="1" applyFill="1" applyBorder="1" applyAlignment="1" applyProtection="1">
      <protection locked="0"/>
    </xf>
    <xf numFmtId="0" fontId="10" fillId="3" borderId="1" xfId="0" applyNumberFormat="1" applyFont="1" applyFill="1" applyBorder="1" applyAlignment="1" applyProtection="1">
      <protection locked="0"/>
    </xf>
    <xf numFmtId="0" fontId="7" fillId="3" borderId="1" xfId="0" applyFont="1" applyFill="1" applyBorder="1"/>
    <xf numFmtId="3" fontId="7" fillId="3" borderId="1" xfId="0" applyNumberFormat="1" applyFont="1" applyFill="1" applyBorder="1"/>
    <xf numFmtId="0" fontId="1" fillId="3" borderId="1" xfId="0" applyNumberFormat="1" applyFont="1" applyFill="1" applyBorder="1" applyAlignment="1" applyProtection="1">
      <alignment wrapText="1"/>
    </xf>
    <xf numFmtId="0" fontId="1" fillId="3" borderId="1" xfId="0" applyNumberFormat="1" applyFont="1" applyFill="1" applyBorder="1" applyAlignment="1" applyProtection="1"/>
    <xf numFmtId="0" fontId="12" fillId="3" borderId="1" xfId="0" applyNumberFormat="1" applyFont="1" applyFill="1" applyBorder="1" applyAlignment="1" applyProtection="1"/>
    <xf numFmtId="3" fontId="19" fillId="3" borderId="1" xfId="0" applyNumberFormat="1" applyFont="1" applyFill="1" applyBorder="1" applyAlignment="1" applyProtection="1"/>
    <xf numFmtId="3" fontId="12" fillId="3" borderId="1" xfId="0" applyNumberFormat="1" applyFont="1" applyFill="1" applyBorder="1" applyAlignment="1" applyProtection="1"/>
    <xf numFmtId="3" fontId="1" fillId="3" borderId="1" xfId="0" applyNumberFormat="1" applyFont="1" applyFill="1" applyBorder="1" applyAlignment="1" applyProtection="1">
      <alignment wrapText="1"/>
    </xf>
    <xf numFmtId="0" fontId="13" fillId="3" borderId="1" xfId="0" applyNumberFormat="1" applyFont="1" applyFill="1" applyBorder="1" applyAlignment="1" applyProtection="1">
      <alignment wrapText="1"/>
    </xf>
    <xf numFmtId="3" fontId="13" fillId="2" borderId="1" xfId="0" applyNumberFormat="1" applyFont="1" applyFill="1" applyBorder="1" applyAlignment="1" applyProtection="1">
      <alignment wrapText="1"/>
    </xf>
    <xf numFmtId="0" fontId="7" fillId="3" borderId="1" xfId="0" applyNumberFormat="1" applyFont="1" applyFill="1" applyBorder="1" applyAlignment="1" applyProtection="1">
      <alignment wrapText="1"/>
    </xf>
    <xf numFmtId="0" fontId="7" fillId="2" borderId="1" xfId="0" applyNumberFormat="1" applyFont="1" applyFill="1" applyBorder="1" applyAlignment="1" applyProtection="1">
      <alignment wrapText="1"/>
    </xf>
    <xf numFmtId="0" fontId="13" fillId="2" borderId="1" xfId="0" applyNumberFormat="1" applyFont="1" applyFill="1" applyBorder="1" applyAlignment="1" applyProtection="1">
      <alignment wrapText="1"/>
    </xf>
    <xf numFmtId="3" fontId="11" fillId="2" borderId="1" xfId="0" applyNumberFormat="1" applyFont="1" applyFill="1" applyBorder="1"/>
    <xf numFmtId="0" fontId="12" fillId="3" borderId="1" xfId="0" applyFont="1" applyFill="1" applyBorder="1"/>
    <xf numFmtId="0" fontId="14" fillId="3" borderId="1" xfId="0" applyNumberFormat="1" applyFont="1" applyFill="1" applyBorder="1" applyAlignment="1" applyProtection="1"/>
    <xf numFmtId="3" fontId="14" fillId="3" borderId="1" xfId="0" applyNumberFormat="1" applyFont="1" applyFill="1" applyBorder="1" applyAlignment="1" applyProtection="1"/>
    <xf numFmtId="0" fontId="2" fillId="3" borderId="1" xfId="0" applyFont="1" applyFill="1" applyBorder="1" applyAlignment="1">
      <alignment wrapText="1"/>
    </xf>
    <xf numFmtId="0" fontId="2" fillId="3" borderId="1" xfId="0" applyFont="1" applyFill="1" applyBorder="1"/>
    <xf numFmtId="0" fontId="12" fillId="3" borderId="1" xfId="0" applyNumberFormat="1" applyFont="1" applyFill="1" applyBorder="1" applyAlignment="1" applyProtection="1">
      <alignment wrapText="1"/>
      <protection locked="0"/>
    </xf>
    <xf numFmtId="3" fontId="12" fillId="3" borderId="1" xfId="0" applyNumberFormat="1" applyFont="1" applyFill="1" applyBorder="1" applyAlignment="1" applyProtection="1">
      <alignment wrapText="1"/>
      <protection locked="0"/>
    </xf>
    <xf numFmtId="3" fontId="12" fillId="3" borderId="1" xfId="0" applyNumberFormat="1" applyFont="1" applyFill="1" applyBorder="1" applyAlignment="1" applyProtection="1">
      <protection locked="0"/>
    </xf>
    <xf numFmtId="3" fontId="15" fillId="3" borderId="1" xfId="0" applyNumberFormat="1" applyFont="1" applyFill="1" applyBorder="1"/>
    <xf numFmtId="0" fontId="12" fillId="3" borderId="1" xfId="0" applyFont="1" applyFill="1" applyBorder="1" applyAlignment="1">
      <alignment wrapText="1"/>
    </xf>
    <xf numFmtId="3" fontId="12" fillId="3" borderId="1" xfId="0" applyNumberFormat="1" applyFont="1" applyFill="1" applyBorder="1"/>
  </cellXfs>
  <cellStyles count="1">
    <cellStyle name="Обычный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76"/>
  <sheetViews>
    <sheetView tabSelected="1" workbookViewId="0">
      <selection activeCell="B7" sqref="B7"/>
    </sheetView>
  </sheetViews>
  <sheetFormatPr defaultRowHeight="15"/>
  <cols>
    <col min="1" max="1" width="43.28515625" style="45" customWidth="1"/>
    <col min="2" max="2" width="12.5703125" style="45" bestFit="1" customWidth="1"/>
    <col min="3" max="3" width="11.28515625" style="45" customWidth="1"/>
    <col min="4" max="4" width="11.140625" style="45" customWidth="1"/>
    <col min="5" max="5" width="11.42578125" style="45" customWidth="1"/>
    <col min="6" max="6" width="9.5703125" style="45" customWidth="1"/>
    <col min="7" max="7" width="10.42578125" style="45" customWidth="1"/>
  </cols>
  <sheetData>
    <row r="1" spans="1:9" s="41" customFormat="1" ht="6" customHeight="1">
      <c r="A1" s="45"/>
      <c r="B1" s="45"/>
      <c r="C1" s="45"/>
      <c r="D1" s="45"/>
      <c r="E1" s="45"/>
      <c r="F1" s="45"/>
      <c r="G1" s="45"/>
    </row>
    <row r="2" spans="1:9" s="41" customFormat="1" ht="15.75">
      <c r="A2" s="59" t="s">
        <v>0</v>
      </c>
      <c r="B2" s="59"/>
      <c r="C2" s="59"/>
      <c r="D2" s="59"/>
      <c r="E2" s="59"/>
      <c r="F2" s="59"/>
      <c r="G2" s="45"/>
    </row>
    <row r="3" spans="1:9" s="41" customFormat="1" ht="15.75">
      <c r="A3" s="60" t="s">
        <v>62</v>
      </c>
      <c r="B3" s="60"/>
      <c r="C3" s="60"/>
      <c r="D3" s="60"/>
      <c r="E3" s="60"/>
      <c r="F3" s="60"/>
      <c r="G3" s="45"/>
    </row>
    <row r="4" spans="1:9" s="41" customFormat="1" ht="15.75">
      <c r="A4" s="1"/>
      <c r="B4" s="1"/>
      <c r="C4" s="2"/>
      <c r="D4" s="2"/>
      <c r="E4" s="45"/>
      <c r="F4" s="46"/>
      <c r="G4" s="46"/>
    </row>
    <row r="5" spans="1:9" s="41" customFormat="1" ht="38.25" customHeight="1">
      <c r="A5" s="3"/>
      <c r="B5" s="4" t="s">
        <v>57</v>
      </c>
      <c r="C5" s="4" t="s">
        <v>63</v>
      </c>
      <c r="D5" s="4" t="s">
        <v>64</v>
      </c>
      <c r="E5" s="5" t="s">
        <v>56</v>
      </c>
      <c r="F5" s="5" t="s">
        <v>58</v>
      </c>
      <c r="G5" s="47"/>
    </row>
    <row r="6" spans="1:9" s="41" customFormat="1" ht="15.75">
      <c r="A6" s="6">
        <v>1</v>
      </c>
      <c r="B6" s="6">
        <v>2</v>
      </c>
      <c r="C6" s="6">
        <v>3</v>
      </c>
      <c r="D6" s="6">
        <v>4</v>
      </c>
      <c r="E6" s="6">
        <v>5</v>
      </c>
      <c r="F6" s="6">
        <v>6</v>
      </c>
      <c r="G6" s="47"/>
    </row>
    <row r="7" spans="1:9" s="41" customFormat="1" ht="36.75" customHeight="1">
      <c r="A7" s="35" t="s">
        <v>1</v>
      </c>
      <c r="B7" s="7">
        <f>SUM(B8:B21)</f>
        <v>281825.8</v>
      </c>
      <c r="C7" s="7">
        <f>SUM(C8:C21)</f>
        <v>258472.86999999994</v>
      </c>
      <c r="D7" s="7">
        <f>SUM(D8:D21)</f>
        <v>221274.76070000001</v>
      </c>
      <c r="E7" s="8">
        <f t="shared" ref="E7:E13" si="0">D7/C7*100</f>
        <v>85.608505333654577</v>
      </c>
      <c r="F7" s="9">
        <f>D7/B7*100</f>
        <v>78.514728140574789</v>
      </c>
      <c r="G7" s="36"/>
      <c r="H7" s="42"/>
      <c r="I7" s="42"/>
    </row>
    <row r="8" spans="1:9" s="41" customFormat="1" ht="20.25" customHeight="1">
      <c r="A8" s="23" t="s">
        <v>2</v>
      </c>
      <c r="B8" s="10">
        <f>218979+4000</f>
        <v>222979</v>
      </c>
      <c r="C8" s="61">
        <v>162024.03</v>
      </c>
      <c r="D8" s="11">
        <v>167976.84</v>
      </c>
      <c r="E8" s="12">
        <f t="shared" si="0"/>
        <v>103.67402909309193</v>
      </c>
      <c r="F8" s="13">
        <f t="shared" ref="F8:F19" si="1">D8/B8*100</f>
        <v>75.333031361697735</v>
      </c>
      <c r="G8" s="36"/>
      <c r="H8" s="42"/>
    </row>
    <row r="9" spans="1:9" s="41" customFormat="1" ht="15.75">
      <c r="A9" s="23" t="s">
        <v>3</v>
      </c>
      <c r="B9" s="10">
        <v>15757.9</v>
      </c>
      <c r="C9" s="61">
        <v>11920.8</v>
      </c>
      <c r="D9" s="11">
        <v>12334.067999999999</v>
      </c>
      <c r="E9" s="12">
        <f t="shared" si="0"/>
        <v>103.4667807529696</v>
      </c>
      <c r="F9" s="13">
        <f t="shared" si="1"/>
        <v>78.272282474187548</v>
      </c>
      <c r="G9" s="36"/>
      <c r="H9" s="42"/>
    </row>
    <row r="10" spans="1:9" s="41" customFormat="1" ht="30.6" customHeight="1">
      <c r="A10" s="21" t="s">
        <v>4</v>
      </c>
      <c r="B10" s="14">
        <v>180</v>
      </c>
      <c r="C10" s="62">
        <v>106.16</v>
      </c>
      <c r="D10" s="15">
        <v>146.482</v>
      </c>
      <c r="E10" s="12">
        <f t="shared" si="0"/>
        <v>137.98229088168802</v>
      </c>
      <c r="F10" s="13">
        <f t="shared" si="1"/>
        <v>81.378888888888895</v>
      </c>
      <c r="G10" s="36"/>
      <c r="H10" s="42"/>
    </row>
    <row r="11" spans="1:9" s="41" customFormat="1" ht="15.75">
      <c r="A11" s="21" t="s">
        <v>5</v>
      </c>
      <c r="B11" s="10">
        <v>5579.1</v>
      </c>
      <c r="C11" s="63">
        <v>4135.8999999999996</v>
      </c>
      <c r="D11" s="10">
        <v>4209.1049999999996</v>
      </c>
      <c r="E11" s="12">
        <f t="shared" si="0"/>
        <v>101.76998960323024</v>
      </c>
      <c r="F11" s="13">
        <f t="shared" si="1"/>
        <v>75.4441576598376</v>
      </c>
      <c r="G11" s="36"/>
      <c r="H11" s="42"/>
    </row>
    <row r="12" spans="1:9" s="41" customFormat="1" ht="15.75">
      <c r="A12" s="21" t="s">
        <v>6</v>
      </c>
      <c r="B12" s="10">
        <v>9537</v>
      </c>
      <c r="C12" s="63">
        <v>5888.01</v>
      </c>
      <c r="D12" s="10">
        <v>9486</v>
      </c>
      <c r="E12" s="12">
        <f t="shared" si="0"/>
        <v>161.10706333718863</v>
      </c>
      <c r="F12" s="13">
        <f t="shared" si="1"/>
        <v>99.465240641711233</v>
      </c>
      <c r="G12" s="36"/>
      <c r="H12" s="42"/>
    </row>
    <row r="13" spans="1:9" s="41" customFormat="1" ht="15.75">
      <c r="A13" s="23" t="s">
        <v>7</v>
      </c>
      <c r="B13" s="10">
        <f>35+30</f>
        <v>65</v>
      </c>
      <c r="C13" s="63">
        <v>3.15</v>
      </c>
      <c r="D13" s="10">
        <v>93.05</v>
      </c>
      <c r="E13" s="12">
        <f t="shared" si="0"/>
        <v>2953.968253968254</v>
      </c>
      <c r="F13" s="13">
        <f t="shared" si="1"/>
        <v>143.15384615384613</v>
      </c>
      <c r="G13" s="36"/>
      <c r="H13" s="42"/>
    </row>
    <row r="14" spans="1:9" s="41" customFormat="1" ht="33.6" customHeight="1">
      <c r="A14" s="21" t="s">
        <v>8</v>
      </c>
      <c r="B14" s="14">
        <v>0</v>
      </c>
      <c r="C14" s="64">
        <v>0.35</v>
      </c>
      <c r="D14" s="16">
        <v>3.7000000000000002E-3</v>
      </c>
      <c r="E14" s="12">
        <v>0</v>
      </c>
      <c r="F14" s="13">
        <v>0</v>
      </c>
      <c r="G14" s="36"/>
      <c r="H14" s="42"/>
    </row>
    <row r="15" spans="1:9" s="41" customFormat="1" ht="45" customHeight="1">
      <c r="A15" s="29" t="s">
        <v>9</v>
      </c>
      <c r="B15" s="14">
        <v>12856</v>
      </c>
      <c r="C15" s="63">
        <v>7781.74</v>
      </c>
      <c r="D15" s="10">
        <v>12122.210999999999</v>
      </c>
      <c r="E15" s="12">
        <f>D15/C15*100</f>
        <v>155.77764099031836</v>
      </c>
      <c r="F15" s="13">
        <f t="shared" si="1"/>
        <v>94.292244866210325</v>
      </c>
      <c r="G15" s="37"/>
      <c r="H15" s="42"/>
    </row>
    <row r="16" spans="1:9" s="41" customFormat="1" ht="30" customHeight="1">
      <c r="A16" s="29" t="s">
        <v>10</v>
      </c>
      <c r="B16" s="14">
        <v>3643</v>
      </c>
      <c r="C16" s="65">
        <v>752.58</v>
      </c>
      <c r="D16" s="48">
        <v>3642.8290000000002</v>
      </c>
      <c r="E16" s="12">
        <f>D16/C16*100</f>
        <v>484.04541709851446</v>
      </c>
      <c r="F16" s="13">
        <f t="shared" si="1"/>
        <v>99.995306066428768</v>
      </c>
      <c r="G16" s="37"/>
      <c r="H16" s="42"/>
    </row>
    <row r="17" spans="1:9" s="41" customFormat="1" ht="29.25" customHeight="1">
      <c r="A17" s="29" t="s">
        <v>11</v>
      </c>
      <c r="B17" s="14">
        <v>8931</v>
      </c>
      <c r="C17" s="66">
        <v>64656.3</v>
      </c>
      <c r="D17" s="17">
        <v>9517.2379999999994</v>
      </c>
      <c r="E17" s="12">
        <f>D17/C17*100</f>
        <v>14.719738061101545</v>
      </c>
      <c r="F17" s="13">
        <f t="shared" si="1"/>
        <v>106.56408017019371</v>
      </c>
      <c r="G17" s="37"/>
      <c r="H17" s="42"/>
    </row>
    <row r="18" spans="1:9" s="41" customFormat="1" ht="31.5">
      <c r="A18" s="29" t="s">
        <v>12</v>
      </c>
      <c r="B18" s="14">
        <v>771.8</v>
      </c>
      <c r="C18" s="66">
        <v>53.46</v>
      </c>
      <c r="D18" s="17">
        <v>771.91600000000005</v>
      </c>
      <c r="E18" s="12">
        <f>D18/C18*100</f>
        <v>1443.9132061354285</v>
      </c>
      <c r="F18" s="13">
        <f t="shared" si="1"/>
        <v>100.01502980046646</v>
      </c>
      <c r="G18" s="37"/>
      <c r="H18" s="42"/>
    </row>
    <row r="19" spans="1:9" s="41" customFormat="1" ht="17.25" customHeight="1">
      <c r="A19" s="21" t="s">
        <v>13</v>
      </c>
      <c r="B19" s="49">
        <v>1526</v>
      </c>
      <c r="C19" s="63">
        <v>1149.8</v>
      </c>
      <c r="D19" s="10">
        <v>975.01800000000003</v>
      </c>
      <c r="E19" s="12">
        <f>D19/C19*100</f>
        <v>84.798921551574196</v>
      </c>
      <c r="F19" s="13">
        <f t="shared" si="1"/>
        <v>63.893709043250325</v>
      </c>
      <c r="G19" s="37"/>
      <c r="H19" s="42"/>
    </row>
    <row r="20" spans="1:9" s="41" customFormat="1" ht="15.75">
      <c r="A20" s="23" t="s">
        <v>14</v>
      </c>
      <c r="B20" s="49">
        <v>0</v>
      </c>
      <c r="C20" s="67">
        <v>0</v>
      </c>
      <c r="D20" s="50">
        <v>0</v>
      </c>
      <c r="E20" s="12">
        <v>0</v>
      </c>
      <c r="F20" s="13">
        <v>0</v>
      </c>
      <c r="G20" s="37"/>
      <c r="H20" s="42"/>
    </row>
    <row r="21" spans="1:9" s="41" customFormat="1" ht="18" customHeight="1">
      <c r="A21" s="23" t="s">
        <v>15</v>
      </c>
      <c r="B21" s="49">
        <v>0</v>
      </c>
      <c r="C21" s="67">
        <v>0.59</v>
      </c>
      <c r="D21" s="50">
        <v>0</v>
      </c>
      <c r="E21" s="12">
        <v>0</v>
      </c>
      <c r="F21" s="13">
        <v>0</v>
      </c>
      <c r="G21" s="37"/>
      <c r="H21" s="42"/>
    </row>
    <row r="22" spans="1:9" s="41" customFormat="1" ht="17.25" customHeight="1">
      <c r="A22" s="68" t="s">
        <v>16</v>
      </c>
      <c r="B22" s="69">
        <f>SUM(B23:B30)</f>
        <v>923384</v>
      </c>
      <c r="C22" s="69">
        <f>SUM(C23:C30)</f>
        <v>398938</v>
      </c>
      <c r="D22" s="69">
        <f>SUM(D23:D30)</f>
        <v>461486</v>
      </c>
      <c r="E22" s="8">
        <f t="shared" ref="E22:E31" si="2">D22/C22*100</f>
        <v>115.67862675403195</v>
      </c>
      <c r="F22" s="9">
        <f t="shared" ref="F22:F31" si="3">D22/B22*100</f>
        <v>49.977690754875539</v>
      </c>
      <c r="G22" s="36"/>
    </row>
    <row r="23" spans="1:9" s="41" customFormat="1" ht="15.75" customHeight="1">
      <c r="A23" s="70" t="s">
        <v>17</v>
      </c>
      <c r="B23" s="62">
        <v>417955</v>
      </c>
      <c r="C23" s="62">
        <v>245019.5</v>
      </c>
      <c r="D23" s="15">
        <v>286584</v>
      </c>
      <c r="E23" s="12">
        <f t="shared" si="2"/>
        <v>116.96375186464752</v>
      </c>
      <c r="F23" s="19">
        <f t="shared" si="3"/>
        <v>68.568147288583702</v>
      </c>
      <c r="G23" s="36"/>
      <c r="I23" s="43"/>
    </row>
    <row r="24" spans="1:9" s="41" customFormat="1" ht="17.25" customHeight="1">
      <c r="A24" s="71" t="s">
        <v>18</v>
      </c>
      <c r="B24" s="66">
        <v>380644</v>
      </c>
      <c r="C24" s="63">
        <v>146150.5</v>
      </c>
      <c r="D24" s="10">
        <v>141537</v>
      </c>
      <c r="E24" s="12">
        <f t="shared" si="2"/>
        <v>96.843322465540666</v>
      </c>
      <c r="F24" s="19">
        <f t="shared" si="3"/>
        <v>37.183562593919781</v>
      </c>
      <c r="G24" s="36"/>
      <c r="I24" s="38"/>
    </row>
    <row r="25" spans="1:9" s="41" customFormat="1" ht="15.75">
      <c r="A25" s="72" t="s">
        <v>19</v>
      </c>
      <c r="B25" s="64">
        <v>0</v>
      </c>
      <c r="C25" s="63">
        <v>0</v>
      </c>
      <c r="D25" s="10">
        <v>0</v>
      </c>
      <c r="E25" s="12">
        <v>0</v>
      </c>
      <c r="F25" s="19">
        <v>0</v>
      </c>
      <c r="G25" s="36"/>
      <c r="I25" s="38"/>
    </row>
    <row r="26" spans="1:9" s="41" customFormat="1" ht="20.45" customHeight="1">
      <c r="A26" s="73" t="s">
        <v>20</v>
      </c>
      <c r="B26" s="64">
        <v>121574</v>
      </c>
      <c r="C26" s="63">
        <v>829</v>
      </c>
      <c r="D26" s="63">
        <v>30583</v>
      </c>
      <c r="E26" s="12">
        <f>D26/C26*100</f>
        <v>3689.1435464414963</v>
      </c>
      <c r="F26" s="19">
        <f t="shared" si="3"/>
        <v>25.155872143714941</v>
      </c>
      <c r="G26" s="36"/>
      <c r="I26" s="44"/>
    </row>
    <row r="27" spans="1:9" s="41" customFormat="1" ht="15.75" hidden="1" customHeight="1">
      <c r="A27" s="74" t="s">
        <v>21</v>
      </c>
      <c r="B27" s="62"/>
      <c r="C27" s="63"/>
      <c r="D27" s="57"/>
      <c r="E27" s="12"/>
      <c r="F27" s="19"/>
      <c r="G27" s="36"/>
    </row>
    <row r="28" spans="1:9" s="41" customFormat="1" ht="18" customHeight="1">
      <c r="A28" s="75" t="s">
        <v>22</v>
      </c>
      <c r="B28" s="76">
        <v>3735</v>
      </c>
      <c r="C28" s="66">
        <v>7360</v>
      </c>
      <c r="D28" s="66">
        <v>3306</v>
      </c>
      <c r="E28" s="12">
        <f t="shared" si="2"/>
        <v>44.918478260869563</v>
      </c>
      <c r="F28" s="19">
        <f t="shared" si="3"/>
        <v>88.514056224899591</v>
      </c>
      <c r="G28" s="36"/>
    </row>
    <row r="29" spans="1:9" s="41" customFormat="1" ht="51" customHeight="1">
      <c r="A29" s="77" t="s">
        <v>23</v>
      </c>
      <c r="B29" s="61">
        <v>2883</v>
      </c>
      <c r="C29" s="63">
        <v>449</v>
      </c>
      <c r="D29" s="63">
        <v>2883</v>
      </c>
      <c r="E29" s="19">
        <f>D29/C29*100</f>
        <v>642.09354120267255</v>
      </c>
      <c r="F29" s="19">
        <f t="shared" si="3"/>
        <v>100</v>
      </c>
      <c r="G29" s="36"/>
    </row>
    <row r="30" spans="1:9" s="41" customFormat="1" ht="31.5">
      <c r="A30" s="77" t="s">
        <v>24</v>
      </c>
      <c r="B30" s="61">
        <v>-3407</v>
      </c>
      <c r="C30" s="63">
        <v>-870</v>
      </c>
      <c r="D30" s="63">
        <v>-3407</v>
      </c>
      <c r="E30" s="19">
        <f t="shared" si="2"/>
        <v>391.60919540229884</v>
      </c>
      <c r="F30" s="19">
        <f t="shared" si="3"/>
        <v>100</v>
      </c>
      <c r="G30" s="36"/>
    </row>
    <row r="31" spans="1:9" s="41" customFormat="1" ht="15.75">
      <c r="A31" s="18" t="s">
        <v>25</v>
      </c>
      <c r="B31" s="22">
        <f>B7+B22</f>
        <v>1205209.8</v>
      </c>
      <c r="C31" s="22">
        <f>C7+C22</f>
        <v>657410.86999999988</v>
      </c>
      <c r="D31" s="22">
        <f>D7+D22</f>
        <v>682760.76069999998</v>
      </c>
      <c r="E31" s="9">
        <f t="shared" si="2"/>
        <v>103.85601940229556</v>
      </c>
      <c r="F31" s="9">
        <f t="shared" si="3"/>
        <v>56.650780693950544</v>
      </c>
      <c r="G31" s="36"/>
    </row>
    <row r="32" spans="1:9" s="41" customFormat="1" ht="13.5" customHeight="1">
      <c r="A32" s="23"/>
      <c r="B32" s="24"/>
      <c r="C32" s="24"/>
      <c r="D32" s="24"/>
      <c r="E32" s="25"/>
      <c r="F32" s="19"/>
      <c r="G32" s="36"/>
    </row>
    <row r="33" spans="1:7" s="41" customFormat="1" ht="15.75" hidden="1" customHeight="1">
      <c r="A33" s="23"/>
      <c r="B33" s="24"/>
      <c r="C33" s="24"/>
      <c r="D33" s="24"/>
      <c r="E33" s="25"/>
      <c r="F33" s="19"/>
      <c r="G33" s="36"/>
    </row>
    <row r="34" spans="1:7" s="41" customFormat="1" ht="15.75">
      <c r="A34" s="18" t="s">
        <v>26</v>
      </c>
      <c r="B34" s="23"/>
      <c r="C34" s="26"/>
      <c r="D34" s="26"/>
      <c r="E34" s="10"/>
      <c r="F34" s="20"/>
      <c r="G34" s="37"/>
    </row>
    <row r="35" spans="1:7" s="41" customFormat="1" ht="15.75">
      <c r="A35" s="78" t="s">
        <v>27</v>
      </c>
      <c r="B35" s="63">
        <v>70302</v>
      </c>
      <c r="C35" s="10">
        <v>52557</v>
      </c>
      <c r="D35" s="63">
        <v>54756</v>
      </c>
      <c r="E35" s="10">
        <f>D35/C35*100</f>
        <v>104.18402876876533</v>
      </c>
      <c r="F35" s="20">
        <f t="shared" ref="F35:F45" si="4">D35/B35*100</f>
        <v>77.886831100110953</v>
      </c>
      <c r="G35" s="37"/>
    </row>
    <row r="36" spans="1:7" s="41" customFormat="1" ht="17.25" hidden="1" customHeight="1">
      <c r="A36" s="79" t="s">
        <v>28</v>
      </c>
      <c r="B36" s="80"/>
      <c r="C36" s="27">
        <v>34252</v>
      </c>
      <c r="D36" s="56"/>
      <c r="E36" s="57">
        <f>D36/C36*100</f>
        <v>0</v>
      </c>
      <c r="F36" s="58" t="e">
        <f t="shared" si="4"/>
        <v>#DIV/0!</v>
      </c>
      <c r="G36" s="39"/>
    </row>
    <row r="37" spans="1:7" s="41" customFormat="1" ht="15.75" hidden="1" customHeight="1">
      <c r="A37" s="79" t="s">
        <v>29</v>
      </c>
      <c r="B37" s="81"/>
      <c r="C37" s="27"/>
      <c r="D37" s="55"/>
      <c r="E37" s="55"/>
      <c r="F37" s="58" t="e">
        <f t="shared" si="4"/>
        <v>#DIV/0!</v>
      </c>
      <c r="G37" s="39"/>
    </row>
    <row r="38" spans="1:7" s="41" customFormat="1" ht="15.75">
      <c r="A38" s="78" t="s">
        <v>30</v>
      </c>
      <c r="B38" s="63">
        <v>2234</v>
      </c>
      <c r="C38" s="10">
        <v>1784</v>
      </c>
      <c r="D38" s="63">
        <v>1698</v>
      </c>
      <c r="E38" s="10">
        <f>D38/C38*100</f>
        <v>95.179372197309419</v>
      </c>
      <c r="F38" s="20">
        <f t="shared" si="4"/>
        <v>76.007162041181743</v>
      </c>
      <c r="G38" s="39"/>
    </row>
    <row r="39" spans="1:7" s="41" customFormat="1" ht="31.5">
      <c r="A39" s="77" t="s">
        <v>31</v>
      </c>
      <c r="B39" s="82">
        <v>18430</v>
      </c>
      <c r="C39" s="63">
        <v>6153</v>
      </c>
      <c r="D39" s="63">
        <v>11110</v>
      </c>
      <c r="E39" s="10">
        <f>D39/C39*100</f>
        <v>180.56232732000649</v>
      </c>
      <c r="F39" s="20">
        <f t="shared" si="4"/>
        <v>60.282148670645682</v>
      </c>
      <c r="G39" s="36"/>
    </row>
    <row r="40" spans="1:7" s="41" customFormat="1" ht="21" hidden="1" customHeight="1">
      <c r="A40" s="79" t="s">
        <v>28</v>
      </c>
      <c r="B40" s="55"/>
      <c r="C40" s="27"/>
      <c r="D40" s="55"/>
      <c r="E40" s="27"/>
      <c r="F40" s="28"/>
      <c r="G40" s="39"/>
    </row>
    <row r="41" spans="1:7" s="41" customFormat="1" ht="15.75" hidden="1" customHeight="1">
      <c r="A41" s="79" t="s">
        <v>29</v>
      </c>
      <c r="B41" s="55"/>
      <c r="C41" s="27"/>
      <c r="D41" s="55"/>
      <c r="E41" s="27"/>
      <c r="F41" s="28"/>
      <c r="G41" s="39"/>
    </row>
    <row r="42" spans="1:7" s="41" customFormat="1" ht="15.75">
      <c r="A42" s="78" t="s">
        <v>32</v>
      </c>
      <c r="B42" s="63">
        <v>66426</v>
      </c>
      <c r="C42" s="63">
        <v>35513</v>
      </c>
      <c r="D42" s="63">
        <v>24867</v>
      </c>
      <c r="E42" s="10">
        <f>D42/C42*100</f>
        <v>70.022245374933121</v>
      </c>
      <c r="F42" s="20">
        <f t="shared" si="4"/>
        <v>37.435642670038838</v>
      </c>
      <c r="G42" s="36"/>
    </row>
    <row r="43" spans="1:7" s="41" customFormat="1" ht="21" hidden="1" customHeight="1">
      <c r="A43" s="79" t="s">
        <v>28</v>
      </c>
      <c r="B43" s="55"/>
      <c r="C43" s="27"/>
      <c r="D43" s="55"/>
      <c r="E43" s="27"/>
      <c r="F43" s="28"/>
      <c r="G43" s="39"/>
    </row>
    <row r="44" spans="1:7" s="41" customFormat="1" ht="45" hidden="1" customHeight="1">
      <c r="A44" s="83" t="s">
        <v>33</v>
      </c>
      <c r="B44" s="55"/>
      <c r="C44" s="27"/>
      <c r="D44" s="55"/>
      <c r="E44" s="27"/>
      <c r="F44" s="28"/>
      <c r="G44" s="39"/>
    </row>
    <row r="45" spans="1:7" s="41" customFormat="1" ht="15.75">
      <c r="A45" s="78" t="s">
        <v>34</v>
      </c>
      <c r="B45" s="61">
        <v>172778</v>
      </c>
      <c r="C45" s="63">
        <v>28429</v>
      </c>
      <c r="D45" s="63">
        <v>13014</v>
      </c>
      <c r="E45" s="10">
        <f>D45/C45*100</f>
        <v>45.77719933870344</v>
      </c>
      <c r="F45" s="20">
        <f t="shared" si="4"/>
        <v>7.5322089617891166</v>
      </c>
      <c r="G45" s="36"/>
    </row>
    <row r="46" spans="1:7" s="41" customFormat="1" ht="15" hidden="1" customHeight="1">
      <c r="A46" s="79" t="s">
        <v>28</v>
      </c>
      <c r="B46" s="55"/>
      <c r="C46" s="27"/>
      <c r="D46" s="55"/>
      <c r="E46" s="27"/>
      <c r="F46" s="28"/>
      <c r="G46" s="39"/>
    </row>
    <row r="47" spans="1:7" s="41" customFormat="1" ht="44.25" hidden="1" customHeight="1">
      <c r="A47" s="83" t="s">
        <v>35</v>
      </c>
      <c r="B47" s="84"/>
      <c r="C47" s="27"/>
      <c r="D47" s="55"/>
      <c r="E47" s="27"/>
      <c r="F47" s="28"/>
      <c r="G47" s="39"/>
    </row>
    <row r="48" spans="1:7" s="41" customFormat="1" ht="24.75" hidden="1" customHeight="1">
      <c r="A48" s="85" t="s">
        <v>36</v>
      </c>
      <c r="B48" s="86"/>
      <c r="C48" s="10"/>
      <c r="D48" s="57"/>
      <c r="E48" s="27">
        <v>0</v>
      </c>
      <c r="F48" s="28" t="e">
        <f>D48/B48*100</f>
        <v>#DIV/0!</v>
      </c>
      <c r="G48" s="36"/>
    </row>
    <row r="49" spans="1:7" s="41" customFormat="1" ht="0.75" hidden="1" customHeight="1">
      <c r="A49" s="79" t="s">
        <v>37</v>
      </c>
      <c r="B49" s="87"/>
      <c r="C49" s="27"/>
      <c r="D49" s="55"/>
      <c r="E49" s="27">
        <v>0</v>
      </c>
      <c r="F49" s="28">
        <v>0</v>
      </c>
      <c r="G49" s="39"/>
    </row>
    <row r="50" spans="1:7" s="41" customFormat="1" ht="15.75">
      <c r="A50" s="78" t="s">
        <v>38</v>
      </c>
      <c r="B50" s="63">
        <v>720456</v>
      </c>
      <c r="C50" s="63">
        <v>386739</v>
      </c>
      <c r="D50" s="63">
        <v>450452</v>
      </c>
      <c r="E50" s="10">
        <f>D50/C50*100</f>
        <v>116.47441814763961</v>
      </c>
      <c r="F50" s="20">
        <f>D50/B50*100</f>
        <v>62.523179763927295</v>
      </c>
      <c r="G50" s="36"/>
    </row>
    <row r="51" spans="1:7" s="41" customFormat="1" ht="15.75" hidden="1" customHeight="1">
      <c r="A51" s="79" t="s">
        <v>39</v>
      </c>
      <c r="B51" s="88"/>
      <c r="C51" s="10"/>
      <c r="D51" s="57"/>
      <c r="E51" s="10"/>
      <c r="F51" s="20"/>
      <c r="G51" s="39"/>
    </row>
    <row r="52" spans="1:7" s="41" customFormat="1" ht="17.25" hidden="1" customHeight="1">
      <c r="A52" s="79" t="s">
        <v>40</v>
      </c>
      <c r="B52" s="55"/>
      <c r="C52" s="27"/>
      <c r="D52" s="55"/>
      <c r="E52" s="27"/>
      <c r="F52" s="28"/>
      <c r="G52" s="40"/>
    </row>
    <row r="53" spans="1:7" s="41" customFormat="1" ht="15.75" hidden="1" customHeight="1">
      <c r="A53" s="79" t="s">
        <v>29</v>
      </c>
      <c r="B53" s="55"/>
      <c r="C53" s="27"/>
      <c r="D53" s="55"/>
      <c r="E53" s="27"/>
      <c r="F53" s="28"/>
      <c r="G53" s="40"/>
    </row>
    <row r="54" spans="1:7" s="41" customFormat="1" ht="15.75">
      <c r="A54" s="77" t="s">
        <v>41</v>
      </c>
      <c r="B54" s="82">
        <v>118462</v>
      </c>
      <c r="C54" s="63">
        <v>76439</v>
      </c>
      <c r="D54" s="63">
        <v>81015</v>
      </c>
      <c r="E54" s="10">
        <f>D54/C54*100</f>
        <v>105.9864728737948</v>
      </c>
      <c r="F54" s="20">
        <f>D54/B54*100</f>
        <v>68.389019263561309</v>
      </c>
      <c r="G54" s="37"/>
    </row>
    <row r="55" spans="1:7" s="41" customFormat="1" ht="20.25" hidden="1" customHeight="1">
      <c r="A55" s="89" t="s">
        <v>42</v>
      </c>
      <c r="B55" s="58"/>
      <c r="C55" s="27"/>
      <c r="D55" s="55"/>
      <c r="E55" s="27"/>
      <c r="F55" s="28"/>
      <c r="G55" s="39"/>
    </row>
    <row r="56" spans="1:7" s="41" customFormat="1" ht="15" hidden="1" customHeight="1">
      <c r="A56" s="79" t="s">
        <v>29</v>
      </c>
      <c r="B56" s="55"/>
      <c r="C56" s="27">
        <v>0</v>
      </c>
      <c r="D56" s="55"/>
      <c r="E56" s="27">
        <v>0</v>
      </c>
      <c r="F56" s="28">
        <v>0</v>
      </c>
      <c r="G56" s="39"/>
    </row>
    <row r="57" spans="1:7" s="41" customFormat="1" ht="19.5" hidden="1" customHeight="1">
      <c r="A57" s="78" t="s">
        <v>43</v>
      </c>
      <c r="B57" s="57"/>
      <c r="C57" s="10"/>
      <c r="D57" s="57"/>
      <c r="E57" s="10">
        <v>0</v>
      </c>
      <c r="F57" s="20">
        <v>0</v>
      </c>
      <c r="G57" s="37"/>
    </row>
    <row r="58" spans="1:7" s="41" customFormat="1" ht="23.25" hidden="1" customHeight="1">
      <c r="A58" s="89" t="s">
        <v>44</v>
      </c>
      <c r="B58" s="58"/>
      <c r="C58" s="27"/>
      <c r="D58" s="55"/>
      <c r="E58" s="27" t="e">
        <f>D58/C58*100</f>
        <v>#DIV/0!</v>
      </c>
      <c r="F58" s="28" t="e">
        <f t="shared" ref="F58:F69" si="5">D58/B58*100</f>
        <v>#DIV/0!</v>
      </c>
      <c r="G58" s="39"/>
    </row>
    <row r="59" spans="1:7" s="41" customFormat="1" ht="24.75" hidden="1" customHeight="1">
      <c r="A59" s="79" t="s">
        <v>29</v>
      </c>
      <c r="B59" s="55"/>
      <c r="C59" s="27"/>
      <c r="D59" s="55"/>
      <c r="E59" s="27" t="e">
        <f>D59/C59*100</f>
        <v>#DIV/0!</v>
      </c>
      <c r="F59" s="28" t="e">
        <f t="shared" si="5"/>
        <v>#DIV/0!</v>
      </c>
      <c r="G59" s="39"/>
    </row>
    <row r="60" spans="1:7" s="41" customFormat="1" ht="15.75">
      <c r="A60" s="75" t="s">
        <v>45</v>
      </c>
      <c r="B60" s="76">
        <v>53805</v>
      </c>
      <c r="C60" s="63">
        <v>30949</v>
      </c>
      <c r="D60" s="63">
        <v>31227</v>
      </c>
      <c r="E60" s="10">
        <f>D60/C60*100</f>
        <v>100.89825196290671</v>
      </c>
      <c r="F60" s="20">
        <f t="shared" si="5"/>
        <v>58.037357122943966</v>
      </c>
      <c r="G60" s="37"/>
    </row>
    <row r="61" spans="1:7" s="41" customFormat="1" ht="15.75">
      <c r="A61" s="75" t="s">
        <v>46</v>
      </c>
      <c r="B61" s="76">
        <v>4434</v>
      </c>
      <c r="C61" s="63">
        <v>2672</v>
      </c>
      <c r="D61" s="63">
        <v>3675</v>
      </c>
      <c r="E61" s="10">
        <f>D61/C61*100</f>
        <v>137.5374251497006</v>
      </c>
      <c r="F61" s="20">
        <f t="shared" si="5"/>
        <v>82.882273342354523</v>
      </c>
      <c r="G61" s="37"/>
    </row>
    <row r="62" spans="1:7" s="41" customFormat="1" ht="15.75">
      <c r="A62" s="75" t="s">
        <v>47</v>
      </c>
      <c r="B62" s="76">
        <v>750</v>
      </c>
      <c r="C62" s="63">
        <v>0</v>
      </c>
      <c r="D62" s="63">
        <v>0</v>
      </c>
      <c r="E62" s="10">
        <v>0</v>
      </c>
      <c r="F62" s="20">
        <f t="shared" si="5"/>
        <v>0</v>
      </c>
      <c r="G62" s="37"/>
    </row>
    <row r="63" spans="1:7" s="41" customFormat="1" ht="15.75">
      <c r="A63" s="75" t="s">
        <v>48</v>
      </c>
      <c r="B63" s="76">
        <v>49186</v>
      </c>
      <c r="C63" s="63">
        <v>40225</v>
      </c>
      <c r="D63" s="63">
        <v>39064</v>
      </c>
      <c r="E63" s="10">
        <f>D63/C63*100</f>
        <v>97.113735239279052</v>
      </c>
      <c r="F63" s="20">
        <f t="shared" si="5"/>
        <v>79.420973447729025</v>
      </c>
      <c r="G63" s="37"/>
    </row>
    <row r="64" spans="1:7" s="41" customFormat="1" ht="15.75">
      <c r="A64" s="90" t="s">
        <v>49</v>
      </c>
      <c r="B64" s="91">
        <f>B35+B38+B39+B42+B45+B50+B54+B60+B61+B62+B63</f>
        <v>1277263</v>
      </c>
      <c r="C64" s="30">
        <f>C35+C38+C39+C42+C45+C50+C54+C60+C61+C62+C63</f>
        <v>661460</v>
      </c>
      <c r="D64" s="91">
        <f>D35+D38+D39+D42+D45+D50+D54+D60+D61+D62+D63</f>
        <v>710878</v>
      </c>
      <c r="E64" s="7">
        <f>D64/C64*100</f>
        <v>107.47104889184531</v>
      </c>
      <c r="F64" s="31">
        <f t="shared" si="5"/>
        <v>55.656352685390551</v>
      </c>
      <c r="G64" s="37"/>
    </row>
    <row r="65" spans="1:7" s="41" customFormat="1" ht="31.5">
      <c r="A65" s="92" t="s">
        <v>50</v>
      </c>
      <c r="B65" s="61">
        <f>SUM(B31-B64)</f>
        <v>-72053.199999999953</v>
      </c>
      <c r="C65" s="11">
        <f>SUM(C31-C64)</f>
        <v>-4049.1300000001211</v>
      </c>
      <c r="D65" s="61">
        <f>SUM(D31-D64)</f>
        <v>-28117.239300000016</v>
      </c>
      <c r="E65" s="10">
        <f>D65/C65*100</f>
        <v>694.40199005710303</v>
      </c>
      <c r="F65" s="11">
        <f t="shared" si="5"/>
        <v>39.022887671886927</v>
      </c>
      <c r="G65" s="37"/>
    </row>
    <row r="66" spans="1:7" s="41" customFormat="1" ht="18.75" customHeight="1">
      <c r="A66" s="93" t="s">
        <v>51</v>
      </c>
      <c r="B66" s="63">
        <f>SUM(B67:B72)</f>
        <v>72053</v>
      </c>
      <c r="C66" s="10">
        <f>SUM(C67:C72)</f>
        <v>4049</v>
      </c>
      <c r="D66" s="63">
        <f>SUM(D67:D72)</f>
        <v>28117</v>
      </c>
      <c r="E66" s="10">
        <f>D66/C66*100</f>
        <v>694.41837490738453</v>
      </c>
      <c r="F66" s="20">
        <f t="shared" si="5"/>
        <v>39.022663872427245</v>
      </c>
      <c r="G66" s="37"/>
    </row>
    <row r="67" spans="1:7" s="41" customFormat="1" ht="27.75" customHeight="1">
      <c r="A67" s="94" t="s">
        <v>52</v>
      </c>
      <c r="B67" s="95">
        <v>25000</v>
      </c>
      <c r="C67" s="32">
        <v>0</v>
      </c>
      <c r="D67" s="96">
        <v>0</v>
      </c>
      <c r="E67" s="27">
        <v>0</v>
      </c>
      <c r="F67" s="20">
        <f t="shared" si="5"/>
        <v>0</v>
      </c>
      <c r="G67" s="37"/>
    </row>
    <row r="68" spans="1:7" s="41" customFormat="1" ht="28.5" customHeight="1">
      <c r="A68" s="94" t="s">
        <v>53</v>
      </c>
      <c r="B68" s="95">
        <v>0</v>
      </c>
      <c r="C68" s="33">
        <v>0</v>
      </c>
      <c r="D68" s="97">
        <v>0</v>
      </c>
      <c r="E68" s="27">
        <v>0</v>
      </c>
      <c r="F68" s="20">
        <v>0</v>
      </c>
      <c r="G68" s="37"/>
    </row>
    <row r="69" spans="1:7" s="41" customFormat="1" ht="17.25" customHeight="1">
      <c r="A69" s="94" t="s">
        <v>59</v>
      </c>
      <c r="B69" s="95">
        <v>33407</v>
      </c>
      <c r="C69" s="32">
        <v>0</v>
      </c>
      <c r="D69" s="97">
        <v>22000</v>
      </c>
      <c r="E69" s="27">
        <v>0</v>
      </c>
      <c r="F69" s="20">
        <f t="shared" si="5"/>
        <v>65.85446163977609</v>
      </c>
      <c r="G69" s="37"/>
    </row>
    <row r="70" spans="1:7" s="41" customFormat="1" ht="30" customHeight="1">
      <c r="A70" s="94" t="s">
        <v>60</v>
      </c>
      <c r="B70" s="95">
        <v>-33407</v>
      </c>
      <c r="C70" s="33">
        <v>0</v>
      </c>
      <c r="D70" s="97">
        <v>0</v>
      </c>
      <c r="E70" s="27">
        <v>0</v>
      </c>
      <c r="F70" s="28">
        <v>0</v>
      </c>
      <c r="G70" s="37"/>
    </row>
    <row r="71" spans="1:7" s="41" customFormat="1" ht="13.5" customHeight="1">
      <c r="A71" s="98" t="s">
        <v>54</v>
      </c>
      <c r="B71" s="99">
        <v>47053</v>
      </c>
      <c r="C71" s="27">
        <v>-26147</v>
      </c>
      <c r="D71" s="81">
        <v>-8569</v>
      </c>
      <c r="E71" s="27">
        <f>D71/C71*100</f>
        <v>32.772402187631464</v>
      </c>
      <c r="F71" s="11">
        <f>D71/B71*100</f>
        <v>-18.211378658108941</v>
      </c>
      <c r="G71" s="37"/>
    </row>
    <row r="72" spans="1:7" s="41" customFormat="1" ht="22.5" customHeight="1">
      <c r="A72" s="98" t="s">
        <v>55</v>
      </c>
      <c r="B72" s="95"/>
      <c r="C72" s="33">
        <v>30196</v>
      </c>
      <c r="D72" s="97">
        <v>14686</v>
      </c>
      <c r="E72" s="27">
        <f>D72/C72*100</f>
        <v>48.635580871638631</v>
      </c>
      <c r="F72" s="11">
        <v>0</v>
      </c>
      <c r="G72" s="37"/>
    </row>
    <row r="73" spans="1:7" s="41" customFormat="1" ht="15.75">
      <c r="A73" s="51"/>
      <c r="B73" s="51"/>
      <c r="C73" s="54" t="s">
        <v>61</v>
      </c>
      <c r="D73" s="52"/>
      <c r="E73" s="52"/>
      <c r="F73" s="34"/>
      <c r="G73" s="51"/>
    </row>
    <row r="74" spans="1:7" s="41" customFormat="1" ht="15.75">
      <c r="A74" s="45"/>
      <c r="B74" s="34"/>
      <c r="C74" s="45"/>
      <c r="D74" s="53"/>
      <c r="E74" s="45"/>
      <c r="F74" s="45"/>
      <c r="G74" s="45"/>
    </row>
    <row r="75" spans="1:7" s="41" customFormat="1">
      <c r="A75" s="53"/>
      <c r="B75" s="53"/>
      <c r="C75" s="45"/>
      <c r="D75" s="45"/>
      <c r="E75" s="45"/>
      <c r="F75" s="45"/>
      <c r="G75" s="45"/>
    </row>
    <row r="76" spans="1:7">
      <c r="A76" s="53"/>
      <c r="B76" s="53"/>
    </row>
  </sheetData>
  <mergeCells count="2">
    <mergeCell ref="A2:F2"/>
    <mergeCell ref="A3:F3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Лист1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2018-10-15T07:42:44Z</dcterms:modified>
</cp:coreProperties>
</file>