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0" i="1" l="1"/>
  <c r="F69" i="1"/>
  <c r="E69" i="1"/>
  <c r="F68" i="1"/>
  <c r="F67" i="1"/>
  <c r="D66" i="1"/>
  <c r="E66" i="1" s="1"/>
  <c r="C66" i="1"/>
  <c r="B66" i="1"/>
  <c r="F66" i="1" s="1"/>
  <c r="C64" i="1"/>
  <c r="B64" i="1"/>
  <c r="F63" i="1"/>
  <c r="E63" i="1"/>
  <c r="F62" i="1"/>
  <c r="E62" i="1"/>
  <c r="F61" i="1"/>
  <c r="E61" i="1"/>
  <c r="F60" i="1"/>
  <c r="E60" i="1"/>
  <c r="F59" i="1"/>
  <c r="E59" i="1"/>
  <c r="F58" i="1"/>
  <c r="E58" i="1"/>
  <c r="F54" i="1"/>
  <c r="E54" i="1"/>
  <c r="F50" i="1"/>
  <c r="E50" i="1"/>
  <c r="F48" i="1"/>
  <c r="D45" i="1"/>
  <c r="E45" i="1" s="1"/>
  <c r="F42" i="1"/>
  <c r="E42" i="1"/>
  <c r="F39" i="1"/>
  <c r="E39" i="1"/>
  <c r="F38" i="1"/>
  <c r="E38" i="1"/>
  <c r="F37" i="1"/>
  <c r="F36" i="1"/>
  <c r="E36" i="1"/>
  <c r="F35" i="1"/>
  <c r="E35" i="1"/>
  <c r="B31" i="1"/>
  <c r="B65" i="1" s="1"/>
  <c r="F30" i="1"/>
  <c r="E30" i="1"/>
  <c r="F29" i="1"/>
  <c r="E29" i="1"/>
  <c r="F28" i="1"/>
  <c r="E28" i="1"/>
  <c r="F26" i="1"/>
  <c r="E26" i="1"/>
  <c r="E25" i="1"/>
  <c r="F24" i="1"/>
  <c r="E24" i="1"/>
  <c r="F23" i="1"/>
  <c r="E23" i="1"/>
  <c r="D22" i="1"/>
  <c r="E22" i="1" s="1"/>
  <c r="C22" i="1"/>
  <c r="B22" i="1"/>
  <c r="F19" i="1"/>
  <c r="E19" i="1"/>
  <c r="F18" i="1"/>
  <c r="E18" i="1"/>
  <c r="F17" i="1"/>
  <c r="E17" i="1"/>
  <c r="F16" i="1"/>
  <c r="E16" i="1"/>
  <c r="F15" i="1"/>
  <c r="E15" i="1"/>
  <c r="F13" i="1"/>
  <c r="E13" i="1"/>
  <c r="F12" i="1"/>
  <c r="E12" i="1"/>
  <c r="F11" i="1"/>
  <c r="E11" i="1"/>
  <c r="F10" i="1"/>
  <c r="E10" i="1"/>
  <c r="F9" i="1"/>
  <c r="E9" i="1"/>
  <c r="F8" i="1"/>
  <c r="E8" i="1"/>
  <c r="D7" i="1"/>
  <c r="F7" i="1" s="1"/>
  <c r="C7" i="1"/>
  <c r="C31" i="1" s="1"/>
  <c r="C65" i="1" s="1"/>
  <c r="B7" i="1"/>
  <c r="E7" i="1" l="1"/>
  <c r="F22" i="1"/>
  <c r="D31" i="1"/>
  <c r="F45" i="1"/>
  <c r="D64" i="1"/>
  <c r="D65" i="1" l="1"/>
  <c r="E31" i="1"/>
  <c r="F31" i="1"/>
  <c r="E64" i="1"/>
  <c r="F64" i="1"/>
  <c r="F65" i="1" l="1"/>
  <c r="E65" i="1"/>
</calcChain>
</file>

<file path=xl/sharedStrings.xml><?xml version="1.0" encoding="utf-8"?>
<sst xmlns="http://schemas.openxmlformats.org/spreadsheetml/2006/main" count="69" uniqueCount="62">
  <si>
    <t xml:space="preserve">ИСПОЛНЕНИЕ  РАЙОННОГО  БЮДЖЕТА  </t>
  </si>
  <si>
    <t>План на 2017г.</t>
  </si>
  <si>
    <t>%  вып. к 2016 г</t>
  </si>
  <si>
    <t>% вып. к плану      2017 г</t>
  </si>
  <si>
    <t xml:space="preserve">        Д О Х О Д Ы                               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</si>
  <si>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</si>
  <si>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</si>
  <si>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</si>
  <si>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</si>
  <si>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</si>
  <si>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</si>
  <si>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</si>
  <si>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</si>
  <si>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</si>
  <si>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</si>
  <si>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</si>
  <si>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</si>
  <si>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</si>
  <si>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поступления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</si>
  <si>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</si>
  <si>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</si>
  <si>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</si>
  <si>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</si>
  <si>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>-Иные межбюджетные трансферты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</si>
  <si>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</si>
  <si>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</si>
  <si>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</si>
  <si>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</si>
  <si>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>В С Е Г О  Д О Х О Д О В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</si>
  <si>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</si>
  <si>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</si>
  <si>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</si>
  <si>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</si>
  <si>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</si>
  <si>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</si>
  <si>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</si>
  <si>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</si>
  <si>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</si>
  <si>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б) безвозмездные перечисления государственным  и муниципальным организациям</t>
  </si>
  <si>
    <t>Охрана окружающей среды</t>
  </si>
  <si>
    <t>увеличение стоим. основных средств</t>
  </si>
  <si>
    <t>Образование</t>
  </si>
  <si>
    <t>в том числе :</t>
  </si>
  <si>
    <t>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</si>
  <si>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</si>
  <si>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</si>
  <si>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</si>
  <si>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</si>
  <si>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</si>
  <si>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</si>
  <si>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</si>
  <si>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</si>
  <si>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ВСЕГО РАСХОДОВ</t>
  </si>
  <si>
    <t xml:space="preserve"> 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</si>
  <si>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</si>
  <si>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</si>
  <si>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</si>
  <si>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</si>
  <si>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 финансирования</t>
  </si>
  <si>
    <t xml:space="preserve">на  1 декабря 2017 года </t>
  </si>
  <si>
    <t>Исполнено на 1.12.2016 г.</t>
  </si>
  <si>
    <t>Исполнено на 1.12.2017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</si>
</sst>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_р_._-;_-@_-"/>
  </numFmts>
  <fonts count="19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 CYR"/>
      <family val="1"/>
      <charset val="204"/>
    </font>
    <font>
      <b/>
      <sz val="11"/>
      <name val="Times New Roman CE"/>
      <charset val="204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 applyAlignment="1" applyProtection="1"/>
    <xf numFmtId="1" fontId="6" fillId="0" borderId="1" xfId="0" applyNumberFormat="1" applyFont="1" applyFill="1" applyBorder="1"/>
    <xf numFmtId="3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/>
    <xf numFmtId="3" fontId="1" fillId="0" borderId="1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wrapText="1"/>
    </xf>
    <xf numFmtId="3" fontId="6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protection locked="0"/>
    </xf>
    <xf numFmtId="1" fontId="7" fillId="0" borderId="1" xfId="0" applyNumberFormat="1" applyFont="1" applyFill="1" applyBorder="1" applyAlignment="1" applyProtection="1"/>
    <xf numFmtId="3" fontId="11" fillId="0" borderId="1" xfId="0" applyNumberFormat="1" applyFont="1" applyFill="1" applyBorder="1"/>
    <xf numFmtId="0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/>
    <xf numFmtId="3" fontId="12" fillId="0" borderId="1" xfId="0" applyNumberFormat="1" applyFont="1" applyFill="1" applyBorder="1"/>
    <xf numFmtId="0" fontId="1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wrapText="1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14" fillId="0" borderId="1" xfId="0" applyNumberFormat="1" applyFont="1" applyFill="1" applyBorder="1" applyAlignment="1" applyProtection="1"/>
    <xf numFmtId="3" fontId="6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protection locked="0"/>
    </xf>
    <xf numFmtId="3" fontId="15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3" fontId="7" fillId="0" borderId="0" xfId="0" applyNumberFormat="1" applyFont="1" applyFill="1" applyBorder="1"/>
    <xf numFmtId="0" fontId="6" fillId="0" borderId="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/>
    <xf numFmtId="1" fontId="1" fillId="0" borderId="0" xfId="0" applyNumberFormat="1" applyFont="1" applyFill="1" applyBorder="1"/>
    <xf numFmtId="164" fontId="7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/>
    <xf numFmtId="1" fontId="17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164" fontId="18" fillId="0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0" fillId="0" borderId="0" xfId="0" applyFill="1" applyBorder="1"/>
    <xf numFmtId="0" fontId="16" fillId="0" borderId="0" xfId="0" applyFont="1" applyFill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 applyProtection="1"/>
    <xf numFmtId="3" fontId="7" fillId="2" borderId="1" xfId="0" applyNumberFormat="1" applyFont="1" applyFill="1" applyBorder="1" applyAlignment="1" applyProtection="1">
      <protection locked="0"/>
    </xf>
    <xf numFmtId="3" fontId="8" fillId="2" borderId="1" xfId="0" applyNumberFormat="1" applyFont="1" applyFill="1" applyBorder="1"/>
    <xf numFmtId="3" fontId="8" fillId="0" borderId="1" xfId="0" applyNumberFormat="1" applyFont="1" applyFill="1" applyBorder="1"/>
    <xf numFmtId="3" fontId="7" fillId="2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3" fontId="9" fillId="2" borderId="1" xfId="0" applyNumberFormat="1" applyFont="1" applyFill="1" applyBorder="1"/>
    <xf numFmtId="3" fontId="9" fillId="0" borderId="1" xfId="0" applyNumberFormat="1" applyFont="1" applyFill="1" applyBorder="1"/>
    <xf numFmtId="3" fontId="1" fillId="3" borderId="1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2" fillId="3" borderId="1" xfId="0" applyNumberFormat="1" applyFont="1" applyFill="1" applyBorder="1" applyAlignment="1" applyProtection="1"/>
    <xf numFmtId="3" fontId="13" fillId="3" borderId="1" xfId="0" applyNumberFormat="1" applyFont="1" applyFill="1" applyBorder="1" applyAlignment="1" applyProtection="1">
      <alignment wrapText="1"/>
    </xf>
    <xf numFmtId="0" fontId="7" fillId="3" borderId="1" xfId="0" applyNumberFormat="1" applyFont="1" applyFill="1" applyBorder="1" applyAlignment="1" applyProtection="1">
      <alignment wrapText="1"/>
    </xf>
    <xf numFmtId="0" fontId="13" fillId="3" borderId="1" xfId="0" applyNumberFormat="1" applyFont="1" applyFill="1" applyBorder="1" applyAlignment="1" applyProtection="1">
      <alignment wrapText="1"/>
    </xf>
    <xf numFmtId="3" fontId="11" fillId="3" borderId="1" xfId="0" applyNumberFormat="1" applyFont="1" applyFill="1" applyBorder="1"/>
    <xf numFmtId="3" fontId="12" fillId="3" borderId="1" xfId="0" applyNumberFormat="1" applyFont="1" applyFill="1" applyBorder="1"/>
    <xf numFmtId="0" fontId="11" fillId="0" borderId="0" xfId="0" applyFont="1" applyFill="1"/>
    <xf numFmtId="3" fontId="11" fillId="0" borderId="0" xfId="0" applyNumberFormat="1" applyFont="1" applyFill="1"/>
    <xf numFmtId="3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workbookViewId="0">
      <selection sqref="A1:G1048576"/>
    </sheetView>
  </sheetViews>
  <sheetFormatPr defaultRowHeight="15"/>
  <cols>
    <col min="1" max="1" width="43.28515625" style="62" customWidth="1"/>
    <col min="2" max="2" width="12.5703125" style="62" bestFit="1" customWidth="1"/>
    <col min="3" max="4" width="11" style="62" customWidth="1"/>
    <col min="5" max="5" width="9.28515625" style="62" customWidth="1"/>
    <col min="6" max="6" width="10.28515625" style="62" customWidth="1"/>
    <col min="7" max="7" width="10.42578125" style="62" customWidth="1"/>
  </cols>
  <sheetData>
    <row r="1" spans="1:9" s="56" customFormat="1" ht="6" customHeight="1">
      <c r="A1" s="62"/>
      <c r="B1" s="62"/>
      <c r="C1" s="62"/>
      <c r="D1" s="62"/>
      <c r="E1" s="62"/>
      <c r="F1" s="62"/>
      <c r="G1" s="62"/>
    </row>
    <row r="2" spans="1:9" s="56" customFormat="1" ht="15.75">
      <c r="A2" s="60" t="s">
        <v>0</v>
      </c>
      <c r="B2" s="60"/>
      <c r="C2" s="60"/>
      <c r="D2" s="60"/>
      <c r="E2" s="60"/>
      <c r="F2" s="60"/>
      <c r="G2" s="62"/>
    </row>
    <row r="3" spans="1:9" s="56" customFormat="1" ht="15.75">
      <c r="A3" s="61" t="s">
        <v>59</v>
      </c>
      <c r="B3" s="61"/>
      <c r="C3" s="61"/>
      <c r="D3" s="61"/>
      <c r="E3" s="61"/>
      <c r="F3" s="61"/>
      <c r="G3" s="62"/>
    </row>
    <row r="4" spans="1:9" s="56" customFormat="1" ht="15.75">
      <c r="A4" s="1"/>
      <c r="B4" s="1"/>
      <c r="C4" s="2"/>
      <c r="D4" s="2"/>
      <c r="E4" s="62"/>
      <c r="F4" s="63"/>
      <c r="G4" s="63"/>
    </row>
    <row r="5" spans="1:9" s="56" customFormat="1" ht="38.25" customHeight="1">
      <c r="A5" s="3"/>
      <c r="B5" s="4" t="s">
        <v>1</v>
      </c>
      <c r="C5" s="4" t="s">
        <v>60</v>
      </c>
      <c r="D5" s="4" t="s">
        <v>61</v>
      </c>
      <c r="E5" s="5" t="s">
        <v>2</v>
      </c>
      <c r="F5" s="5" t="s">
        <v>3</v>
      </c>
      <c r="G5" s="64"/>
    </row>
    <row r="6" spans="1:9" s="56" customFormat="1" ht="15.75">
      <c r="A6" s="6">
        <v>1</v>
      </c>
      <c r="B6" s="6">
        <v>2</v>
      </c>
      <c r="C6" s="6">
        <v>4</v>
      </c>
      <c r="D6" s="6">
        <v>4</v>
      </c>
      <c r="E6" s="6">
        <v>5</v>
      </c>
      <c r="F6" s="6">
        <v>6</v>
      </c>
      <c r="G6" s="64"/>
    </row>
    <row r="7" spans="1:9" s="56" customFormat="1" ht="36.75" customHeight="1">
      <c r="A7" s="50" t="s">
        <v>4</v>
      </c>
      <c r="B7" s="7">
        <f>SUM(B8:B21)</f>
        <v>327634.28999999998</v>
      </c>
      <c r="C7" s="7">
        <f>SUM(C8:C21)</f>
        <v>264852.68375000003</v>
      </c>
      <c r="D7" s="7">
        <f>SUM(D8:D21)</f>
        <v>309901.62999999995</v>
      </c>
      <c r="E7" s="8">
        <f>D7/C7*100</f>
        <v>117.00905787026971</v>
      </c>
      <c r="F7" s="9">
        <f>D7/B7*100</f>
        <v>94.587666632817928</v>
      </c>
      <c r="G7" s="51"/>
      <c r="H7" s="57"/>
      <c r="I7" s="57"/>
    </row>
    <row r="8" spans="1:9" s="56" customFormat="1" ht="20.25" customHeight="1">
      <c r="A8" s="29" t="s">
        <v>5</v>
      </c>
      <c r="B8" s="10">
        <v>200776</v>
      </c>
      <c r="C8" s="65">
        <v>190446.4</v>
      </c>
      <c r="D8" s="11">
        <v>202687.4</v>
      </c>
      <c r="E8" s="12">
        <f t="shared" ref="E8:E13" si="0">D8/C8*100</f>
        <v>106.42753026573357</v>
      </c>
      <c r="F8" s="13">
        <f t="shared" ref="F8:F19" si="1">D8/B8*100</f>
        <v>100.95200621588238</v>
      </c>
      <c r="G8" s="51"/>
      <c r="H8" s="57"/>
    </row>
    <row r="9" spans="1:9" s="56" customFormat="1" ht="15.75">
      <c r="A9" s="29" t="s">
        <v>6</v>
      </c>
      <c r="B9" s="10">
        <v>15600</v>
      </c>
      <c r="C9" s="65">
        <v>18831.099999999999</v>
      </c>
      <c r="D9" s="11">
        <v>14768.1</v>
      </c>
      <c r="E9" s="12">
        <f t="shared" si="0"/>
        <v>78.423990101481067</v>
      </c>
      <c r="F9" s="13">
        <f t="shared" si="1"/>
        <v>94.667307692307688</v>
      </c>
      <c r="G9" s="51"/>
      <c r="H9" s="57"/>
    </row>
    <row r="10" spans="1:9" s="56" customFormat="1" ht="30.6" customHeight="1">
      <c r="A10" s="27" t="s">
        <v>7</v>
      </c>
      <c r="B10" s="14">
        <v>920</v>
      </c>
      <c r="C10" s="66">
        <v>389</v>
      </c>
      <c r="D10" s="15">
        <v>114.16</v>
      </c>
      <c r="E10" s="12">
        <f t="shared" si="0"/>
        <v>29.347043701799485</v>
      </c>
      <c r="F10" s="13">
        <f t="shared" si="1"/>
        <v>12.408695652173913</v>
      </c>
      <c r="G10" s="51"/>
      <c r="H10" s="57"/>
    </row>
    <row r="11" spans="1:9" s="56" customFormat="1" ht="15.75">
      <c r="A11" s="27" t="s">
        <v>8</v>
      </c>
      <c r="B11" s="10">
        <v>7223</v>
      </c>
      <c r="C11" s="67">
        <v>6585.6</v>
      </c>
      <c r="D11" s="10">
        <v>5596.4</v>
      </c>
      <c r="E11" s="12">
        <f t="shared" si="0"/>
        <v>84.979348882410093</v>
      </c>
      <c r="F11" s="13">
        <f t="shared" si="1"/>
        <v>77.480271355392489</v>
      </c>
      <c r="G11" s="51"/>
      <c r="H11" s="57"/>
    </row>
    <row r="12" spans="1:9" s="56" customFormat="1" ht="15.75">
      <c r="A12" s="27" t="s">
        <v>9</v>
      </c>
      <c r="B12" s="10">
        <v>6315</v>
      </c>
      <c r="C12" s="67">
        <v>5504.51</v>
      </c>
      <c r="D12" s="10">
        <v>5901.1930000000002</v>
      </c>
      <c r="E12" s="12">
        <f t="shared" si="0"/>
        <v>107.20650884456563</v>
      </c>
      <c r="F12" s="13">
        <f t="shared" si="1"/>
        <v>93.447236737925579</v>
      </c>
      <c r="G12" s="51"/>
      <c r="H12" s="57"/>
    </row>
    <row r="13" spans="1:9" s="56" customFormat="1" ht="15.75">
      <c r="A13" s="29" t="s">
        <v>10</v>
      </c>
      <c r="B13" s="10">
        <v>360</v>
      </c>
      <c r="C13" s="67">
        <v>34.5</v>
      </c>
      <c r="D13" s="10">
        <v>7.3</v>
      </c>
      <c r="E13" s="12">
        <f t="shared" si="0"/>
        <v>21.159420289855071</v>
      </c>
      <c r="F13" s="13">
        <f t="shared" si="1"/>
        <v>2.0277777777777777</v>
      </c>
      <c r="G13" s="51"/>
      <c r="H13" s="57"/>
    </row>
    <row r="14" spans="1:9" s="56" customFormat="1" ht="33.6" customHeight="1">
      <c r="A14" s="27" t="s">
        <v>11</v>
      </c>
      <c r="B14" s="14">
        <v>0</v>
      </c>
      <c r="C14" s="68">
        <v>3.7499999999999999E-3</v>
      </c>
      <c r="D14" s="16">
        <v>0.35</v>
      </c>
      <c r="E14" s="12">
        <v>0</v>
      </c>
      <c r="F14" s="13">
        <v>0</v>
      </c>
      <c r="G14" s="51"/>
      <c r="H14" s="57"/>
    </row>
    <row r="15" spans="1:9" s="56" customFormat="1" ht="45" customHeight="1">
      <c r="A15" s="37" t="s">
        <v>12</v>
      </c>
      <c r="B15" s="14">
        <v>13246</v>
      </c>
      <c r="C15" s="67">
        <v>10068.6</v>
      </c>
      <c r="D15" s="10">
        <v>10136.799999999999</v>
      </c>
      <c r="E15" s="12">
        <f>D15/C15*100</f>
        <v>100.67735335597798</v>
      </c>
      <c r="F15" s="13">
        <f t="shared" si="1"/>
        <v>76.527253510493736</v>
      </c>
      <c r="G15" s="52"/>
      <c r="H15" s="57"/>
    </row>
    <row r="16" spans="1:9" s="56" customFormat="1" ht="30" customHeight="1">
      <c r="A16" s="37" t="s">
        <v>13</v>
      </c>
      <c r="B16" s="14">
        <v>14479</v>
      </c>
      <c r="C16" s="69">
        <v>13979.1</v>
      </c>
      <c r="D16" s="70">
        <v>894.86400000000003</v>
      </c>
      <c r="E16" s="12">
        <f>D16/C16*100</f>
        <v>6.4014421529283005</v>
      </c>
      <c r="F16" s="13">
        <f t="shared" si="1"/>
        <v>6.1804268250569789</v>
      </c>
      <c r="G16" s="52"/>
      <c r="H16" s="57"/>
    </row>
    <row r="17" spans="1:9" s="56" customFormat="1" ht="29.25" customHeight="1">
      <c r="A17" s="37" t="s">
        <v>14</v>
      </c>
      <c r="B17" s="14">
        <v>67452.990000000005</v>
      </c>
      <c r="C17" s="71">
        <v>15595.6</v>
      </c>
      <c r="D17" s="17">
        <v>67931.438999999998</v>
      </c>
      <c r="E17" s="12">
        <f>D17/C17*100</f>
        <v>435.58079843032652</v>
      </c>
      <c r="F17" s="13">
        <f t="shared" si="1"/>
        <v>100.70930732648024</v>
      </c>
      <c r="G17" s="52"/>
      <c r="H17" s="57"/>
    </row>
    <row r="18" spans="1:9" s="56" customFormat="1" ht="31.5">
      <c r="A18" s="37" t="s">
        <v>15</v>
      </c>
      <c r="B18" s="14">
        <v>97.3</v>
      </c>
      <c r="C18" s="71">
        <v>468.57</v>
      </c>
      <c r="D18" s="17">
        <v>68.299000000000007</v>
      </c>
      <c r="E18" s="12">
        <f>D18/C18*100</f>
        <v>14.576050536739443</v>
      </c>
      <c r="F18" s="13">
        <f t="shared" si="1"/>
        <v>70.194244604316552</v>
      </c>
      <c r="G18" s="52"/>
      <c r="H18" s="57"/>
    </row>
    <row r="19" spans="1:9" s="56" customFormat="1" ht="17.25" customHeight="1">
      <c r="A19" s="27" t="s">
        <v>16</v>
      </c>
      <c r="B19" s="72">
        <v>1165</v>
      </c>
      <c r="C19" s="67">
        <v>2949.7</v>
      </c>
      <c r="D19" s="10">
        <v>1256.2249999999999</v>
      </c>
      <c r="E19" s="12">
        <f>D19/C19*100</f>
        <v>42.5882293114554</v>
      </c>
      <c r="F19" s="13">
        <f t="shared" si="1"/>
        <v>107.8304721030043</v>
      </c>
      <c r="G19" s="52"/>
      <c r="H19" s="57"/>
    </row>
    <row r="20" spans="1:9" s="56" customFormat="1" ht="15.75">
      <c r="A20" s="29" t="s">
        <v>17</v>
      </c>
      <c r="B20" s="72">
        <v>0</v>
      </c>
      <c r="C20" s="73">
        <v>0</v>
      </c>
      <c r="D20" s="74">
        <v>0</v>
      </c>
      <c r="E20" s="12"/>
      <c r="F20" s="13"/>
      <c r="G20" s="52"/>
      <c r="H20" s="57"/>
    </row>
    <row r="21" spans="1:9" s="56" customFormat="1" ht="18" customHeight="1">
      <c r="A21" s="29" t="s">
        <v>18</v>
      </c>
      <c r="B21" s="72">
        <v>0</v>
      </c>
      <c r="C21" s="73">
        <v>0</v>
      </c>
      <c r="D21" s="74">
        <v>539.1</v>
      </c>
      <c r="E21" s="12"/>
      <c r="F21" s="13"/>
      <c r="G21" s="52"/>
      <c r="H21" s="57"/>
    </row>
    <row r="22" spans="1:9" s="56" customFormat="1" ht="17.25" customHeight="1">
      <c r="A22" s="18" t="s">
        <v>19</v>
      </c>
      <c r="B22" s="7">
        <f>SUM(B23:B30)</f>
        <v>708255.70500000019</v>
      </c>
      <c r="C22" s="7">
        <f>SUM(C23:C30)</f>
        <v>754627.56700000004</v>
      </c>
      <c r="D22" s="7">
        <f>SUM(D23:D30)</f>
        <v>520594.74600000004</v>
      </c>
      <c r="E22" s="8">
        <f t="shared" ref="E22:E31" si="2">D22/C22*100</f>
        <v>68.986976989140388</v>
      </c>
      <c r="F22" s="9">
        <f t="shared" ref="F22:F31" si="3">D22/B22*100</f>
        <v>73.503784342972551</v>
      </c>
      <c r="G22" s="51"/>
    </row>
    <row r="23" spans="1:9" s="56" customFormat="1" ht="15.75" customHeight="1">
      <c r="A23" s="19" t="s">
        <v>20</v>
      </c>
      <c r="B23" s="15">
        <v>377538.65299999999</v>
      </c>
      <c r="C23" s="15">
        <v>301942.03000000003</v>
      </c>
      <c r="D23" s="15">
        <v>323162.19300000003</v>
      </c>
      <c r="E23" s="12">
        <f t="shared" si="2"/>
        <v>107.02789306940805</v>
      </c>
      <c r="F23" s="20">
        <f t="shared" si="3"/>
        <v>85.597114476116971</v>
      </c>
      <c r="G23" s="51"/>
      <c r="I23" s="58"/>
    </row>
    <row r="24" spans="1:9" s="56" customFormat="1" ht="17.25" customHeight="1">
      <c r="A24" s="21" t="s">
        <v>21</v>
      </c>
      <c r="B24" s="17">
        <v>320642.90700000001</v>
      </c>
      <c r="C24" s="10">
        <v>419544.36099999998</v>
      </c>
      <c r="D24" s="10">
        <v>189214.60500000001</v>
      </c>
      <c r="E24" s="12">
        <f t="shared" si="2"/>
        <v>45.100023403722979</v>
      </c>
      <c r="F24" s="20">
        <f t="shared" si="3"/>
        <v>59.011005972447727</v>
      </c>
      <c r="G24" s="51"/>
      <c r="I24" s="53"/>
    </row>
    <row r="25" spans="1:9" s="56" customFormat="1" ht="15.75">
      <c r="A25" s="22" t="s">
        <v>22</v>
      </c>
      <c r="B25" s="16">
        <v>0</v>
      </c>
      <c r="C25" s="10">
        <v>8398.5</v>
      </c>
      <c r="D25" s="10">
        <v>0</v>
      </c>
      <c r="E25" s="12">
        <f t="shared" si="2"/>
        <v>0</v>
      </c>
      <c r="F25" s="20">
        <v>0</v>
      </c>
      <c r="G25" s="51"/>
      <c r="I25" s="53"/>
    </row>
    <row r="26" spans="1:9" s="56" customFormat="1" ht="20.45" customHeight="1">
      <c r="A26" s="23" t="s">
        <v>23</v>
      </c>
      <c r="B26" s="16">
        <v>2794.7310000000002</v>
      </c>
      <c r="C26" s="10">
        <v>9717.9419999999991</v>
      </c>
      <c r="D26" s="10">
        <v>938.53399999999999</v>
      </c>
      <c r="E26" s="12">
        <f t="shared" si="2"/>
        <v>9.6577444072006209</v>
      </c>
      <c r="F26" s="20">
        <f t="shared" si="3"/>
        <v>33.582266057091005</v>
      </c>
      <c r="G26" s="51"/>
      <c r="I26" s="59"/>
    </row>
    <row r="27" spans="1:9" s="56" customFormat="1" ht="15.75" hidden="1" customHeight="1">
      <c r="A27" s="24" t="s">
        <v>24</v>
      </c>
      <c r="B27" s="75"/>
      <c r="C27" s="76"/>
      <c r="D27" s="76"/>
      <c r="E27" s="12"/>
      <c r="F27" s="20"/>
      <c r="G27" s="51"/>
    </row>
    <row r="28" spans="1:9" s="56" customFormat="1" ht="18" customHeight="1">
      <c r="A28" s="25" t="s">
        <v>25</v>
      </c>
      <c r="B28" s="26">
        <v>7700</v>
      </c>
      <c r="C28" s="17">
        <v>2130</v>
      </c>
      <c r="D28" s="17">
        <v>7700</v>
      </c>
      <c r="E28" s="20">
        <f t="shared" si="2"/>
        <v>361.50234741784038</v>
      </c>
      <c r="F28" s="20">
        <f t="shared" si="3"/>
        <v>100</v>
      </c>
      <c r="G28" s="51"/>
    </row>
    <row r="29" spans="1:9" s="56" customFormat="1" ht="51" customHeight="1">
      <c r="A29" s="27" t="s">
        <v>26</v>
      </c>
      <c r="B29" s="11">
        <v>449.13600000000002</v>
      </c>
      <c r="C29" s="10">
        <v>16690.928</v>
      </c>
      <c r="D29" s="10">
        <v>449.13600000000002</v>
      </c>
      <c r="E29" s="20">
        <f t="shared" si="2"/>
        <v>2.6908989122713849</v>
      </c>
      <c r="F29" s="20">
        <f t="shared" si="3"/>
        <v>100</v>
      </c>
      <c r="G29" s="51"/>
    </row>
    <row r="30" spans="1:9" s="56" customFormat="1" ht="31.5">
      <c r="A30" s="27" t="s">
        <v>27</v>
      </c>
      <c r="B30" s="11">
        <v>-869.72199999999998</v>
      </c>
      <c r="C30" s="10">
        <v>-3796.194</v>
      </c>
      <c r="D30" s="10">
        <v>-869.72199999999998</v>
      </c>
      <c r="E30" s="20">
        <f t="shared" si="2"/>
        <v>22.91036759449069</v>
      </c>
      <c r="F30" s="20">
        <f t="shared" si="3"/>
        <v>100</v>
      </c>
      <c r="G30" s="51"/>
    </row>
    <row r="31" spans="1:9" s="56" customFormat="1" ht="15.75">
      <c r="A31" s="18" t="s">
        <v>28</v>
      </c>
      <c r="B31" s="28">
        <f>B7+B22</f>
        <v>1035889.9950000001</v>
      </c>
      <c r="C31" s="28">
        <f>C7+C22</f>
        <v>1019480.2507500001</v>
      </c>
      <c r="D31" s="28">
        <f>D7+D22</f>
        <v>830496.37599999993</v>
      </c>
      <c r="E31" s="9">
        <f t="shared" si="2"/>
        <v>81.462723322892174</v>
      </c>
      <c r="F31" s="9">
        <f t="shared" si="3"/>
        <v>80.172255742271147</v>
      </c>
      <c r="G31" s="51"/>
    </row>
    <row r="32" spans="1:9" s="56" customFormat="1" ht="13.5" customHeight="1">
      <c r="A32" s="29"/>
      <c r="B32" s="30"/>
      <c r="C32" s="30"/>
      <c r="D32" s="30"/>
      <c r="E32" s="31"/>
      <c r="F32" s="20"/>
      <c r="G32" s="51"/>
    </row>
    <row r="33" spans="1:7" s="56" customFormat="1" ht="15.75" hidden="1" customHeight="1">
      <c r="A33" s="29"/>
      <c r="B33" s="30"/>
      <c r="C33" s="30"/>
      <c r="D33" s="30"/>
      <c r="E33" s="31"/>
      <c r="F33" s="20"/>
      <c r="G33" s="51"/>
    </row>
    <row r="34" spans="1:7" s="56" customFormat="1" ht="15.75">
      <c r="A34" s="18" t="s">
        <v>29</v>
      </c>
      <c r="B34" s="29"/>
      <c r="C34" s="32"/>
      <c r="D34" s="32"/>
      <c r="E34" s="10"/>
      <c r="F34" s="26"/>
      <c r="G34" s="52"/>
    </row>
    <row r="35" spans="1:7" s="56" customFormat="1" ht="15.75">
      <c r="A35" s="29" t="s">
        <v>30</v>
      </c>
      <c r="B35" s="10">
        <v>66835.48</v>
      </c>
      <c r="C35" s="10">
        <v>66188.832999999999</v>
      </c>
      <c r="D35" s="10">
        <v>60761</v>
      </c>
      <c r="E35" s="10">
        <f>D35/C35*100</f>
        <v>91.799473183036781</v>
      </c>
      <c r="F35" s="26">
        <f t="shared" ref="F35:F45" si="4">D35/B35*100</f>
        <v>90.911294420269002</v>
      </c>
      <c r="G35" s="52"/>
    </row>
    <row r="36" spans="1:7" s="56" customFormat="1" ht="17.25" customHeight="1">
      <c r="A36" s="33" t="s">
        <v>31</v>
      </c>
      <c r="B36" s="34">
        <v>42066.283000000003</v>
      </c>
      <c r="C36" s="34">
        <v>41365.368999999999</v>
      </c>
      <c r="D36" s="34">
        <v>39351.815999999999</v>
      </c>
      <c r="E36" s="10">
        <f>D36/C36*100</f>
        <v>95.13227356922647</v>
      </c>
      <c r="F36" s="35">
        <f t="shared" si="4"/>
        <v>93.547166979312138</v>
      </c>
      <c r="G36" s="54"/>
    </row>
    <row r="37" spans="1:7" s="56" customFormat="1" ht="15.75" hidden="1" customHeight="1">
      <c r="A37" s="33" t="s">
        <v>32</v>
      </c>
      <c r="B37" s="77"/>
      <c r="C37" s="34"/>
      <c r="D37" s="77"/>
      <c r="E37" s="34"/>
      <c r="F37" s="35" t="e">
        <f t="shared" si="4"/>
        <v>#DIV/0!</v>
      </c>
      <c r="G37" s="54"/>
    </row>
    <row r="38" spans="1:7" s="56" customFormat="1" ht="15.75">
      <c r="A38" s="29" t="s">
        <v>33</v>
      </c>
      <c r="B38" s="10">
        <v>2395.8000000000002</v>
      </c>
      <c r="C38" s="10">
        <v>2226.31</v>
      </c>
      <c r="D38" s="10">
        <v>2183.4299999999998</v>
      </c>
      <c r="E38" s="10">
        <f>D38/C38*100</f>
        <v>98.073942981884827</v>
      </c>
      <c r="F38" s="26">
        <f t="shared" si="4"/>
        <v>91.135737540696198</v>
      </c>
      <c r="G38" s="54"/>
    </row>
    <row r="39" spans="1:7" s="56" customFormat="1" ht="31.5">
      <c r="A39" s="27" t="s">
        <v>34</v>
      </c>
      <c r="B39" s="14">
        <v>10624.2</v>
      </c>
      <c r="C39" s="10">
        <v>4046.67</v>
      </c>
      <c r="D39" s="10">
        <v>8141.1229999999996</v>
      </c>
      <c r="E39" s="10">
        <f>D39/C39*100</f>
        <v>201.18079803888133</v>
      </c>
      <c r="F39" s="26">
        <f t="shared" si="4"/>
        <v>76.628103763106864</v>
      </c>
      <c r="G39" s="51"/>
    </row>
    <row r="40" spans="1:7" s="56" customFormat="1" ht="21" hidden="1" customHeight="1">
      <c r="A40" s="33" t="s">
        <v>31</v>
      </c>
      <c r="B40" s="77"/>
      <c r="C40" s="34"/>
      <c r="D40" s="77"/>
      <c r="E40" s="34"/>
      <c r="F40" s="35"/>
      <c r="G40" s="54"/>
    </row>
    <row r="41" spans="1:7" s="56" customFormat="1" ht="15.75" hidden="1" customHeight="1">
      <c r="A41" s="33" t="s">
        <v>32</v>
      </c>
      <c r="B41" s="77"/>
      <c r="C41" s="34"/>
      <c r="D41" s="77"/>
      <c r="E41" s="34"/>
      <c r="F41" s="35"/>
      <c r="G41" s="54"/>
    </row>
    <row r="42" spans="1:7" s="56" customFormat="1" ht="15.75">
      <c r="A42" s="29" t="s">
        <v>35</v>
      </c>
      <c r="B42" s="10">
        <v>47047.453000000001</v>
      </c>
      <c r="C42" s="10">
        <v>32569.527999999998</v>
      </c>
      <c r="D42" s="10">
        <v>41507.713000000003</v>
      </c>
      <c r="E42" s="10">
        <f>D42/C42*100</f>
        <v>127.44339739894298</v>
      </c>
      <c r="F42" s="26">
        <f t="shared" si="4"/>
        <v>88.225207430463882</v>
      </c>
      <c r="G42" s="51"/>
    </row>
    <row r="43" spans="1:7" s="56" customFormat="1" ht="21" hidden="1" customHeight="1">
      <c r="A43" s="33" t="s">
        <v>31</v>
      </c>
      <c r="B43" s="77"/>
      <c r="C43" s="34"/>
      <c r="D43" s="77"/>
      <c r="E43" s="34"/>
      <c r="F43" s="35"/>
      <c r="G43" s="54"/>
    </row>
    <row r="44" spans="1:7" s="56" customFormat="1" ht="45" hidden="1" customHeight="1">
      <c r="A44" s="36" t="s">
        <v>36</v>
      </c>
      <c r="B44" s="77"/>
      <c r="C44" s="34"/>
      <c r="D44" s="77"/>
      <c r="E44" s="34"/>
      <c r="F44" s="35"/>
      <c r="G44" s="54"/>
    </row>
    <row r="45" spans="1:7" s="56" customFormat="1" ht="15.75">
      <c r="A45" s="29" t="s">
        <v>37</v>
      </c>
      <c r="B45" s="11">
        <v>150739.02499999999</v>
      </c>
      <c r="C45" s="10">
        <v>250759.573</v>
      </c>
      <c r="D45" s="10">
        <f>35633.711</f>
        <v>35633.711000000003</v>
      </c>
      <c r="E45" s="10">
        <f>D45/C45*100</f>
        <v>14.210309330842577</v>
      </c>
      <c r="F45" s="26">
        <f t="shared" si="4"/>
        <v>23.639340243841968</v>
      </c>
      <c r="G45" s="51"/>
    </row>
    <row r="46" spans="1:7" s="56" customFormat="1" ht="15" hidden="1" customHeight="1">
      <c r="A46" s="33" t="s">
        <v>31</v>
      </c>
      <c r="B46" s="77"/>
      <c r="C46" s="34"/>
      <c r="D46" s="77"/>
      <c r="E46" s="34"/>
      <c r="F46" s="35"/>
      <c r="G46" s="54"/>
    </row>
    <row r="47" spans="1:7" s="56" customFormat="1" ht="44.25" hidden="1" customHeight="1">
      <c r="A47" s="36" t="s">
        <v>38</v>
      </c>
      <c r="B47" s="78"/>
      <c r="C47" s="34"/>
      <c r="D47" s="77"/>
      <c r="E47" s="34"/>
      <c r="F47" s="35"/>
      <c r="G47" s="54"/>
    </row>
    <row r="48" spans="1:7" s="56" customFormat="1" ht="24.75" hidden="1" customHeight="1">
      <c r="A48" s="37" t="s">
        <v>39</v>
      </c>
      <c r="B48" s="79"/>
      <c r="C48" s="10"/>
      <c r="D48" s="76"/>
      <c r="E48" s="34">
        <v>0</v>
      </c>
      <c r="F48" s="35" t="e">
        <f>D48/B48*100</f>
        <v>#DIV/0!</v>
      </c>
      <c r="G48" s="51"/>
    </row>
    <row r="49" spans="1:7" s="56" customFormat="1" ht="0.75" hidden="1" customHeight="1">
      <c r="A49" s="33" t="s">
        <v>40</v>
      </c>
      <c r="B49" s="80"/>
      <c r="C49" s="34"/>
      <c r="D49" s="77"/>
      <c r="E49" s="34">
        <v>0</v>
      </c>
      <c r="F49" s="35">
        <v>0</v>
      </c>
      <c r="G49" s="54"/>
    </row>
    <row r="50" spans="1:7" s="56" customFormat="1" ht="15.75">
      <c r="A50" s="29" t="s">
        <v>41</v>
      </c>
      <c r="B50" s="10">
        <v>582632.06700000004</v>
      </c>
      <c r="C50" s="10">
        <v>489829.65500000003</v>
      </c>
      <c r="D50" s="10">
        <v>503732.065</v>
      </c>
      <c r="E50" s="10">
        <f>D50/C50*100</f>
        <v>102.83821321516353</v>
      </c>
      <c r="F50" s="26">
        <f>D50/B50*100</f>
        <v>86.458005580389724</v>
      </c>
      <c r="G50" s="51"/>
    </row>
    <row r="51" spans="1:7" s="56" customFormat="1" ht="15.75" hidden="1" customHeight="1">
      <c r="A51" s="33" t="s">
        <v>42</v>
      </c>
      <c r="B51" s="81"/>
      <c r="C51" s="10"/>
      <c r="D51" s="76"/>
      <c r="E51" s="10"/>
      <c r="F51" s="26"/>
      <c r="G51" s="54"/>
    </row>
    <row r="52" spans="1:7" s="56" customFormat="1" ht="17.25" hidden="1" customHeight="1">
      <c r="A52" s="33" t="s">
        <v>43</v>
      </c>
      <c r="B52" s="77"/>
      <c r="C52" s="34"/>
      <c r="D52" s="77"/>
      <c r="E52" s="34"/>
      <c r="F52" s="35"/>
      <c r="G52" s="55"/>
    </row>
    <row r="53" spans="1:7" s="56" customFormat="1" ht="15.75" hidden="1" customHeight="1">
      <c r="A53" s="33" t="s">
        <v>32</v>
      </c>
      <c r="B53" s="77"/>
      <c r="C53" s="34"/>
      <c r="D53" s="77"/>
      <c r="E53" s="34"/>
      <c r="F53" s="35"/>
      <c r="G53" s="55"/>
    </row>
    <row r="54" spans="1:7" s="56" customFormat="1" ht="15.75">
      <c r="A54" s="27" t="s">
        <v>44</v>
      </c>
      <c r="B54" s="14">
        <v>110845.465</v>
      </c>
      <c r="C54" s="10">
        <v>67725.84</v>
      </c>
      <c r="D54" s="10">
        <v>100797.594</v>
      </c>
      <c r="E54" s="10">
        <f>D54/C54*100</f>
        <v>148.83181072394228</v>
      </c>
      <c r="F54" s="26">
        <f>D54/B54*100</f>
        <v>90.935243945252978</v>
      </c>
      <c r="G54" s="52"/>
    </row>
    <row r="55" spans="1:7" s="56" customFormat="1" ht="20.25" hidden="1" customHeight="1">
      <c r="A55" s="38" t="s">
        <v>45</v>
      </c>
      <c r="B55" s="82"/>
      <c r="C55" s="34"/>
      <c r="D55" s="77"/>
      <c r="E55" s="34"/>
      <c r="F55" s="35"/>
      <c r="G55" s="54"/>
    </row>
    <row r="56" spans="1:7" s="56" customFormat="1" ht="15" hidden="1" customHeight="1">
      <c r="A56" s="33" t="s">
        <v>32</v>
      </c>
      <c r="B56" s="77">
        <v>0</v>
      </c>
      <c r="C56" s="34">
        <v>0</v>
      </c>
      <c r="D56" s="77">
        <v>0</v>
      </c>
      <c r="E56" s="34">
        <v>0</v>
      </c>
      <c r="F56" s="35">
        <v>0</v>
      </c>
      <c r="G56" s="54"/>
    </row>
    <row r="57" spans="1:7" s="56" customFormat="1" ht="19.5" hidden="1" customHeight="1">
      <c r="A57" s="29" t="s">
        <v>46</v>
      </c>
      <c r="B57" s="76"/>
      <c r="C57" s="10"/>
      <c r="D57" s="76"/>
      <c r="E57" s="10">
        <v>0</v>
      </c>
      <c r="F57" s="26">
        <v>0</v>
      </c>
      <c r="G57" s="52"/>
    </row>
    <row r="58" spans="1:7" s="56" customFormat="1" ht="23.25" hidden="1" customHeight="1">
      <c r="A58" s="38" t="s">
        <v>47</v>
      </c>
      <c r="B58" s="82"/>
      <c r="C58" s="34"/>
      <c r="D58" s="77"/>
      <c r="E58" s="34" t="e">
        <f t="shared" ref="E58:E66" si="5">D58/C58*100</f>
        <v>#DIV/0!</v>
      </c>
      <c r="F58" s="35" t="e">
        <f t="shared" ref="F58:F68" si="6">D58/B58*100</f>
        <v>#DIV/0!</v>
      </c>
      <c r="G58" s="54"/>
    </row>
    <row r="59" spans="1:7" s="56" customFormat="1" ht="24.75" hidden="1" customHeight="1">
      <c r="A59" s="33" t="s">
        <v>32</v>
      </c>
      <c r="B59" s="77"/>
      <c r="C59" s="34"/>
      <c r="D59" s="77"/>
      <c r="E59" s="34" t="e">
        <f t="shared" si="5"/>
        <v>#DIV/0!</v>
      </c>
      <c r="F59" s="35" t="e">
        <f t="shared" si="6"/>
        <v>#DIV/0!</v>
      </c>
      <c r="G59" s="54"/>
    </row>
    <row r="60" spans="1:7" s="56" customFormat="1" ht="15.75">
      <c r="A60" s="25" t="s">
        <v>48</v>
      </c>
      <c r="B60" s="26">
        <v>51122.133999999998</v>
      </c>
      <c r="C60" s="10">
        <v>37986.934999999998</v>
      </c>
      <c r="D60" s="10">
        <v>39063.786999999997</v>
      </c>
      <c r="E60" s="10">
        <f t="shared" si="5"/>
        <v>102.83479570015321</v>
      </c>
      <c r="F60" s="26">
        <f t="shared" si="6"/>
        <v>76.412668923406045</v>
      </c>
      <c r="G60" s="52"/>
    </row>
    <row r="61" spans="1:7" s="56" customFormat="1" ht="15.75">
      <c r="A61" s="25" t="s">
        <v>49</v>
      </c>
      <c r="B61" s="26">
        <v>3113</v>
      </c>
      <c r="C61" s="10">
        <v>3231.5929999999998</v>
      </c>
      <c r="D61" s="10">
        <v>2734.5010000000002</v>
      </c>
      <c r="E61" s="10">
        <f t="shared" si="5"/>
        <v>84.617741157379669</v>
      </c>
      <c r="F61" s="26">
        <f t="shared" si="6"/>
        <v>87.841342756183749</v>
      </c>
      <c r="G61" s="52"/>
    </row>
    <row r="62" spans="1:7" s="56" customFormat="1" ht="15.75">
      <c r="A62" s="25" t="s">
        <v>50</v>
      </c>
      <c r="B62" s="26">
        <v>1300</v>
      </c>
      <c r="C62" s="10">
        <v>229.553</v>
      </c>
      <c r="D62" s="10">
        <v>0</v>
      </c>
      <c r="E62" s="10">
        <f t="shared" si="5"/>
        <v>0</v>
      </c>
      <c r="F62" s="26">
        <f t="shared" si="6"/>
        <v>0</v>
      </c>
      <c r="G62" s="52"/>
    </row>
    <row r="63" spans="1:7" s="56" customFormat="1" ht="15.75">
      <c r="A63" s="25" t="s">
        <v>51</v>
      </c>
      <c r="B63" s="26">
        <v>55714.205999999998</v>
      </c>
      <c r="C63" s="10">
        <v>53526.222999999998</v>
      </c>
      <c r="D63" s="10">
        <v>50755.400999999998</v>
      </c>
      <c r="E63" s="10">
        <f t="shared" si="5"/>
        <v>94.823430750942393</v>
      </c>
      <c r="F63" s="26">
        <f t="shared" si="6"/>
        <v>91.099568034766577</v>
      </c>
      <c r="G63" s="52"/>
    </row>
    <row r="64" spans="1:7" s="56" customFormat="1" ht="15.75">
      <c r="A64" s="39" t="s">
        <v>52</v>
      </c>
      <c r="B64" s="40">
        <f>B35+B38+B39+B42+B45+B50+B54+B60+B61+B62+B63</f>
        <v>1082368.8299999998</v>
      </c>
      <c r="C64" s="40">
        <f>C35+C38+C39+C42+C45+C50+C54+C60+C61+C62+C63</f>
        <v>1008320.713</v>
      </c>
      <c r="D64" s="40">
        <f>D35+D38+D39+D42+D45+D50+D54+D60+D61+D62+D63</f>
        <v>845310.32500000007</v>
      </c>
      <c r="E64" s="7">
        <f t="shared" si="5"/>
        <v>83.833478188204197</v>
      </c>
      <c r="F64" s="41">
        <f t="shared" si="6"/>
        <v>78.098177032684887</v>
      </c>
      <c r="G64" s="52"/>
    </row>
    <row r="65" spans="1:7" s="56" customFormat="1" ht="31.5">
      <c r="A65" s="42" t="s">
        <v>53</v>
      </c>
      <c r="B65" s="11">
        <f>SUM(B31-B64)</f>
        <v>-46478.83499999973</v>
      </c>
      <c r="C65" s="11">
        <f>SUM(C31-C64)</f>
        <v>11159.537750000134</v>
      </c>
      <c r="D65" s="11">
        <f>SUM(D31-D64)</f>
        <v>-14813.949000000139</v>
      </c>
      <c r="E65" s="10">
        <f t="shared" si="5"/>
        <v>-132.74697690771251</v>
      </c>
      <c r="F65" s="11">
        <f t="shared" si="6"/>
        <v>31.872461949616905</v>
      </c>
      <c r="G65" s="52"/>
    </row>
    <row r="66" spans="1:7" s="56" customFormat="1" ht="18.75" customHeight="1">
      <c r="A66" s="43" t="s">
        <v>54</v>
      </c>
      <c r="B66" s="10">
        <f>SUM(B67:B70)</f>
        <v>46478.809000000001</v>
      </c>
      <c r="C66" s="10">
        <f>SUM(C67:C70)</f>
        <v>-11159.667000000001</v>
      </c>
      <c r="D66" s="10">
        <f>SUM(D67:D70)</f>
        <v>14814.409999999996</v>
      </c>
      <c r="E66" s="10">
        <f t="shared" si="5"/>
        <v>-132.74957039488717</v>
      </c>
      <c r="F66" s="26">
        <f t="shared" si="6"/>
        <v>31.873471628758811</v>
      </c>
      <c r="G66" s="52"/>
    </row>
    <row r="67" spans="1:7" s="56" customFormat="1" ht="27.75" customHeight="1">
      <c r="A67" s="44" t="s">
        <v>55</v>
      </c>
      <c r="B67" s="45">
        <v>48712.9</v>
      </c>
      <c r="C67" s="46">
        <v>0</v>
      </c>
      <c r="D67" s="46">
        <v>0</v>
      </c>
      <c r="E67" s="34">
        <v>0</v>
      </c>
      <c r="F67" s="35">
        <f t="shared" si="6"/>
        <v>0</v>
      </c>
      <c r="G67" s="52"/>
    </row>
    <row r="68" spans="1:7" s="56" customFormat="1" ht="28.5" customHeight="1">
      <c r="A68" s="44" t="s">
        <v>56</v>
      </c>
      <c r="B68" s="45">
        <v>-31712.9</v>
      </c>
      <c r="C68" s="47">
        <v>-20000</v>
      </c>
      <c r="D68" s="47">
        <v>0</v>
      </c>
      <c r="E68" s="34">
        <v>0</v>
      </c>
      <c r="F68" s="35">
        <f t="shared" si="6"/>
        <v>0</v>
      </c>
      <c r="G68" s="52"/>
    </row>
    <row r="69" spans="1:7" s="56" customFormat="1" ht="17.25" customHeight="1">
      <c r="A69" s="48" t="s">
        <v>57</v>
      </c>
      <c r="B69" s="35">
        <v>29478.809000000001</v>
      </c>
      <c r="C69" s="34">
        <v>-21013.695</v>
      </c>
      <c r="D69" s="34">
        <v>-38295.040000000001</v>
      </c>
      <c r="E69" s="34">
        <f>D69/C69*100</f>
        <v>182.23848780521465</v>
      </c>
      <c r="F69" s="35">
        <f>D69/B69*100</f>
        <v>-129.9070121862793</v>
      </c>
      <c r="G69" s="52"/>
    </row>
    <row r="70" spans="1:7" s="56" customFormat="1" ht="30" customHeight="1">
      <c r="A70" s="48" t="s">
        <v>58</v>
      </c>
      <c r="B70" s="45">
        <v>0</v>
      </c>
      <c r="C70" s="47">
        <v>29854.027999999998</v>
      </c>
      <c r="D70" s="47">
        <v>53109.45</v>
      </c>
      <c r="E70" s="34">
        <f>D70/C70*100</f>
        <v>177.89709984863686</v>
      </c>
      <c r="F70" s="35">
        <v>0</v>
      </c>
      <c r="G70" s="52"/>
    </row>
    <row r="71" spans="1:7" s="56" customFormat="1" ht="13.5" customHeight="1">
      <c r="A71" s="83"/>
      <c r="B71" s="83"/>
      <c r="C71" s="84"/>
      <c r="D71" s="84"/>
      <c r="E71" s="84"/>
      <c r="F71" s="49"/>
      <c r="G71" s="83"/>
    </row>
    <row r="72" spans="1:7" s="56" customFormat="1" ht="22.5" customHeight="1">
      <c r="A72" s="62"/>
      <c r="B72" s="49"/>
      <c r="C72" s="85"/>
      <c r="D72" s="85"/>
      <c r="E72" s="62"/>
      <c r="F72" s="62"/>
      <c r="G72" s="62"/>
    </row>
    <row r="73" spans="1:7" s="56" customFormat="1">
      <c r="A73" s="85"/>
      <c r="B73" s="85"/>
      <c r="C73" s="62"/>
      <c r="D73" s="62"/>
      <c r="E73" s="62"/>
      <c r="F73" s="62"/>
      <c r="G73" s="62"/>
    </row>
    <row r="74" spans="1:7" s="56" customFormat="1">
      <c r="A74" s="85"/>
      <c r="B74" s="85"/>
      <c r="C74" s="62"/>
      <c r="D74" s="62"/>
      <c r="E74" s="62"/>
      <c r="F74" s="62"/>
      <c r="G74" s="62"/>
    </row>
    <row r="75" spans="1:7" s="56" customFormat="1">
      <c r="A75" s="62"/>
      <c r="B75" s="62"/>
      <c r="C75" s="62"/>
      <c r="D75" s="62"/>
      <c r="E75" s="62"/>
      <c r="F75" s="62"/>
      <c r="G75" s="62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2017-12-21T11:39:57Z</dcterms:modified>
</cp:coreProperties>
</file>