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2" i="1" l="1"/>
  <c r="F71" i="1"/>
  <c r="E71" i="1"/>
  <c r="F70" i="1"/>
  <c r="F69" i="1"/>
  <c r="F67" i="1"/>
  <c r="D66" i="1"/>
  <c r="E66" i="1" s="1"/>
  <c r="C66" i="1"/>
  <c r="B66" i="1"/>
  <c r="F66" i="1" s="1"/>
  <c r="D64" i="1"/>
  <c r="F64" i="1" s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7" i="1"/>
  <c r="E47" i="1"/>
  <c r="F46" i="1"/>
  <c r="E46" i="1"/>
  <c r="F45" i="1"/>
  <c r="C45" i="1"/>
  <c r="E45" i="1" s="1"/>
  <c r="F42" i="1"/>
  <c r="E42" i="1"/>
  <c r="F39" i="1"/>
  <c r="E39" i="1"/>
  <c r="F38" i="1"/>
  <c r="E38" i="1"/>
  <c r="F37" i="1"/>
  <c r="F36" i="1"/>
  <c r="E36" i="1"/>
  <c r="F35" i="1"/>
  <c r="E35" i="1"/>
  <c r="F30" i="1"/>
  <c r="E30" i="1"/>
  <c r="F29" i="1"/>
  <c r="E29" i="1"/>
  <c r="F28" i="1"/>
  <c r="E28" i="1"/>
  <c r="F26" i="1"/>
  <c r="E26" i="1"/>
  <c r="F24" i="1"/>
  <c r="E24" i="1"/>
  <c r="F23" i="1"/>
  <c r="E23" i="1"/>
  <c r="E22" i="1"/>
  <c r="D22" i="1"/>
  <c r="C22" i="1"/>
  <c r="B22" i="1"/>
  <c r="F22" i="1" s="1"/>
  <c r="F19" i="1"/>
  <c r="E19" i="1"/>
  <c r="F18" i="1"/>
  <c r="E18" i="1"/>
  <c r="F17" i="1"/>
  <c r="E17" i="1"/>
  <c r="B17" i="1"/>
  <c r="F16" i="1"/>
  <c r="E16" i="1"/>
  <c r="E15" i="1"/>
  <c r="B15" i="1"/>
  <c r="F15" i="1" s="1"/>
  <c r="F13" i="1"/>
  <c r="E13" i="1"/>
  <c r="B13" i="1"/>
  <c r="F12" i="1"/>
  <c r="E12" i="1"/>
  <c r="F11" i="1"/>
  <c r="E11" i="1"/>
  <c r="F10" i="1"/>
  <c r="E10" i="1"/>
  <c r="F9" i="1"/>
  <c r="E9" i="1"/>
  <c r="F8" i="1"/>
  <c r="E8" i="1"/>
  <c r="B8" i="1"/>
  <c r="D7" i="1"/>
  <c r="C7" i="1"/>
  <c r="C31" i="1" s="1"/>
  <c r="D31" i="1" l="1"/>
  <c r="E7" i="1"/>
  <c r="C64" i="1"/>
  <c r="C65" i="1" s="1"/>
  <c r="B7" i="1"/>
  <c r="B31" i="1" s="1"/>
  <c r="B65" i="1" s="1"/>
  <c r="E64" i="1" l="1"/>
  <c r="D65" i="1"/>
  <c r="F31" i="1"/>
  <c r="E31" i="1"/>
  <c r="F7" i="1"/>
  <c r="E65" i="1" l="1"/>
  <c r="F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<sst xmlns="http://schemas.openxmlformats.org/spreadsheetml/2006/main" count="72" uniqueCount="65">
  <si>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</si>
  <si>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</si>
  <si>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</si>
  <si>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</si>
  <si>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</si>
  <si>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</si>
  <si>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</si>
  <si>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</si>
  <si>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</si>
  <si>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</si>
  <si>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</si>
  <si>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</si>
  <si>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</si>
  <si>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</si>
  <si>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</si>
  <si>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</si>
  <si>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</si>
  <si>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</si>
  <si>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</si>
  <si>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</si>
  <si>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</si>
  <si>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</si>
  <si>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</si>
  <si>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</si>
  <si>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</si>
  <si>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</si>
  <si>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</si>
  <si>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</si>
  <si>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</si>
  <si>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</si>
  <si>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</si>
  <si>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</si>
  <si>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</si>
  <si>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</si>
  <si>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</si>
  <si>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</si>
  <si>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</si>
  <si>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</si>
  <si>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</si>
  <si>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</si>
  <si>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</si>
  <si>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</si>
  <si>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</si>
  <si>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</si>
  <si>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</si>
  <si>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</si>
  <si>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</si>
  <si>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</si>
  <si>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</si>
  <si>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</si>
  <si>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</si>
  <si>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</si>
  <si>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</si>
  <si>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</si>
  <si>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</si>
  <si>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</si>
  <si>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</si>
  <si>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</si>
  <si>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</si>
  <si>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</si>
  <si>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</si>
  <si>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</si>
  <si>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декабря 2018 года </t>
  </si>
  <si>
    <t>Исполнено на 1.12.2017 г.</t>
  </si>
  <si>
    <t>Исполнено на 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</si>
</sst>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wrapText="1"/>
    </xf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2" fillId="2" borderId="1" xfId="0" applyNumberFormat="1" applyFont="1" applyFill="1" applyBorder="1"/>
    <xf numFmtId="3" fontId="19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protection locked="0"/>
    </xf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0" fontId="1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3" fontId="13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I15" sqref="I15"/>
    </sheetView>
  </sheetViews>
  <sheetFormatPr defaultRowHeight="15"/>
  <cols>
    <col min="1" max="1" width="43.28515625" style="45" customWidth="1"/>
    <col min="2" max="2" width="12.5703125" style="45" bestFit="1" customWidth="1"/>
    <col min="3" max="3" width="11.28515625" style="45" customWidth="1"/>
    <col min="4" max="4" width="11.140625" style="45" customWidth="1"/>
    <col min="5" max="5" width="11.42578125" style="45" customWidth="1"/>
    <col min="6" max="6" width="9.5703125" style="45" customWidth="1"/>
    <col min="7" max="7" width="10.42578125" style="45" customWidth="1"/>
  </cols>
  <sheetData>
    <row r="1" spans="1:9" s="41" customFormat="1" ht="6" customHeight="1">
      <c r="A1" s="45"/>
      <c r="B1" s="45"/>
      <c r="C1" s="45"/>
      <c r="D1" s="45"/>
      <c r="E1" s="45"/>
      <c r="F1" s="45"/>
      <c r="G1" s="45"/>
    </row>
    <row r="2" spans="1:9" s="41" customFormat="1" ht="15.75">
      <c r="A2" s="58" t="s">
        <v>0</v>
      </c>
      <c r="B2" s="58"/>
      <c r="C2" s="58"/>
      <c r="D2" s="58"/>
      <c r="E2" s="58"/>
      <c r="F2" s="58"/>
      <c r="G2" s="45"/>
    </row>
    <row r="3" spans="1:9" s="41" customFormat="1" ht="15.75">
      <c r="A3" s="59" t="s">
        <v>62</v>
      </c>
      <c r="B3" s="59"/>
      <c r="C3" s="59"/>
      <c r="D3" s="59"/>
      <c r="E3" s="59"/>
      <c r="F3" s="59"/>
      <c r="G3" s="45"/>
    </row>
    <row r="4" spans="1:9" s="41" customFormat="1" ht="15.75">
      <c r="A4" s="1"/>
      <c r="B4" s="1"/>
      <c r="C4" s="2"/>
      <c r="D4" s="2"/>
      <c r="E4" s="45"/>
      <c r="F4" s="46"/>
      <c r="G4" s="46"/>
    </row>
    <row r="5" spans="1:9" s="41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47"/>
    </row>
    <row r="6" spans="1:9" s="41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47"/>
    </row>
    <row r="7" spans="1:9" s="41" customFormat="1" ht="36.75" customHeight="1">
      <c r="A7" s="35" t="s">
        <v>1</v>
      </c>
      <c r="B7" s="7">
        <f>SUM(B8:B21)</f>
        <v>296825.8</v>
      </c>
      <c r="C7" s="7">
        <f>SUM(C8:C21)</f>
        <v>309901.62999999995</v>
      </c>
      <c r="D7" s="7">
        <f>SUM(D8:D21)</f>
        <v>272650.57980000001</v>
      </c>
      <c r="E7" s="8">
        <f t="shared" ref="E7:E13" si="0">D7/C7*100</f>
        <v>87.9797178866081</v>
      </c>
      <c r="F7" s="9">
        <f>D7/B7*100</f>
        <v>91.855418161089773</v>
      </c>
      <c r="G7" s="36"/>
      <c r="H7" s="42"/>
      <c r="I7" s="42"/>
    </row>
    <row r="8" spans="1:9" s="41" customFormat="1" ht="20.25" customHeight="1">
      <c r="A8" s="23" t="s">
        <v>2</v>
      </c>
      <c r="B8" s="10">
        <f>218979+4000+13442.7</f>
        <v>236421.7</v>
      </c>
      <c r="C8" s="11">
        <v>202687.4</v>
      </c>
      <c r="D8" s="11">
        <v>208996.405</v>
      </c>
      <c r="E8" s="12">
        <f t="shared" si="0"/>
        <v>103.11267745306318</v>
      </c>
      <c r="F8" s="13">
        <f t="shared" ref="F8:F19" si="1">D8/B8*100</f>
        <v>88.399840200793747</v>
      </c>
      <c r="G8" s="36"/>
      <c r="H8" s="42"/>
    </row>
    <row r="9" spans="1:9" s="41" customFormat="1" ht="15.75">
      <c r="A9" s="23" t="s">
        <v>3</v>
      </c>
      <c r="B9" s="10">
        <v>15757.9</v>
      </c>
      <c r="C9" s="11">
        <v>14768.1</v>
      </c>
      <c r="D9" s="11">
        <v>15332.565000000001</v>
      </c>
      <c r="E9" s="12">
        <f t="shared" si="0"/>
        <v>103.8221910740041</v>
      </c>
      <c r="F9" s="13">
        <f t="shared" si="1"/>
        <v>97.300814194784849</v>
      </c>
      <c r="G9" s="36"/>
      <c r="H9" s="42"/>
    </row>
    <row r="10" spans="1:9" s="41" customFormat="1" ht="30.6" customHeight="1">
      <c r="A10" s="21" t="s">
        <v>4</v>
      </c>
      <c r="B10" s="14">
        <v>180</v>
      </c>
      <c r="C10" s="15">
        <v>114.16</v>
      </c>
      <c r="D10" s="15">
        <v>248.44800000000001</v>
      </c>
      <c r="E10" s="12">
        <f t="shared" si="0"/>
        <v>217.63139453398739</v>
      </c>
      <c r="F10" s="13">
        <f t="shared" si="1"/>
        <v>138.02666666666667</v>
      </c>
      <c r="G10" s="36"/>
      <c r="H10" s="42"/>
    </row>
    <row r="11" spans="1:9" s="41" customFormat="1" ht="15.75">
      <c r="A11" s="21" t="s">
        <v>5</v>
      </c>
      <c r="B11" s="10">
        <v>5579.1</v>
      </c>
      <c r="C11" s="10">
        <v>5596.4</v>
      </c>
      <c r="D11" s="10">
        <v>5729.326</v>
      </c>
      <c r="E11" s="12">
        <f t="shared" si="0"/>
        <v>102.37520548924309</v>
      </c>
      <c r="F11" s="13">
        <f t="shared" si="1"/>
        <v>102.69265652166119</v>
      </c>
      <c r="G11" s="36"/>
      <c r="H11" s="42"/>
    </row>
    <row r="12" spans="1:9" s="41" customFormat="1" ht="15.75">
      <c r="A12" s="21" t="s">
        <v>6</v>
      </c>
      <c r="B12" s="10">
        <v>9537</v>
      </c>
      <c r="C12" s="10">
        <v>5901.1930000000002</v>
      </c>
      <c r="D12" s="10">
        <v>9486.7489999999998</v>
      </c>
      <c r="E12" s="12">
        <f t="shared" si="0"/>
        <v>160.75984974563619</v>
      </c>
      <c r="F12" s="13">
        <f t="shared" si="1"/>
        <v>99.473094264443745</v>
      </c>
      <c r="G12" s="36"/>
      <c r="H12" s="42"/>
    </row>
    <row r="13" spans="1:9" s="41" customFormat="1" ht="15.75">
      <c r="A13" s="23" t="s">
        <v>7</v>
      </c>
      <c r="B13" s="10">
        <f>35+30+28</f>
        <v>93</v>
      </c>
      <c r="C13" s="10">
        <v>7.3</v>
      </c>
      <c r="D13" s="10">
        <v>114.3</v>
      </c>
      <c r="E13" s="12">
        <f t="shared" si="0"/>
        <v>1565.7534246575344</v>
      </c>
      <c r="F13" s="13">
        <f t="shared" si="1"/>
        <v>122.90322580645162</v>
      </c>
      <c r="G13" s="36"/>
      <c r="H13" s="42"/>
    </row>
    <row r="14" spans="1:9" s="41" customFormat="1" ht="33.6" customHeight="1">
      <c r="A14" s="21" t="s">
        <v>8</v>
      </c>
      <c r="B14" s="14">
        <v>0</v>
      </c>
      <c r="C14" s="16">
        <v>0.35</v>
      </c>
      <c r="D14" s="16">
        <v>3.8E-3</v>
      </c>
      <c r="E14" s="12">
        <v>0</v>
      </c>
      <c r="F14" s="13">
        <v>0</v>
      </c>
      <c r="G14" s="36"/>
      <c r="H14" s="42"/>
    </row>
    <row r="15" spans="1:9" s="41" customFormat="1" ht="45" customHeight="1">
      <c r="A15" s="29" t="s">
        <v>9</v>
      </c>
      <c r="B15" s="14">
        <f>12856+429.3</f>
        <v>13285.3</v>
      </c>
      <c r="C15" s="10">
        <v>10136.799999999999</v>
      </c>
      <c r="D15" s="10">
        <v>14038.897000000001</v>
      </c>
      <c r="E15" s="12">
        <f>D15/C15*100</f>
        <v>138.49436705863783</v>
      </c>
      <c r="F15" s="13">
        <f t="shared" si="1"/>
        <v>105.6724123655469</v>
      </c>
      <c r="G15" s="37"/>
      <c r="H15" s="42"/>
    </row>
    <row r="16" spans="1:9" s="41" customFormat="1" ht="30" customHeight="1">
      <c r="A16" s="29" t="s">
        <v>10</v>
      </c>
      <c r="B16" s="14">
        <v>3643</v>
      </c>
      <c r="C16" s="48">
        <v>894.86400000000003</v>
      </c>
      <c r="D16" s="48">
        <v>5045.8509999999997</v>
      </c>
      <c r="E16" s="12">
        <f>D16/C16*100</f>
        <v>563.86791735950942</v>
      </c>
      <c r="F16" s="13">
        <f t="shared" si="1"/>
        <v>138.50812517156189</v>
      </c>
      <c r="G16" s="37"/>
      <c r="H16" s="42"/>
    </row>
    <row r="17" spans="1:9" s="41" customFormat="1" ht="29.25" customHeight="1">
      <c r="A17" s="29" t="s">
        <v>11</v>
      </c>
      <c r="B17" s="14">
        <f>8931+1100</f>
        <v>10031</v>
      </c>
      <c r="C17" s="17">
        <v>67931.438999999998</v>
      </c>
      <c r="D17" s="17">
        <v>11500.424000000001</v>
      </c>
      <c r="E17" s="12">
        <f>D17/C17*100</f>
        <v>16.929457360678025</v>
      </c>
      <c r="F17" s="13">
        <f t="shared" si="1"/>
        <v>114.64882863124315</v>
      </c>
      <c r="G17" s="37"/>
      <c r="H17" s="42"/>
    </row>
    <row r="18" spans="1:9" s="41" customFormat="1" ht="31.5">
      <c r="A18" s="29" t="s">
        <v>12</v>
      </c>
      <c r="B18" s="14">
        <v>771.8</v>
      </c>
      <c r="C18" s="17">
        <v>68.299000000000007</v>
      </c>
      <c r="D18" s="17">
        <v>771.91600000000005</v>
      </c>
      <c r="E18" s="12">
        <f>D18/C18*100</f>
        <v>1130.2010278334969</v>
      </c>
      <c r="F18" s="13">
        <f t="shared" si="1"/>
        <v>100.01502980046646</v>
      </c>
      <c r="G18" s="37"/>
      <c r="H18" s="42"/>
    </row>
    <row r="19" spans="1:9" s="41" customFormat="1" ht="17.25" customHeight="1">
      <c r="A19" s="21" t="s">
        <v>13</v>
      </c>
      <c r="B19" s="49">
        <v>1526</v>
      </c>
      <c r="C19" s="10">
        <v>1256.2249999999999</v>
      </c>
      <c r="D19" s="10">
        <v>1383.595</v>
      </c>
      <c r="E19" s="12">
        <f>D19/C19*100</f>
        <v>110.13910724591535</v>
      </c>
      <c r="F19" s="13">
        <f t="shared" si="1"/>
        <v>90.668086500655306</v>
      </c>
      <c r="G19" s="37"/>
      <c r="H19" s="42"/>
    </row>
    <row r="20" spans="1:9" s="41" customFormat="1" ht="15.75">
      <c r="A20" s="23" t="s">
        <v>14</v>
      </c>
      <c r="B20" s="49">
        <v>0</v>
      </c>
      <c r="C20" s="50">
        <v>0</v>
      </c>
      <c r="D20" s="50">
        <v>0</v>
      </c>
      <c r="E20" s="12">
        <v>0</v>
      </c>
      <c r="F20" s="13">
        <v>0</v>
      </c>
      <c r="G20" s="37"/>
      <c r="H20" s="42"/>
    </row>
    <row r="21" spans="1:9" s="41" customFormat="1" ht="18" customHeight="1">
      <c r="A21" s="23" t="s">
        <v>15</v>
      </c>
      <c r="B21" s="49">
        <v>0</v>
      </c>
      <c r="C21" s="50">
        <v>539.1</v>
      </c>
      <c r="D21" s="50">
        <v>2.1</v>
      </c>
      <c r="E21" s="12">
        <v>0</v>
      </c>
      <c r="F21" s="13">
        <v>0</v>
      </c>
      <c r="G21" s="37"/>
      <c r="H21" s="42"/>
    </row>
    <row r="22" spans="1:9" s="41" customFormat="1" ht="17.25" customHeight="1">
      <c r="A22" s="18" t="s">
        <v>16</v>
      </c>
      <c r="B22" s="7">
        <f>SUM(B23:B30)</f>
        <v>1195715.8</v>
      </c>
      <c r="C22" s="7">
        <f>SUM(C23:C30)</f>
        <v>520594.74600000004</v>
      </c>
      <c r="D22" s="7">
        <f>SUM(D23:D30)</f>
        <v>597162.1</v>
      </c>
      <c r="E22" s="8">
        <f t="shared" ref="E22:E31" si="2">D22/C22*100</f>
        <v>114.70766937013997</v>
      </c>
      <c r="F22" s="9">
        <f t="shared" ref="F22:F31" si="3">D22/B22*100</f>
        <v>49.94180891479396</v>
      </c>
      <c r="G22" s="36"/>
    </row>
    <row r="23" spans="1:9" s="41" customFormat="1" ht="15.75" customHeight="1">
      <c r="A23" s="60" t="s">
        <v>17</v>
      </c>
      <c r="B23" s="15">
        <v>418609</v>
      </c>
      <c r="C23" s="15">
        <v>323162.19300000003</v>
      </c>
      <c r="D23" s="15">
        <v>348863</v>
      </c>
      <c r="E23" s="12">
        <f t="shared" si="2"/>
        <v>107.95291267255386</v>
      </c>
      <c r="F23" s="19">
        <f t="shared" si="3"/>
        <v>83.338628648691255</v>
      </c>
      <c r="G23" s="36"/>
      <c r="I23" s="43"/>
    </row>
    <row r="24" spans="1:9" s="41" customFormat="1" ht="17.25" customHeight="1">
      <c r="A24" s="61" t="s">
        <v>18</v>
      </c>
      <c r="B24" s="17">
        <v>456906.3</v>
      </c>
      <c r="C24" s="10">
        <v>189214.60500000001</v>
      </c>
      <c r="D24" s="10">
        <v>201874</v>
      </c>
      <c r="E24" s="12">
        <f t="shared" si="2"/>
        <v>106.69049569402954</v>
      </c>
      <c r="F24" s="19">
        <f t="shared" si="3"/>
        <v>44.182800718659387</v>
      </c>
      <c r="G24" s="36"/>
      <c r="I24" s="38"/>
    </row>
    <row r="25" spans="1:9" s="41" customFormat="1" ht="15.75">
      <c r="A25" s="62" t="s">
        <v>19</v>
      </c>
      <c r="B25" s="16">
        <v>0</v>
      </c>
      <c r="C25" s="10">
        <v>0</v>
      </c>
      <c r="D25" s="10">
        <v>0</v>
      </c>
      <c r="E25" s="12">
        <v>0</v>
      </c>
      <c r="F25" s="19">
        <v>0</v>
      </c>
      <c r="G25" s="36"/>
      <c r="I25" s="38"/>
    </row>
    <row r="26" spans="1:9" s="41" customFormat="1" ht="20.45" customHeight="1">
      <c r="A26" s="63" t="s">
        <v>20</v>
      </c>
      <c r="B26" s="16">
        <v>316979</v>
      </c>
      <c r="C26" s="10">
        <v>938.53399999999999</v>
      </c>
      <c r="D26" s="10">
        <v>43303.6</v>
      </c>
      <c r="E26" s="12">
        <f>D26/C26*100</f>
        <v>4613.9617744269253</v>
      </c>
      <c r="F26" s="19">
        <f t="shared" si="3"/>
        <v>13.661346650724496</v>
      </c>
      <c r="G26" s="36"/>
      <c r="I26" s="44"/>
    </row>
    <row r="27" spans="1:9" s="41" customFormat="1" ht="15.75" hidden="1" customHeight="1">
      <c r="A27" s="64" t="s">
        <v>21</v>
      </c>
      <c r="B27" s="15"/>
      <c r="C27" s="10"/>
      <c r="D27" s="10"/>
      <c r="E27" s="12"/>
      <c r="F27" s="19"/>
      <c r="G27" s="36"/>
    </row>
    <row r="28" spans="1:9" s="41" customFormat="1" ht="18" customHeight="1">
      <c r="A28" s="65" t="s">
        <v>22</v>
      </c>
      <c r="B28" s="20">
        <v>3735</v>
      </c>
      <c r="C28" s="17">
        <v>7700</v>
      </c>
      <c r="D28" s="17">
        <v>3635</v>
      </c>
      <c r="E28" s="12">
        <f t="shared" si="2"/>
        <v>47.20779220779221</v>
      </c>
      <c r="F28" s="19">
        <f t="shared" si="3"/>
        <v>97.32262382864792</v>
      </c>
      <c r="G28" s="36"/>
    </row>
    <row r="29" spans="1:9" s="41" customFormat="1" ht="51" customHeight="1">
      <c r="A29" s="21" t="s">
        <v>23</v>
      </c>
      <c r="B29" s="11">
        <v>2893.5</v>
      </c>
      <c r="C29" s="10">
        <v>449.13600000000002</v>
      </c>
      <c r="D29" s="10">
        <v>2893.5</v>
      </c>
      <c r="E29" s="19">
        <f>D29/C29*100</f>
        <v>644.23693491503684</v>
      </c>
      <c r="F29" s="19">
        <f t="shared" si="3"/>
        <v>100</v>
      </c>
      <c r="G29" s="36"/>
    </row>
    <row r="30" spans="1:9" s="41" customFormat="1" ht="31.5">
      <c r="A30" s="21" t="s">
        <v>24</v>
      </c>
      <c r="B30" s="11">
        <v>-3407</v>
      </c>
      <c r="C30" s="10">
        <v>-869.72199999999998</v>
      </c>
      <c r="D30" s="10">
        <v>-3407</v>
      </c>
      <c r="E30" s="19">
        <f t="shared" si="2"/>
        <v>391.73437029303619</v>
      </c>
      <c r="F30" s="19">
        <f t="shared" si="3"/>
        <v>100</v>
      </c>
      <c r="G30" s="36"/>
    </row>
    <row r="31" spans="1:9" s="41" customFormat="1" ht="15.75">
      <c r="A31" s="18" t="s">
        <v>25</v>
      </c>
      <c r="B31" s="22">
        <f>B7+B22</f>
        <v>1492541.6</v>
      </c>
      <c r="C31" s="22">
        <f>C7+C22</f>
        <v>830496.37599999993</v>
      </c>
      <c r="D31" s="22">
        <f>D7+D22</f>
        <v>869812.67980000004</v>
      </c>
      <c r="E31" s="9">
        <f t="shared" si="2"/>
        <v>104.73407289136685</v>
      </c>
      <c r="F31" s="9">
        <f t="shared" si="3"/>
        <v>58.277282174245592</v>
      </c>
      <c r="G31" s="36"/>
    </row>
    <row r="32" spans="1:9" s="41" customFormat="1" ht="13.5" customHeight="1">
      <c r="A32" s="23"/>
      <c r="B32" s="24"/>
      <c r="C32" s="24"/>
      <c r="D32" s="24"/>
      <c r="E32" s="25"/>
      <c r="F32" s="19"/>
      <c r="G32" s="36"/>
    </row>
    <row r="33" spans="1:7" s="41" customFormat="1" ht="15.75" hidden="1" customHeight="1">
      <c r="A33" s="23"/>
      <c r="B33" s="24"/>
      <c r="C33" s="24"/>
      <c r="D33" s="24"/>
      <c r="E33" s="25"/>
      <c r="F33" s="19"/>
      <c r="G33" s="36"/>
    </row>
    <row r="34" spans="1:7" s="41" customFormat="1" ht="15.75">
      <c r="A34" s="18" t="s">
        <v>26</v>
      </c>
      <c r="B34" s="23"/>
      <c r="C34" s="26"/>
      <c r="D34" s="26"/>
      <c r="E34" s="10"/>
      <c r="F34" s="20"/>
      <c r="G34" s="37"/>
    </row>
    <row r="35" spans="1:7" s="41" customFormat="1" ht="15.75">
      <c r="A35" s="23" t="s">
        <v>27</v>
      </c>
      <c r="B35" s="10">
        <v>70365</v>
      </c>
      <c r="C35" s="10">
        <v>60761</v>
      </c>
      <c r="D35" s="10">
        <v>64019</v>
      </c>
      <c r="E35" s="10">
        <f>D35/C35*100</f>
        <v>105.36199206728001</v>
      </c>
      <c r="F35" s="20">
        <f t="shared" ref="F35:F48" si="4">D35/B35*100</f>
        <v>90.981311731684784</v>
      </c>
      <c r="G35" s="37"/>
    </row>
    <row r="36" spans="1:7" s="41" customFormat="1" ht="17.25" hidden="1" customHeight="1">
      <c r="A36" s="66" t="s">
        <v>28</v>
      </c>
      <c r="B36" s="56"/>
      <c r="C36" s="27">
        <v>36592.705999999998</v>
      </c>
      <c r="D36" s="56"/>
      <c r="E36" s="10">
        <f>D36/C36*100</f>
        <v>0</v>
      </c>
      <c r="F36" s="55" t="e">
        <f t="shared" si="4"/>
        <v>#DIV/0!</v>
      </c>
      <c r="G36" s="39"/>
    </row>
    <row r="37" spans="1:7" s="41" customFormat="1" ht="15.75" hidden="1" customHeight="1">
      <c r="A37" s="66" t="s">
        <v>29</v>
      </c>
      <c r="B37" s="27"/>
      <c r="C37" s="27"/>
      <c r="D37" s="27"/>
      <c r="E37" s="27"/>
      <c r="F37" s="55" t="e">
        <f t="shared" si="4"/>
        <v>#DIV/0!</v>
      </c>
      <c r="G37" s="39"/>
    </row>
    <row r="38" spans="1:7" s="41" customFormat="1" ht="15.75">
      <c r="A38" s="23" t="s">
        <v>30</v>
      </c>
      <c r="B38" s="10">
        <v>2675</v>
      </c>
      <c r="C38" s="10">
        <v>2183.4299999999998</v>
      </c>
      <c r="D38" s="10">
        <v>2086</v>
      </c>
      <c r="E38" s="10">
        <f>D38/C38*100</f>
        <v>95.537754816962305</v>
      </c>
      <c r="F38" s="20">
        <f t="shared" si="4"/>
        <v>77.981308411214954</v>
      </c>
      <c r="G38" s="39"/>
    </row>
    <row r="39" spans="1:7" s="41" customFormat="1" ht="31.5">
      <c r="A39" s="21" t="s">
        <v>31</v>
      </c>
      <c r="B39" s="14">
        <v>18536.2</v>
      </c>
      <c r="C39" s="10">
        <v>8141.1229999999996</v>
      </c>
      <c r="D39" s="10">
        <v>14590.2</v>
      </c>
      <c r="E39" s="10">
        <f>D39/C39*100</f>
        <v>179.21606146965229</v>
      </c>
      <c r="F39" s="20">
        <f t="shared" si="4"/>
        <v>78.711925853195368</v>
      </c>
      <c r="G39" s="36"/>
    </row>
    <row r="40" spans="1:7" s="41" customFormat="1" ht="21" hidden="1" customHeight="1">
      <c r="A40" s="66" t="s">
        <v>28</v>
      </c>
      <c r="B40" s="27"/>
      <c r="C40" s="27"/>
      <c r="D40" s="27"/>
      <c r="E40" s="27"/>
      <c r="F40" s="28"/>
      <c r="G40" s="39"/>
    </row>
    <row r="41" spans="1:7" s="41" customFormat="1" ht="15.75" hidden="1" customHeight="1">
      <c r="A41" s="66" t="s">
        <v>29</v>
      </c>
      <c r="B41" s="27"/>
      <c r="C41" s="27"/>
      <c r="D41" s="27"/>
      <c r="E41" s="27"/>
      <c r="F41" s="28"/>
      <c r="G41" s="39"/>
    </row>
    <row r="42" spans="1:7" s="41" customFormat="1" ht="15.75">
      <c r="A42" s="23" t="s">
        <v>32</v>
      </c>
      <c r="B42" s="10">
        <v>66511</v>
      </c>
      <c r="C42" s="10">
        <v>41507.713000000003</v>
      </c>
      <c r="D42" s="10">
        <v>49559</v>
      </c>
      <c r="E42" s="10">
        <f>D42/C42*100</f>
        <v>119.39708651257178</v>
      </c>
      <c r="F42" s="20">
        <f t="shared" si="4"/>
        <v>74.51248665634256</v>
      </c>
      <c r="G42" s="36"/>
    </row>
    <row r="43" spans="1:7" s="41" customFormat="1" ht="21" hidden="1" customHeight="1">
      <c r="A43" s="66" t="s">
        <v>28</v>
      </c>
      <c r="B43" s="27"/>
      <c r="C43" s="27"/>
      <c r="D43" s="27"/>
      <c r="E43" s="27"/>
      <c r="F43" s="28"/>
      <c r="G43" s="39"/>
    </row>
    <row r="44" spans="1:7" s="41" customFormat="1" ht="45" hidden="1" customHeight="1">
      <c r="A44" s="67" t="s">
        <v>33</v>
      </c>
      <c r="B44" s="27"/>
      <c r="C44" s="27"/>
      <c r="D44" s="27"/>
      <c r="E44" s="27"/>
      <c r="F44" s="28"/>
      <c r="G44" s="39"/>
    </row>
    <row r="45" spans="1:7" s="41" customFormat="1" ht="15.75">
      <c r="A45" s="23" t="s">
        <v>34</v>
      </c>
      <c r="B45" s="11">
        <v>430511.6</v>
      </c>
      <c r="C45" s="10">
        <f>35633.711</f>
        <v>35633.711000000003</v>
      </c>
      <c r="D45" s="10">
        <v>15023.7</v>
      </c>
      <c r="E45" s="10">
        <f>D45/C45*100</f>
        <v>42.161480178138056</v>
      </c>
      <c r="F45" s="20">
        <f t="shared" si="4"/>
        <v>3.4897317517112203</v>
      </c>
      <c r="G45" s="36"/>
    </row>
    <row r="46" spans="1:7" s="41" customFormat="1" ht="15" hidden="1" customHeight="1">
      <c r="A46" s="66" t="s">
        <v>28</v>
      </c>
      <c r="B46" s="27"/>
      <c r="C46" s="27"/>
      <c r="D46" s="27"/>
      <c r="E46" s="10" t="e">
        <f>D46/C46*100</f>
        <v>#DIV/0!</v>
      </c>
      <c r="F46" s="20" t="e">
        <f t="shared" si="4"/>
        <v>#DIV/0!</v>
      </c>
      <c r="G46" s="39"/>
    </row>
    <row r="47" spans="1:7" s="41" customFormat="1" ht="44.25" hidden="1" customHeight="1">
      <c r="A47" s="67" t="s">
        <v>35</v>
      </c>
      <c r="B47" s="68"/>
      <c r="C47" s="27"/>
      <c r="D47" s="27"/>
      <c r="E47" s="10" t="e">
        <f>D47/C47*100</f>
        <v>#DIV/0!</v>
      </c>
      <c r="F47" s="20" t="e">
        <f t="shared" si="4"/>
        <v>#DIV/0!</v>
      </c>
      <c r="G47" s="39"/>
    </row>
    <row r="48" spans="1:7" s="41" customFormat="1" ht="24.75" hidden="1" customHeight="1">
      <c r="A48" s="29" t="s">
        <v>36</v>
      </c>
      <c r="B48" s="29">
        <v>5985</v>
      </c>
      <c r="C48" s="10"/>
      <c r="D48" s="10"/>
      <c r="E48" s="10">
        <v>0</v>
      </c>
      <c r="F48" s="20">
        <f t="shared" si="4"/>
        <v>0</v>
      </c>
      <c r="G48" s="36"/>
    </row>
    <row r="49" spans="1:7" s="41" customFormat="1" ht="0.75" hidden="1" customHeight="1">
      <c r="A49" s="66" t="s">
        <v>37</v>
      </c>
      <c r="B49" s="67"/>
      <c r="C49" s="27"/>
      <c r="D49" s="27"/>
      <c r="E49" s="27">
        <v>0</v>
      </c>
      <c r="F49" s="28">
        <v>0</v>
      </c>
      <c r="G49" s="39"/>
    </row>
    <row r="50" spans="1:7" s="41" customFormat="1" ht="15.75">
      <c r="A50" s="23" t="s">
        <v>38</v>
      </c>
      <c r="B50" s="10">
        <v>739807.5</v>
      </c>
      <c r="C50" s="10">
        <v>503732.065</v>
      </c>
      <c r="D50" s="10">
        <v>576594.4</v>
      </c>
      <c r="E50" s="10">
        <f>D50/C50*100</f>
        <v>114.46450207611858</v>
      </c>
      <c r="F50" s="20">
        <f>D50/B50*100</f>
        <v>77.938436687922191</v>
      </c>
      <c r="G50" s="36"/>
    </row>
    <row r="51" spans="1:7" s="41" customFormat="1" ht="15.75" hidden="1" customHeight="1">
      <c r="A51" s="66" t="s">
        <v>39</v>
      </c>
      <c r="B51" s="26"/>
      <c r="C51" s="10"/>
      <c r="D51" s="10"/>
      <c r="E51" s="10"/>
      <c r="F51" s="20"/>
      <c r="G51" s="39"/>
    </row>
    <row r="52" spans="1:7" s="41" customFormat="1" ht="17.25" hidden="1" customHeight="1">
      <c r="A52" s="66" t="s">
        <v>40</v>
      </c>
      <c r="B52" s="27"/>
      <c r="C52" s="27"/>
      <c r="D52" s="27"/>
      <c r="E52" s="27"/>
      <c r="F52" s="28"/>
      <c r="G52" s="40"/>
    </row>
    <row r="53" spans="1:7" s="41" customFormat="1" ht="15.75" hidden="1" customHeight="1">
      <c r="A53" s="66" t="s">
        <v>29</v>
      </c>
      <c r="B53" s="27"/>
      <c r="C53" s="27"/>
      <c r="D53" s="27"/>
      <c r="E53" s="27"/>
      <c r="F53" s="28"/>
      <c r="G53" s="40"/>
    </row>
    <row r="54" spans="1:7" s="41" customFormat="1" ht="15.75">
      <c r="A54" s="21" t="s">
        <v>41</v>
      </c>
      <c r="B54" s="14">
        <v>120359</v>
      </c>
      <c r="C54" s="10">
        <v>100797.594</v>
      </c>
      <c r="D54" s="10">
        <v>101284</v>
      </c>
      <c r="E54" s="10">
        <f>D54/C54*100</f>
        <v>100.4825571531003</v>
      </c>
      <c r="F54" s="20">
        <f>D54/B54*100</f>
        <v>84.151579856928024</v>
      </c>
      <c r="G54" s="37"/>
    </row>
    <row r="55" spans="1:7" s="41" customFormat="1" ht="20.25" hidden="1" customHeight="1">
      <c r="A55" s="69" t="s">
        <v>42</v>
      </c>
      <c r="B55" s="28"/>
      <c r="C55" s="27"/>
      <c r="D55" s="27"/>
      <c r="E55" s="27"/>
      <c r="F55" s="28"/>
      <c r="G55" s="39"/>
    </row>
    <row r="56" spans="1:7" s="41" customFormat="1" ht="15" hidden="1" customHeight="1">
      <c r="A56" s="66" t="s">
        <v>29</v>
      </c>
      <c r="B56" s="27"/>
      <c r="C56" s="27">
        <v>0</v>
      </c>
      <c r="D56" s="27"/>
      <c r="E56" s="27">
        <v>0</v>
      </c>
      <c r="F56" s="28">
        <v>0</v>
      </c>
      <c r="G56" s="39"/>
    </row>
    <row r="57" spans="1:7" s="41" customFormat="1" ht="19.5" hidden="1" customHeight="1">
      <c r="A57" s="23" t="s">
        <v>43</v>
      </c>
      <c r="B57" s="10"/>
      <c r="C57" s="10"/>
      <c r="D57" s="10"/>
      <c r="E57" s="10">
        <v>0</v>
      </c>
      <c r="F57" s="20">
        <v>0</v>
      </c>
      <c r="G57" s="37"/>
    </row>
    <row r="58" spans="1:7" s="41" customFormat="1" ht="23.25" hidden="1" customHeight="1">
      <c r="A58" s="69" t="s">
        <v>44</v>
      </c>
      <c r="B58" s="28"/>
      <c r="C58" s="27"/>
      <c r="D58" s="27"/>
      <c r="E58" s="27" t="e">
        <f>D58/C58*100</f>
        <v>#DIV/0!</v>
      </c>
      <c r="F58" s="28" t="e">
        <f t="shared" ref="F58:F70" si="5">D58/B58*100</f>
        <v>#DIV/0!</v>
      </c>
      <c r="G58" s="39"/>
    </row>
    <row r="59" spans="1:7" s="41" customFormat="1" ht="24.75" hidden="1" customHeight="1">
      <c r="A59" s="66" t="s">
        <v>29</v>
      </c>
      <c r="B59" s="27"/>
      <c r="C59" s="27"/>
      <c r="D59" s="27"/>
      <c r="E59" s="27" t="e">
        <f>D59/C59*100</f>
        <v>#DIV/0!</v>
      </c>
      <c r="F59" s="28" t="e">
        <f t="shared" si="5"/>
        <v>#DIV/0!</v>
      </c>
      <c r="G59" s="39"/>
    </row>
    <row r="60" spans="1:7" s="41" customFormat="1" ht="15.75">
      <c r="A60" s="65" t="s">
        <v>45</v>
      </c>
      <c r="B60" s="20">
        <v>54317.599999999999</v>
      </c>
      <c r="C60" s="10">
        <v>39063.786999999997</v>
      </c>
      <c r="D60" s="10">
        <v>39971.199999999997</v>
      </c>
      <c r="E60" s="10">
        <f>D60/C60*100</f>
        <v>102.32290074692452</v>
      </c>
      <c r="F60" s="20">
        <f t="shared" si="5"/>
        <v>73.587934665743688</v>
      </c>
      <c r="G60" s="37"/>
    </row>
    <row r="61" spans="1:7" s="41" customFormat="1" ht="15.75">
      <c r="A61" s="65" t="s">
        <v>46</v>
      </c>
      <c r="B61" s="20">
        <v>4434.6000000000004</v>
      </c>
      <c r="C61" s="10">
        <v>2734.5010000000002</v>
      </c>
      <c r="D61" s="10">
        <v>4210.3999999999996</v>
      </c>
      <c r="E61" s="10">
        <f>D61/C61*100</f>
        <v>153.9732477698856</v>
      </c>
      <c r="F61" s="20">
        <f t="shared" si="5"/>
        <v>94.944301628106246</v>
      </c>
      <c r="G61" s="37"/>
    </row>
    <row r="62" spans="1:7" s="41" customFormat="1" ht="15.75">
      <c r="A62" s="65" t="s">
        <v>47</v>
      </c>
      <c r="B62" s="20">
        <v>750</v>
      </c>
      <c r="C62" s="10">
        <v>0</v>
      </c>
      <c r="D62" s="10">
        <v>323</v>
      </c>
      <c r="E62" s="10">
        <v>0</v>
      </c>
      <c r="F62" s="20">
        <f t="shared" si="5"/>
        <v>43.066666666666663</v>
      </c>
      <c r="G62" s="37"/>
    </row>
    <row r="63" spans="1:7" s="41" customFormat="1" ht="15.75">
      <c r="A63" s="65" t="s">
        <v>48</v>
      </c>
      <c r="B63" s="20">
        <v>49870</v>
      </c>
      <c r="C63" s="10">
        <v>50755.400999999998</v>
      </c>
      <c r="D63" s="10">
        <v>46491.8</v>
      </c>
      <c r="E63" s="10">
        <f>D63/C63*100</f>
        <v>91.599709753056629</v>
      </c>
      <c r="F63" s="20">
        <f t="shared" si="5"/>
        <v>93.225987567675958</v>
      </c>
      <c r="G63" s="37"/>
    </row>
    <row r="64" spans="1:7" s="41" customFormat="1" ht="15.75">
      <c r="A64" s="70" t="s">
        <v>49</v>
      </c>
      <c r="B64" s="30">
        <f>B35+B38+B39+B42+B45+B50+B54+B60+B61+B62+B63+B48</f>
        <v>1564122.5000000002</v>
      </c>
      <c r="C64" s="30">
        <f>C35+C38+C39+C42+C45+C50+C54+C60+C61+C62+C63</f>
        <v>845310.32500000007</v>
      </c>
      <c r="D64" s="30">
        <f>D35+D38+D39+D42+D45+D50+D54+D60+D61+D62+D63</f>
        <v>914152.70000000007</v>
      </c>
      <c r="E64" s="7">
        <f>D64/C64*100</f>
        <v>108.14403574214002</v>
      </c>
      <c r="F64" s="31">
        <f t="shared" si="5"/>
        <v>58.445083425371095</v>
      </c>
      <c r="G64" s="37"/>
    </row>
    <row r="65" spans="1:7" s="41" customFormat="1" ht="31.5">
      <c r="A65" s="71" t="s">
        <v>50</v>
      </c>
      <c r="B65" s="11">
        <f>SUM(B31-B64)</f>
        <v>-71580.90000000014</v>
      </c>
      <c r="C65" s="11">
        <f>SUM(C31-C64)</f>
        <v>-14813.949000000139</v>
      </c>
      <c r="D65" s="11">
        <f>SUM(D31-D64)</f>
        <v>-44340.020200000028</v>
      </c>
      <c r="E65" s="10">
        <f>D65/C65*100</f>
        <v>299.31262892831353</v>
      </c>
      <c r="F65" s="11">
        <f t="shared" si="5"/>
        <v>61.943926662000536</v>
      </c>
      <c r="G65" s="37"/>
    </row>
    <row r="66" spans="1:7" s="41" customFormat="1" ht="18.75" customHeight="1">
      <c r="A66" s="72" t="s">
        <v>51</v>
      </c>
      <c r="B66" s="10">
        <f>SUM(B67:B72)</f>
        <v>71580.7</v>
      </c>
      <c r="C66" s="10">
        <f>C71+C72</f>
        <v>14814.409999999996</v>
      </c>
      <c r="D66" s="10">
        <f>SUM(D67:D72)</f>
        <v>44340.4</v>
      </c>
      <c r="E66" s="10">
        <f>D66/C66*100</f>
        <v>299.30587853313102</v>
      </c>
      <c r="F66" s="20">
        <f t="shared" si="5"/>
        <v>61.944630326330987</v>
      </c>
      <c r="G66" s="37"/>
    </row>
    <row r="67" spans="1:7" s="41" customFormat="1" ht="27.75" customHeight="1">
      <c r="A67" s="73" t="s">
        <v>52</v>
      </c>
      <c r="B67" s="57">
        <v>25000</v>
      </c>
      <c r="C67" s="32">
        <v>0</v>
      </c>
      <c r="D67" s="32">
        <v>25000</v>
      </c>
      <c r="E67" s="27">
        <v>0</v>
      </c>
      <c r="F67" s="20">
        <f t="shared" si="5"/>
        <v>100</v>
      </c>
      <c r="G67" s="37"/>
    </row>
    <row r="68" spans="1:7" s="41" customFormat="1" ht="28.5" customHeight="1">
      <c r="A68" s="73" t="s">
        <v>53</v>
      </c>
      <c r="B68" s="57">
        <v>0</v>
      </c>
      <c r="C68" s="33">
        <v>0</v>
      </c>
      <c r="D68" s="33">
        <v>0</v>
      </c>
      <c r="E68" s="27">
        <v>0</v>
      </c>
      <c r="F68" s="20">
        <v>0</v>
      </c>
      <c r="G68" s="37"/>
    </row>
    <row r="69" spans="1:7" s="41" customFormat="1" ht="17.25" customHeight="1">
      <c r="A69" s="73" t="s">
        <v>59</v>
      </c>
      <c r="B69" s="57">
        <v>33407</v>
      </c>
      <c r="C69" s="32">
        <v>0</v>
      </c>
      <c r="D69" s="33">
        <v>22000</v>
      </c>
      <c r="E69" s="27">
        <v>0</v>
      </c>
      <c r="F69" s="20">
        <f t="shared" si="5"/>
        <v>65.85446163977609</v>
      </c>
      <c r="G69" s="37"/>
    </row>
    <row r="70" spans="1:7" s="41" customFormat="1" ht="30" customHeight="1">
      <c r="A70" s="73" t="s">
        <v>60</v>
      </c>
      <c r="B70" s="57">
        <v>-33407</v>
      </c>
      <c r="C70" s="33">
        <v>0</v>
      </c>
      <c r="D70" s="33">
        <v>-22000</v>
      </c>
      <c r="E70" s="27">
        <v>0</v>
      </c>
      <c r="F70" s="20">
        <f t="shared" si="5"/>
        <v>65.85446163977609</v>
      </c>
      <c r="G70" s="37"/>
    </row>
    <row r="71" spans="1:7" s="41" customFormat="1" ht="13.5" customHeight="1">
      <c r="A71" s="74" t="s">
        <v>54</v>
      </c>
      <c r="B71" s="28">
        <v>46580.7</v>
      </c>
      <c r="C71" s="27">
        <v>-38295.040000000001</v>
      </c>
      <c r="D71" s="27">
        <v>-13050</v>
      </c>
      <c r="E71" s="27">
        <f>D71/C71*100</f>
        <v>34.077520221939963</v>
      </c>
      <c r="F71" s="11">
        <f>D71/B71*100</f>
        <v>-28.015894995137476</v>
      </c>
      <c r="G71" s="37"/>
    </row>
    <row r="72" spans="1:7" s="41" customFormat="1" ht="22.5" customHeight="1">
      <c r="A72" s="74" t="s">
        <v>55</v>
      </c>
      <c r="B72" s="57"/>
      <c r="C72" s="33">
        <v>53109.45</v>
      </c>
      <c r="D72" s="33">
        <v>32390.400000000001</v>
      </c>
      <c r="E72" s="27">
        <f>D72/C72*100</f>
        <v>60.988016256993816</v>
      </c>
      <c r="F72" s="11">
        <v>0</v>
      </c>
      <c r="G72" s="37"/>
    </row>
    <row r="73" spans="1:7" s="41" customFormat="1" ht="15.75">
      <c r="A73" s="51"/>
      <c r="B73" s="51"/>
      <c r="C73" s="54" t="s">
        <v>61</v>
      </c>
      <c r="D73" s="52"/>
      <c r="E73" s="52"/>
      <c r="F73" s="34"/>
      <c r="G73" s="51"/>
    </row>
    <row r="74" spans="1:7" s="41" customFormat="1" ht="15.75">
      <c r="A74" s="45"/>
      <c r="B74" s="34"/>
      <c r="C74" s="45"/>
      <c r="D74" s="53"/>
      <c r="E74" s="45"/>
      <c r="F74" s="45"/>
      <c r="G74" s="45"/>
    </row>
    <row r="75" spans="1:7" s="41" customFormat="1">
      <c r="A75" s="53"/>
      <c r="B75" s="53"/>
      <c r="C75" s="45"/>
      <c r="D75" s="45"/>
      <c r="E75" s="45"/>
      <c r="F75" s="45"/>
      <c r="G75" s="45"/>
    </row>
    <row r="76" spans="1:7">
      <c r="A76" s="53"/>
      <c r="B76" s="53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2018-12-19T08:12:44Z</dcterms:modified>
</cp:coreProperties>
</file>