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!Oтдел ИКТ\НА САЙТ\От Финуправления\2019 год\октябрь\письмо от 29.10.2019\Решение_изменение_октябрь\"/>
    </mc:Choice>
  </mc:AlternateContent>
  <bookViews>
    <workbookView xWindow="0" yWindow="0" windowWidth="15360" windowHeight="10785" activeTab="1"/>
  </bookViews>
  <sheets>
    <sheet name="Приложение№6" sheetId="2" r:id="rId1"/>
    <sheet name="Приложение №8" sheetId="3" r:id="rId2"/>
  </sheets>
  <definedNames>
    <definedName name="_xlnm._FilterDatabase" localSheetId="1" hidden="1">'Приложение №8'!$A$14:$AN$462</definedName>
    <definedName name="_xlnm._FilterDatabase" localSheetId="0" hidden="1">Приложение№6!$A$19:$AH$670</definedName>
    <definedName name="_xlnm.Print_Titles" localSheetId="0">Приложение№6!$17:$19</definedName>
    <definedName name="_xlnm.Print_Area" localSheetId="1">'Приложение №8'!$A$1:$AN$462</definedName>
    <definedName name="_xlnm.Print_Area" localSheetId="0">Приложение№6!$A$1:$AL$670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420" i="3" l="1"/>
  <c r="Y451" i="3"/>
  <c r="AJ670" i="2" l="1"/>
  <c r="AI670" i="2"/>
  <c r="AI358" i="2"/>
  <c r="AK358" i="2" s="1"/>
  <c r="AI359" i="2"/>
  <c r="AI377" i="2"/>
  <c r="AK377" i="2" s="1"/>
  <c r="AI386" i="2"/>
  <c r="AI390" i="2"/>
  <c r="AK390" i="2" s="1"/>
  <c r="AI391" i="2"/>
  <c r="AI20" i="2"/>
  <c r="AI121" i="2"/>
  <c r="AI122" i="2"/>
  <c r="AK124" i="2"/>
  <c r="AK125" i="2"/>
  <c r="AK126" i="2"/>
  <c r="AI123" i="2"/>
  <c r="AI124" i="2"/>
  <c r="AI125" i="2"/>
  <c r="AK66" i="2"/>
  <c r="AL66" i="2"/>
  <c r="AK67" i="2"/>
  <c r="AL67" i="2"/>
  <c r="AK176" i="2"/>
  <c r="AL176" i="2"/>
  <c r="AK177" i="2"/>
  <c r="AL177" i="2"/>
  <c r="AK178" i="2"/>
  <c r="AL178" i="2"/>
  <c r="AK179" i="2"/>
  <c r="AL179" i="2"/>
  <c r="AK180" i="2"/>
  <c r="AL180" i="2"/>
  <c r="AK181" i="2"/>
  <c r="AL181" i="2"/>
  <c r="AK182" i="2"/>
  <c r="AL182" i="2"/>
  <c r="AK183" i="2"/>
  <c r="AL183" i="2"/>
  <c r="AK184" i="2"/>
  <c r="AL184" i="2"/>
  <c r="AK185" i="2"/>
  <c r="AL185" i="2"/>
  <c r="AK186" i="2"/>
  <c r="AL186" i="2"/>
  <c r="AK187" i="2"/>
  <c r="AL187" i="2"/>
  <c r="AK188" i="2"/>
  <c r="AL188" i="2"/>
  <c r="AK189" i="2"/>
  <c r="AL189" i="2"/>
  <c r="AK190" i="2"/>
  <c r="AL190" i="2"/>
  <c r="AK191" i="2"/>
  <c r="AL191" i="2"/>
  <c r="AK192" i="2"/>
  <c r="AL192" i="2"/>
  <c r="AK193" i="2"/>
  <c r="AL193" i="2"/>
  <c r="AK194" i="2"/>
  <c r="AL194" i="2"/>
  <c r="AK195" i="2"/>
  <c r="AL195" i="2"/>
  <c r="AK196" i="2"/>
  <c r="AL196" i="2"/>
  <c r="AK197" i="2"/>
  <c r="AL197" i="2"/>
  <c r="AK198" i="2"/>
  <c r="AL198" i="2"/>
  <c r="AK199" i="2"/>
  <c r="AL199" i="2"/>
  <c r="AK200" i="2"/>
  <c r="AL200" i="2"/>
  <c r="AK201" i="2"/>
  <c r="AL201" i="2"/>
  <c r="AK202" i="2"/>
  <c r="AL202" i="2"/>
  <c r="AK203" i="2"/>
  <c r="AL203" i="2"/>
  <c r="AK204" i="2"/>
  <c r="AL204" i="2"/>
  <c r="AK205" i="2"/>
  <c r="AL205" i="2"/>
  <c r="AK206" i="2"/>
  <c r="AL206" i="2"/>
  <c r="AK207" i="2"/>
  <c r="AL207" i="2"/>
  <c r="AK208" i="2"/>
  <c r="AL208" i="2"/>
  <c r="AK209" i="2"/>
  <c r="AL209" i="2"/>
  <c r="AK210" i="2"/>
  <c r="AL210" i="2"/>
  <c r="AK211" i="2"/>
  <c r="AL211" i="2"/>
  <c r="AK212" i="2"/>
  <c r="AL212" i="2"/>
  <c r="AK213" i="2"/>
  <c r="AL213" i="2"/>
  <c r="AK214" i="2"/>
  <c r="AL214" i="2"/>
  <c r="AK215" i="2"/>
  <c r="AL215" i="2"/>
  <c r="AK216" i="2"/>
  <c r="AL216" i="2"/>
  <c r="AK217" i="2"/>
  <c r="AL217" i="2"/>
  <c r="AK218" i="2"/>
  <c r="AL218" i="2"/>
  <c r="AK219" i="2"/>
  <c r="AL219" i="2"/>
  <c r="AK220" i="2"/>
  <c r="AL220" i="2"/>
  <c r="AK221" i="2"/>
  <c r="AL221" i="2"/>
  <c r="AK222" i="2"/>
  <c r="AL222" i="2"/>
  <c r="AK223" i="2"/>
  <c r="AL223" i="2"/>
  <c r="AK224" i="2"/>
  <c r="AL224" i="2"/>
  <c r="AK225" i="2"/>
  <c r="AL225" i="2"/>
  <c r="AK226" i="2"/>
  <c r="AL226" i="2"/>
  <c r="AK227" i="2"/>
  <c r="AL227" i="2"/>
  <c r="AK228" i="2"/>
  <c r="AL228" i="2"/>
  <c r="AK229" i="2"/>
  <c r="AL229" i="2"/>
  <c r="AK230" i="2"/>
  <c r="AL230" i="2"/>
  <c r="AK231" i="2"/>
  <c r="AL231" i="2"/>
  <c r="AK232" i="2"/>
  <c r="AL232" i="2"/>
  <c r="AK233" i="2"/>
  <c r="AL233" i="2"/>
  <c r="AK234" i="2"/>
  <c r="AL234" i="2"/>
  <c r="AK235" i="2"/>
  <c r="AL235" i="2"/>
  <c r="AK236" i="2"/>
  <c r="AL236" i="2"/>
  <c r="AK237" i="2"/>
  <c r="AL237" i="2"/>
  <c r="AK238" i="2"/>
  <c r="AL238" i="2"/>
  <c r="AK239" i="2"/>
  <c r="AL239" i="2"/>
  <c r="AK240" i="2"/>
  <c r="AL240" i="2"/>
  <c r="AK241" i="2"/>
  <c r="AL241" i="2"/>
  <c r="AK242" i="2"/>
  <c r="AL242" i="2"/>
  <c r="AK243" i="2"/>
  <c r="AL243" i="2"/>
  <c r="AK244" i="2"/>
  <c r="AL244" i="2"/>
  <c r="AK245" i="2"/>
  <c r="AL245" i="2"/>
  <c r="AK246" i="2"/>
  <c r="AL246" i="2"/>
  <c r="AK247" i="2"/>
  <c r="AL247" i="2"/>
  <c r="AK248" i="2"/>
  <c r="AL248" i="2"/>
  <c r="AK249" i="2"/>
  <c r="AL249" i="2"/>
  <c r="AK250" i="2"/>
  <c r="AL250" i="2"/>
  <c r="AK251" i="2"/>
  <c r="AL251" i="2"/>
  <c r="AK252" i="2"/>
  <c r="AL252" i="2"/>
  <c r="AK253" i="2"/>
  <c r="AL253" i="2"/>
  <c r="AK254" i="2"/>
  <c r="AL254" i="2"/>
  <c r="AK255" i="2"/>
  <c r="AL255" i="2"/>
  <c r="AK256" i="2"/>
  <c r="AL256" i="2"/>
  <c r="AK257" i="2"/>
  <c r="AL257" i="2"/>
  <c r="AK258" i="2"/>
  <c r="AL258" i="2"/>
  <c r="AK259" i="2"/>
  <c r="AL259" i="2"/>
  <c r="AK260" i="2"/>
  <c r="AL260" i="2"/>
  <c r="AK261" i="2"/>
  <c r="AL261" i="2"/>
  <c r="AK262" i="2"/>
  <c r="AL262" i="2"/>
  <c r="AK263" i="2"/>
  <c r="AL263" i="2"/>
  <c r="AK264" i="2"/>
  <c r="AL264" i="2"/>
  <c r="AK265" i="2"/>
  <c r="AL265" i="2"/>
  <c r="AK266" i="2"/>
  <c r="AL266" i="2"/>
  <c r="AK267" i="2"/>
  <c r="AL267" i="2"/>
  <c r="AK268" i="2"/>
  <c r="AL268" i="2"/>
  <c r="AK269" i="2"/>
  <c r="AL269" i="2"/>
  <c r="AK270" i="2"/>
  <c r="AL270" i="2"/>
  <c r="AK271" i="2"/>
  <c r="AL271" i="2"/>
  <c r="AK272" i="2"/>
  <c r="AL272" i="2"/>
  <c r="AK273" i="2"/>
  <c r="AL273" i="2"/>
  <c r="AK274" i="2"/>
  <c r="AL274" i="2"/>
  <c r="AK275" i="2"/>
  <c r="AL275" i="2"/>
  <c r="AK276" i="2"/>
  <c r="AL276" i="2"/>
  <c r="AK277" i="2"/>
  <c r="AL277" i="2"/>
  <c r="AK278" i="2"/>
  <c r="AL278" i="2"/>
  <c r="AK279" i="2"/>
  <c r="AL279" i="2"/>
  <c r="AK280" i="2"/>
  <c r="AL280" i="2"/>
  <c r="AK281" i="2"/>
  <c r="AL281" i="2"/>
  <c r="AK282" i="2"/>
  <c r="AL282" i="2"/>
  <c r="AK283" i="2"/>
  <c r="AL283" i="2"/>
  <c r="AK284" i="2"/>
  <c r="AL284" i="2"/>
  <c r="AK285" i="2"/>
  <c r="AL285" i="2"/>
  <c r="AK286" i="2"/>
  <c r="AL286" i="2"/>
  <c r="AK287" i="2"/>
  <c r="AL287" i="2"/>
  <c r="AK288" i="2"/>
  <c r="AL288" i="2"/>
  <c r="AK289" i="2"/>
  <c r="AL289" i="2"/>
  <c r="AK290" i="2"/>
  <c r="AL290" i="2"/>
  <c r="AK291" i="2"/>
  <c r="AL291" i="2"/>
  <c r="AK292" i="2"/>
  <c r="AL292" i="2"/>
  <c r="AK293" i="2"/>
  <c r="AL293" i="2"/>
  <c r="AK294" i="2"/>
  <c r="AL294" i="2"/>
  <c r="AK295" i="2"/>
  <c r="AL295" i="2"/>
  <c r="AK296" i="2"/>
  <c r="AL296" i="2"/>
  <c r="AK297" i="2"/>
  <c r="AL297" i="2"/>
  <c r="AK298" i="2"/>
  <c r="AL298" i="2"/>
  <c r="AK299" i="2"/>
  <c r="AL299" i="2"/>
  <c r="AK300" i="2"/>
  <c r="AL300" i="2"/>
  <c r="AK301" i="2"/>
  <c r="AL301" i="2"/>
  <c r="AK302" i="2"/>
  <c r="AL302" i="2"/>
  <c r="AK303" i="2"/>
  <c r="AL303" i="2"/>
  <c r="AK304" i="2"/>
  <c r="AL304" i="2"/>
  <c r="AK305" i="2"/>
  <c r="AL305" i="2"/>
  <c r="AK306" i="2"/>
  <c r="AL306" i="2"/>
  <c r="AK307" i="2"/>
  <c r="AL307" i="2"/>
  <c r="AK308" i="2"/>
  <c r="AL308" i="2"/>
  <c r="AK309" i="2"/>
  <c r="AL309" i="2"/>
  <c r="AK310" i="2"/>
  <c r="AL310" i="2"/>
  <c r="AK311" i="2"/>
  <c r="AL311" i="2"/>
  <c r="AK312" i="2"/>
  <c r="AL312" i="2"/>
  <c r="AK313" i="2"/>
  <c r="AL313" i="2"/>
  <c r="AK314" i="2"/>
  <c r="AL314" i="2"/>
  <c r="AK315" i="2"/>
  <c r="AL315" i="2"/>
  <c r="AK316" i="2"/>
  <c r="AL316" i="2"/>
  <c r="AK317" i="2"/>
  <c r="AL317" i="2"/>
  <c r="AK318" i="2"/>
  <c r="AL318" i="2"/>
  <c r="AK319" i="2"/>
  <c r="AL319" i="2"/>
  <c r="AK320" i="2"/>
  <c r="AL320" i="2"/>
  <c r="AK321" i="2"/>
  <c r="AL321" i="2"/>
  <c r="AK322" i="2"/>
  <c r="AL322" i="2"/>
  <c r="AK323" i="2"/>
  <c r="AL323" i="2"/>
  <c r="AK324" i="2"/>
  <c r="AL324" i="2"/>
  <c r="AK325" i="2"/>
  <c r="AL325" i="2"/>
  <c r="AK326" i="2"/>
  <c r="AL326" i="2"/>
  <c r="AK327" i="2"/>
  <c r="AL327" i="2"/>
  <c r="AK328" i="2"/>
  <c r="AL328" i="2"/>
  <c r="AK329" i="2"/>
  <c r="AL329" i="2"/>
  <c r="AK330" i="2"/>
  <c r="AL330" i="2"/>
  <c r="AK331" i="2"/>
  <c r="AL331" i="2"/>
  <c r="AK332" i="2"/>
  <c r="AL332" i="2"/>
  <c r="AK333" i="2"/>
  <c r="AL333" i="2"/>
  <c r="AK334" i="2"/>
  <c r="AL334" i="2"/>
  <c r="AK335" i="2"/>
  <c r="AL335" i="2"/>
  <c r="AK336" i="2"/>
  <c r="AL336" i="2"/>
  <c r="AK337" i="2"/>
  <c r="AL337" i="2"/>
  <c r="AK338" i="2"/>
  <c r="AL338" i="2"/>
  <c r="AK339" i="2"/>
  <c r="AL339" i="2"/>
  <c r="AK340" i="2"/>
  <c r="AL340" i="2"/>
  <c r="AK341" i="2"/>
  <c r="AL341" i="2"/>
  <c r="AK342" i="2"/>
  <c r="AL342" i="2"/>
  <c r="AK343" i="2"/>
  <c r="AL343" i="2"/>
  <c r="AK344" i="2"/>
  <c r="AL344" i="2"/>
  <c r="AK345" i="2"/>
  <c r="AL345" i="2"/>
  <c r="AK346" i="2"/>
  <c r="AL346" i="2"/>
  <c r="AK347" i="2"/>
  <c r="AL347" i="2"/>
  <c r="AK348" i="2"/>
  <c r="AL348" i="2"/>
  <c r="AK349" i="2"/>
  <c r="AL349" i="2"/>
  <c r="AK350" i="2"/>
  <c r="AL350" i="2"/>
  <c r="AK351" i="2"/>
  <c r="AL351" i="2"/>
  <c r="AK352" i="2"/>
  <c r="AL352" i="2"/>
  <c r="AK353" i="2"/>
  <c r="AL353" i="2"/>
  <c r="AK354" i="2"/>
  <c r="AL354" i="2"/>
  <c r="AK355" i="2"/>
  <c r="AL355" i="2"/>
  <c r="AK356" i="2"/>
  <c r="AL356" i="2"/>
  <c r="AK357" i="2"/>
  <c r="AL357" i="2"/>
  <c r="AL358" i="2"/>
  <c r="AK359" i="2"/>
  <c r="AL359" i="2"/>
  <c r="AK360" i="2"/>
  <c r="AL360" i="2"/>
  <c r="AK361" i="2"/>
  <c r="AL361" i="2"/>
  <c r="AK362" i="2"/>
  <c r="AL362" i="2"/>
  <c r="AK363" i="2"/>
  <c r="AL363" i="2"/>
  <c r="AK364" i="2"/>
  <c r="AL364" i="2"/>
  <c r="AK365" i="2"/>
  <c r="AL365" i="2"/>
  <c r="AK366" i="2"/>
  <c r="AL366" i="2"/>
  <c r="AK367" i="2"/>
  <c r="AL367" i="2"/>
  <c r="AK368" i="2"/>
  <c r="AL368" i="2"/>
  <c r="AK369" i="2"/>
  <c r="AL369" i="2"/>
  <c r="AK370" i="2"/>
  <c r="AL370" i="2"/>
  <c r="AK371" i="2"/>
  <c r="AL371" i="2"/>
  <c r="AK372" i="2"/>
  <c r="AL372" i="2"/>
  <c r="AK373" i="2"/>
  <c r="AL373" i="2"/>
  <c r="AK374" i="2"/>
  <c r="AL374" i="2"/>
  <c r="AK375" i="2"/>
  <c r="AL375" i="2"/>
  <c r="AK376" i="2"/>
  <c r="AL376" i="2"/>
  <c r="AL377" i="2"/>
  <c r="AK378" i="2"/>
  <c r="AL378" i="2"/>
  <c r="AK379" i="2"/>
  <c r="AL379" i="2"/>
  <c r="AK380" i="2"/>
  <c r="AL380" i="2"/>
  <c r="AK381" i="2"/>
  <c r="AL381" i="2"/>
  <c r="AK382" i="2"/>
  <c r="AL382" i="2"/>
  <c r="AK383" i="2"/>
  <c r="AL383" i="2"/>
  <c r="AK384" i="2"/>
  <c r="AL384" i="2"/>
  <c r="AK385" i="2"/>
  <c r="AL385" i="2"/>
  <c r="AK386" i="2"/>
  <c r="AL386" i="2"/>
  <c r="AK387" i="2"/>
  <c r="AL387" i="2"/>
  <c r="AK388" i="2"/>
  <c r="AL388" i="2"/>
  <c r="AK389" i="2"/>
  <c r="AL389" i="2"/>
  <c r="AL390" i="2"/>
  <c r="AK391" i="2"/>
  <c r="AL391" i="2"/>
  <c r="AK392" i="2"/>
  <c r="AL392" i="2"/>
  <c r="AK393" i="2"/>
  <c r="AL393" i="2"/>
  <c r="AK394" i="2"/>
  <c r="AL394" i="2"/>
  <c r="AK395" i="2"/>
  <c r="AL395" i="2"/>
  <c r="AK396" i="2"/>
  <c r="AL396" i="2"/>
  <c r="AK397" i="2"/>
  <c r="AL397" i="2"/>
  <c r="AK398" i="2"/>
  <c r="AL398" i="2"/>
  <c r="AK399" i="2"/>
  <c r="AL399" i="2"/>
  <c r="AK400" i="2"/>
  <c r="AL400" i="2"/>
  <c r="AK401" i="2"/>
  <c r="AL401" i="2"/>
  <c r="AK402" i="2"/>
  <c r="AL402" i="2"/>
  <c r="AK403" i="2"/>
  <c r="AL403" i="2"/>
  <c r="AK404" i="2"/>
  <c r="AL404" i="2"/>
  <c r="AK405" i="2"/>
  <c r="AL405" i="2"/>
  <c r="AK406" i="2"/>
  <c r="AL406" i="2"/>
  <c r="AK407" i="2"/>
  <c r="AL407" i="2"/>
  <c r="AK408" i="2"/>
  <c r="AL408" i="2"/>
  <c r="AK409" i="2"/>
  <c r="AL409" i="2"/>
  <c r="AK410" i="2"/>
  <c r="AL410" i="2"/>
  <c r="AK411" i="2"/>
  <c r="AL411" i="2"/>
  <c r="AK412" i="2"/>
  <c r="AL412" i="2"/>
  <c r="AK413" i="2"/>
  <c r="AL413" i="2"/>
  <c r="AK414" i="2"/>
  <c r="AL414" i="2"/>
  <c r="AK415" i="2"/>
  <c r="AL415" i="2"/>
  <c r="AK416" i="2"/>
  <c r="AL416" i="2"/>
  <c r="AK417" i="2"/>
  <c r="AL417" i="2"/>
  <c r="AK418" i="2"/>
  <c r="AL418" i="2"/>
  <c r="AK419" i="2"/>
  <c r="AL419" i="2"/>
  <c r="AK420" i="2"/>
  <c r="AL420" i="2"/>
  <c r="AK421" i="2"/>
  <c r="AL421" i="2"/>
  <c r="AK422" i="2"/>
  <c r="AL422" i="2"/>
  <c r="AK423" i="2"/>
  <c r="AL423" i="2"/>
  <c r="AK424" i="2"/>
  <c r="AL424" i="2"/>
  <c r="AK425" i="2"/>
  <c r="AL425" i="2"/>
  <c r="AK426" i="2"/>
  <c r="AL426" i="2"/>
  <c r="AK427" i="2"/>
  <c r="AL427" i="2"/>
  <c r="AK428" i="2"/>
  <c r="AL428" i="2"/>
  <c r="AK429" i="2"/>
  <c r="AL429" i="2"/>
  <c r="AK430" i="2"/>
  <c r="AL430" i="2"/>
  <c r="AK431" i="2"/>
  <c r="AL431" i="2"/>
  <c r="AK432" i="2"/>
  <c r="AL432" i="2"/>
  <c r="AK433" i="2"/>
  <c r="AL433" i="2"/>
  <c r="AK434" i="2"/>
  <c r="AL434" i="2"/>
  <c r="AK435" i="2"/>
  <c r="AL435" i="2"/>
  <c r="AK436" i="2"/>
  <c r="AL436" i="2"/>
  <c r="AK437" i="2"/>
  <c r="AL437" i="2"/>
  <c r="AK438" i="2"/>
  <c r="AL438" i="2"/>
  <c r="AK439" i="2"/>
  <c r="AL439" i="2"/>
  <c r="AK440" i="2"/>
  <c r="AL440" i="2"/>
  <c r="AK441" i="2"/>
  <c r="AL441" i="2"/>
  <c r="AK442" i="2"/>
  <c r="AL442" i="2"/>
  <c r="AK443" i="2"/>
  <c r="AL443" i="2"/>
  <c r="AK444" i="2"/>
  <c r="AL444" i="2"/>
  <c r="AK445" i="2"/>
  <c r="AL445" i="2"/>
  <c r="AK446" i="2"/>
  <c r="AL446" i="2"/>
  <c r="AK447" i="2"/>
  <c r="AL447" i="2"/>
  <c r="AK448" i="2"/>
  <c r="AL448" i="2"/>
  <c r="AK449" i="2"/>
  <c r="AL449" i="2"/>
  <c r="AK450" i="2"/>
  <c r="AL450" i="2"/>
  <c r="AK451" i="2"/>
  <c r="AL451" i="2"/>
  <c r="AK452" i="2"/>
  <c r="AL452" i="2"/>
  <c r="AK453" i="2"/>
  <c r="AL453" i="2"/>
  <c r="AK454" i="2"/>
  <c r="AL454" i="2"/>
  <c r="AK455" i="2"/>
  <c r="AL455" i="2"/>
  <c r="AK456" i="2"/>
  <c r="AL456" i="2"/>
  <c r="AK457" i="2"/>
  <c r="AL457" i="2"/>
  <c r="AK458" i="2"/>
  <c r="AL458" i="2"/>
  <c r="AK459" i="2"/>
  <c r="AL459" i="2"/>
  <c r="AK460" i="2"/>
  <c r="AL460" i="2"/>
  <c r="AK461" i="2"/>
  <c r="AL461" i="2"/>
  <c r="AK462" i="2"/>
  <c r="AL462" i="2"/>
  <c r="AK463" i="2"/>
  <c r="AL463" i="2"/>
  <c r="AK464" i="2"/>
  <c r="AL464" i="2"/>
  <c r="AK465" i="2"/>
  <c r="AL465" i="2"/>
  <c r="AK466" i="2"/>
  <c r="AL466" i="2"/>
  <c r="AK467" i="2"/>
  <c r="AL467" i="2"/>
  <c r="AK468" i="2"/>
  <c r="AL468" i="2"/>
  <c r="AK469" i="2"/>
  <c r="AL469" i="2"/>
  <c r="AK470" i="2"/>
  <c r="AL470" i="2"/>
  <c r="AK471" i="2"/>
  <c r="AL471" i="2"/>
  <c r="AK472" i="2"/>
  <c r="AL472" i="2"/>
  <c r="AK473" i="2"/>
  <c r="AL473" i="2"/>
  <c r="AK474" i="2"/>
  <c r="AL474" i="2"/>
  <c r="AK475" i="2"/>
  <c r="AL475" i="2"/>
  <c r="AK476" i="2"/>
  <c r="AL476" i="2"/>
  <c r="AK477" i="2"/>
  <c r="AL477" i="2"/>
  <c r="AK478" i="2"/>
  <c r="AL478" i="2"/>
  <c r="AK479" i="2"/>
  <c r="AL479" i="2"/>
  <c r="AK480" i="2"/>
  <c r="AL480" i="2"/>
  <c r="AK481" i="2"/>
  <c r="AL481" i="2"/>
  <c r="AK482" i="2"/>
  <c r="AL482" i="2"/>
  <c r="AK483" i="2"/>
  <c r="AL483" i="2"/>
  <c r="AK484" i="2"/>
  <c r="AL484" i="2"/>
  <c r="AK485" i="2"/>
  <c r="AL485" i="2"/>
  <c r="AK486" i="2"/>
  <c r="AL486" i="2"/>
  <c r="AK487" i="2"/>
  <c r="AL487" i="2"/>
  <c r="AK488" i="2"/>
  <c r="AL488" i="2"/>
  <c r="AK489" i="2"/>
  <c r="AL489" i="2"/>
  <c r="AK490" i="2"/>
  <c r="AL490" i="2"/>
  <c r="AK491" i="2"/>
  <c r="AL491" i="2"/>
  <c r="AK492" i="2"/>
  <c r="AL492" i="2"/>
  <c r="AK493" i="2"/>
  <c r="AL493" i="2"/>
  <c r="AK494" i="2"/>
  <c r="AL494" i="2"/>
  <c r="AK495" i="2"/>
  <c r="AL495" i="2"/>
  <c r="AK496" i="2"/>
  <c r="AL496" i="2"/>
  <c r="AK497" i="2"/>
  <c r="AL497" i="2"/>
  <c r="AK498" i="2"/>
  <c r="AL498" i="2"/>
  <c r="AK499" i="2"/>
  <c r="AL499" i="2"/>
  <c r="AK500" i="2"/>
  <c r="AL500" i="2"/>
  <c r="AK501" i="2"/>
  <c r="AL501" i="2"/>
  <c r="AK502" i="2"/>
  <c r="AL502" i="2"/>
  <c r="AK503" i="2"/>
  <c r="AL503" i="2"/>
  <c r="AK504" i="2"/>
  <c r="AL504" i="2"/>
  <c r="AK505" i="2"/>
  <c r="AL505" i="2"/>
  <c r="AK506" i="2"/>
  <c r="AL506" i="2"/>
  <c r="AK507" i="2"/>
  <c r="AL507" i="2"/>
  <c r="AK508" i="2"/>
  <c r="AL508" i="2"/>
  <c r="AK509" i="2"/>
  <c r="AL509" i="2"/>
  <c r="AK510" i="2"/>
  <c r="AL510" i="2"/>
  <c r="AK511" i="2"/>
  <c r="AL511" i="2"/>
  <c r="AK512" i="2"/>
  <c r="AL512" i="2"/>
  <c r="AK513" i="2"/>
  <c r="AL513" i="2"/>
  <c r="AK514" i="2"/>
  <c r="AL514" i="2"/>
  <c r="AK515" i="2"/>
  <c r="AL515" i="2"/>
  <c r="AK516" i="2"/>
  <c r="AL516" i="2"/>
  <c r="AK517" i="2"/>
  <c r="AL517" i="2"/>
  <c r="AK518" i="2"/>
  <c r="AL518" i="2"/>
  <c r="AK519" i="2"/>
  <c r="AL519" i="2"/>
  <c r="AK520" i="2"/>
  <c r="AL520" i="2"/>
  <c r="AK521" i="2"/>
  <c r="AL521" i="2"/>
  <c r="AK522" i="2"/>
  <c r="AL522" i="2"/>
  <c r="AK523" i="2"/>
  <c r="AL523" i="2"/>
  <c r="AK524" i="2"/>
  <c r="AL524" i="2"/>
  <c r="AK525" i="2"/>
  <c r="AL525" i="2"/>
  <c r="AK526" i="2"/>
  <c r="AL526" i="2"/>
  <c r="AK527" i="2"/>
  <c r="AL527" i="2"/>
  <c r="AK528" i="2"/>
  <c r="AL528" i="2"/>
  <c r="AK529" i="2"/>
  <c r="AL529" i="2"/>
  <c r="AK530" i="2"/>
  <c r="AL530" i="2"/>
  <c r="AK531" i="2"/>
  <c r="AL531" i="2"/>
  <c r="AK532" i="2"/>
  <c r="AL532" i="2"/>
  <c r="AK533" i="2"/>
  <c r="AL533" i="2"/>
  <c r="AK534" i="2"/>
  <c r="AL534" i="2"/>
  <c r="AK535" i="2"/>
  <c r="AL535" i="2"/>
  <c r="AK536" i="2"/>
  <c r="AL536" i="2"/>
  <c r="AK537" i="2"/>
  <c r="AL537" i="2"/>
  <c r="AK538" i="2"/>
  <c r="AL538" i="2"/>
  <c r="AK539" i="2"/>
  <c r="AL539" i="2"/>
  <c r="AK540" i="2"/>
  <c r="AL540" i="2"/>
  <c r="AK541" i="2"/>
  <c r="AL541" i="2"/>
  <c r="AK542" i="2"/>
  <c r="AL542" i="2"/>
  <c r="AK543" i="2"/>
  <c r="AL543" i="2"/>
  <c r="AK544" i="2"/>
  <c r="AL544" i="2"/>
  <c r="AK545" i="2"/>
  <c r="AL545" i="2"/>
  <c r="AK546" i="2"/>
  <c r="AL546" i="2"/>
  <c r="AK547" i="2"/>
  <c r="AL547" i="2"/>
  <c r="AK548" i="2"/>
  <c r="AL548" i="2"/>
  <c r="AK549" i="2"/>
  <c r="AL549" i="2"/>
  <c r="AK550" i="2"/>
  <c r="AL550" i="2"/>
  <c r="AK551" i="2"/>
  <c r="AL551" i="2"/>
  <c r="AK552" i="2"/>
  <c r="AL552" i="2"/>
  <c r="AK553" i="2"/>
  <c r="AL553" i="2"/>
  <c r="AK554" i="2"/>
  <c r="AL554" i="2"/>
  <c r="AK555" i="2"/>
  <c r="AL555" i="2"/>
  <c r="AK556" i="2"/>
  <c r="AL556" i="2"/>
  <c r="AK557" i="2"/>
  <c r="AL557" i="2"/>
  <c r="AK558" i="2"/>
  <c r="AL558" i="2"/>
  <c r="AK559" i="2"/>
  <c r="AL559" i="2"/>
  <c r="AK560" i="2"/>
  <c r="AL560" i="2"/>
  <c r="AK561" i="2"/>
  <c r="AL561" i="2"/>
  <c r="AK562" i="2"/>
  <c r="AL562" i="2"/>
  <c r="AK563" i="2"/>
  <c r="AL563" i="2"/>
  <c r="AK564" i="2"/>
  <c r="AL564" i="2"/>
  <c r="AK565" i="2"/>
  <c r="AL565" i="2"/>
  <c r="AK566" i="2"/>
  <c r="AL566" i="2"/>
  <c r="AK567" i="2"/>
  <c r="AL567" i="2"/>
  <c r="AK568" i="2"/>
  <c r="AL568" i="2"/>
  <c r="AK569" i="2"/>
  <c r="AL569" i="2"/>
  <c r="AK570" i="2"/>
  <c r="AL570" i="2"/>
  <c r="AK571" i="2"/>
  <c r="AL571" i="2"/>
  <c r="AK572" i="2"/>
  <c r="AL572" i="2"/>
  <c r="AK573" i="2"/>
  <c r="AL573" i="2"/>
  <c r="AK574" i="2"/>
  <c r="AL574" i="2"/>
  <c r="AK575" i="2"/>
  <c r="AL575" i="2"/>
  <c r="AK576" i="2"/>
  <c r="AL576" i="2"/>
  <c r="AK577" i="2"/>
  <c r="AL577" i="2"/>
  <c r="AK578" i="2"/>
  <c r="AL578" i="2"/>
  <c r="AK579" i="2"/>
  <c r="AL579" i="2"/>
  <c r="AK580" i="2"/>
  <c r="AL580" i="2"/>
  <c r="AK581" i="2"/>
  <c r="AL581" i="2"/>
  <c r="AK582" i="2"/>
  <c r="AL582" i="2"/>
  <c r="AK583" i="2"/>
  <c r="AL583" i="2"/>
  <c r="AK584" i="2"/>
  <c r="AL584" i="2"/>
  <c r="AK585" i="2"/>
  <c r="AL585" i="2"/>
  <c r="AK586" i="2"/>
  <c r="AL586" i="2"/>
  <c r="AK587" i="2"/>
  <c r="AL587" i="2"/>
  <c r="AK588" i="2"/>
  <c r="AL588" i="2"/>
  <c r="AK589" i="2"/>
  <c r="AL589" i="2"/>
  <c r="AK590" i="2"/>
  <c r="AL590" i="2"/>
  <c r="AK591" i="2"/>
  <c r="AL591" i="2"/>
  <c r="AK592" i="2"/>
  <c r="AL592" i="2"/>
  <c r="AK593" i="2"/>
  <c r="AL593" i="2"/>
  <c r="AK594" i="2"/>
  <c r="AL594" i="2"/>
  <c r="AK595" i="2"/>
  <c r="AL595" i="2"/>
  <c r="AK596" i="2"/>
  <c r="AL596" i="2"/>
  <c r="AK597" i="2"/>
  <c r="AL597" i="2"/>
  <c r="AK598" i="2"/>
  <c r="AL598" i="2"/>
  <c r="AK599" i="2"/>
  <c r="AL599" i="2"/>
  <c r="AK600" i="2"/>
  <c r="AL600" i="2"/>
  <c r="AK601" i="2"/>
  <c r="AL601" i="2"/>
  <c r="AK602" i="2"/>
  <c r="AL602" i="2"/>
  <c r="AK603" i="2"/>
  <c r="AL603" i="2"/>
  <c r="AK604" i="2"/>
  <c r="AL604" i="2"/>
  <c r="AK605" i="2"/>
  <c r="AL605" i="2"/>
  <c r="AK606" i="2"/>
  <c r="AL606" i="2"/>
  <c r="AK607" i="2"/>
  <c r="AL607" i="2"/>
  <c r="AK608" i="2"/>
  <c r="AL608" i="2"/>
  <c r="AK609" i="2"/>
  <c r="AL609" i="2"/>
  <c r="AK610" i="2"/>
  <c r="AL610" i="2"/>
  <c r="AK611" i="2"/>
  <c r="AL611" i="2"/>
  <c r="AK612" i="2"/>
  <c r="AL612" i="2"/>
  <c r="AK613" i="2"/>
  <c r="AL613" i="2"/>
  <c r="AK614" i="2"/>
  <c r="AL614" i="2"/>
  <c r="AK615" i="2"/>
  <c r="AL615" i="2"/>
  <c r="AK616" i="2"/>
  <c r="AL616" i="2"/>
  <c r="AK617" i="2"/>
  <c r="AL617" i="2"/>
  <c r="AK618" i="2"/>
  <c r="AL618" i="2"/>
  <c r="AK619" i="2"/>
  <c r="AL619" i="2"/>
  <c r="AK620" i="2"/>
  <c r="AL620" i="2"/>
  <c r="AK621" i="2"/>
  <c r="AL621" i="2"/>
  <c r="AK622" i="2"/>
  <c r="AL622" i="2"/>
  <c r="AK623" i="2"/>
  <c r="AL623" i="2"/>
  <c r="AK624" i="2"/>
  <c r="AL624" i="2"/>
  <c r="AK625" i="2"/>
  <c r="AL625" i="2"/>
  <c r="AK626" i="2"/>
  <c r="AL626" i="2"/>
  <c r="AK627" i="2"/>
  <c r="AL627" i="2"/>
  <c r="AK628" i="2"/>
  <c r="AL628" i="2"/>
  <c r="AK629" i="2"/>
  <c r="AL629" i="2"/>
  <c r="AK630" i="2"/>
  <c r="AL630" i="2"/>
  <c r="AK631" i="2"/>
  <c r="AL631" i="2"/>
  <c r="AK632" i="2"/>
  <c r="AL632" i="2"/>
  <c r="AK633" i="2"/>
  <c r="AL633" i="2"/>
  <c r="AK634" i="2"/>
  <c r="AL634" i="2"/>
  <c r="AK635" i="2"/>
  <c r="AL635" i="2"/>
  <c r="AK636" i="2"/>
  <c r="AL636" i="2"/>
  <c r="AK637" i="2"/>
  <c r="AL637" i="2"/>
  <c r="AK638" i="2"/>
  <c r="AL638" i="2"/>
  <c r="AK639" i="2"/>
  <c r="AL639" i="2"/>
  <c r="AK640" i="2"/>
  <c r="AL640" i="2"/>
  <c r="AK641" i="2"/>
  <c r="AL641" i="2"/>
  <c r="AK642" i="2"/>
  <c r="AL642" i="2"/>
  <c r="AK643" i="2"/>
  <c r="AL643" i="2"/>
  <c r="AK644" i="2"/>
  <c r="AL644" i="2"/>
  <c r="AK645" i="2"/>
  <c r="AL645" i="2"/>
  <c r="AK646" i="2"/>
  <c r="AL646" i="2"/>
  <c r="AK647" i="2"/>
  <c r="AL647" i="2"/>
  <c r="AK648" i="2"/>
  <c r="AL648" i="2"/>
  <c r="AK649" i="2"/>
  <c r="AL649" i="2"/>
  <c r="AK650" i="2"/>
  <c r="AL650" i="2"/>
  <c r="AK651" i="2"/>
  <c r="AL651" i="2"/>
  <c r="AK652" i="2"/>
  <c r="AL652" i="2"/>
  <c r="AK653" i="2"/>
  <c r="AL653" i="2"/>
  <c r="AK654" i="2"/>
  <c r="AL654" i="2"/>
  <c r="AK655" i="2"/>
  <c r="AL655" i="2"/>
  <c r="AK656" i="2"/>
  <c r="AL656" i="2"/>
  <c r="AK657" i="2"/>
  <c r="AL657" i="2"/>
  <c r="AK658" i="2"/>
  <c r="AL658" i="2"/>
  <c r="AK659" i="2"/>
  <c r="AL659" i="2"/>
  <c r="AK660" i="2"/>
  <c r="AL660" i="2"/>
  <c r="AK661" i="2"/>
  <c r="AL661" i="2"/>
  <c r="AK662" i="2"/>
  <c r="AL662" i="2"/>
  <c r="AK663" i="2"/>
  <c r="AL663" i="2"/>
  <c r="AK664" i="2"/>
  <c r="AL664" i="2"/>
  <c r="AK665" i="2"/>
  <c r="AL665" i="2"/>
  <c r="AK666" i="2"/>
  <c r="AL666" i="2"/>
  <c r="AK667" i="2"/>
  <c r="AL667" i="2"/>
  <c r="AK668" i="2"/>
  <c r="AL668" i="2"/>
  <c r="AK669" i="2"/>
  <c r="AL669" i="2"/>
  <c r="AL462" i="3"/>
  <c r="AK462" i="3"/>
  <c r="AK420" i="3"/>
  <c r="AK451" i="3"/>
  <c r="AK458" i="3"/>
  <c r="AK459" i="3"/>
  <c r="AK460" i="3"/>
  <c r="AK15" i="3"/>
  <c r="AK43" i="3"/>
  <c r="AM70" i="3"/>
  <c r="AM71" i="3"/>
  <c r="AM72" i="3"/>
  <c r="AK70" i="3"/>
  <c r="AK71" i="3"/>
  <c r="AM105" i="3" l="1"/>
  <c r="AN105" i="3"/>
  <c r="AM106" i="3"/>
  <c r="AN106" i="3"/>
  <c r="AM107" i="3"/>
  <c r="AN107" i="3"/>
  <c r="AM108" i="3"/>
  <c r="AN108" i="3"/>
  <c r="AM109" i="3"/>
  <c r="AN109" i="3"/>
  <c r="AM110" i="3"/>
  <c r="AN110" i="3"/>
  <c r="AM111" i="3"/>
  <c r="AN111" i="3"/>
  <c r="AM112" i="3"/>
  <c r="AN112" i="3"/>
  <c r="AM113" i="3"/>
  <c r="AN113" i="3"/>
  <c r="AM114" i="3"/>
  <c r="AN114" i="3"/>
  <c r="AM115" i="3"/>
  <c r="AN115" i="3"/>
  <c r="AM116" i="3"/>
  <c r="AN116" i="3"/>
  <c r="AM117" i="3"/>
  <c r="AN117" i="3"/>
  <c r="AM118" i="3"/>
  <c r="AN118" i="3"/>
  <c r="AM119" i="3"/>
  <c r="AN119" i="3"/>
  <c r="AM120" i="3"/>
  <c r="AN120" i="3"/>
  <c r="AM121" i="3"/>
  <c r="AN121" i="3"/>
  <c r="AM122" i="3"/>
  <c r="AN122" i="3"/>
  <c r="AM123" i="3"/>
  <c r="AN123" i="3"/>
  <c r="AM124" i="3"/>
  <c r="AN124" i="3"/>
  <c r="AM125" i="3"/>
  <c r="AN125" i="3"/>
  <c r="AM126" i="3"/>
  <c r="AN126" i="3"/>
  <c r="AM127" i="3"/>
  <c r="AN127" i="3"/>
  <c r="AM128" i="3"/>
  <c r="AN128" i="3"/>
  <c r="AM129" i="3"/>
  <c r="AN129" i="3"/>
  <c r="AM130" i="3"/>
  <c r="AN130" i="3"/>
  <c r="AM131" i="3"/>
  <c r="AN131" i="3"/>
  <c r="AM132" i="3"/>
  <c r="AN132" i="3"/>
  <c r="AM133" i="3"/>
  <c r="AN133" i="3"/>
  <c r="AM134" i="3"/>
  <c r="AN134" i="3"/>
  <c r="AM135" i="3"/>
  <c r="AN135" i="3"/>
  <c r="AM136" i="3"/>
  <c r="AN136" i="3"/>
  <c r="AM137" i="3"/>
  <c r="AN137" i="3"/>
  <c r="AM138" i="3"/>
  <c r="AN138" i="3"/>
  <c r="AM139" i="3"/>
  <c r="AN139" i="3"/>
  <c r="AM140" i="3"/>
  <c r="AN140" i="3"/>
  <c r="AM141" i="3"/>
  <c r="AN141" i="3"/>
  <c r="AM142" i="3"/>
  <c r="AN142" i="3"/>
  <c r="AM143" i="3"/>
  <c r="AN143" i="3"/>
  <c r="AM144" i="3"/>
  <c r="AN144" i="3"/>
  <c r="AM145" i="3"/>
  <c r="AN145" i="3"/>
  <c r="AM146" i="3"/>
  <c r="AN146" i="3"/>
  <c r="AM147" i="3"/>
  <c r="AN147" i="3"/>
  <c r="AM148" i="3"/>
  <c r="AN148" i="3"/>
  <c r="AM149" i="3"/>
  <c r="AN149" i="3"/>
  <c r="AM150" i="3"/>
  <c r="AN150" i="3"/>
  <c r="AM151" i="3"/>
  <c r="AN151" i="3"/>
  <c r="AM152" i="3"/>
  <c r="AN152" i="3"/>
  <c r="AM153" i="3"/>
  <c r="AN153" i="3"/>
  <c r="AM154" i="3"/>
  <c r="AN154" i="3"/>
  <c r="AM155" i="3"/>
  <c r="AN155" i="3"/>
  <c r="AM156" i="3"/>
  <c r="AN156" i="3"/>
  <c r="AM157" i="3"/>
  <c r="AN157" i="3"/>
  <c r="AM158" i="3"/>
  <c r="AN158" i="3"/>
  <c r="AM159" i="3"/>
  <c r="AN159" i="3"/>
  <c r="AM160" i="3"/>
  <c r="AN160" i="3"/>
  <c r="AM161" i="3"/>
  <c r="AN161" i="3"/>
  <c r="AM162" i="3"/>
  <c r="AN162" i="3"/>
  <c r="AM163" i="3"/>
  <c r="AN163" i="3"/>
  <c r="AM164" i="3"/>
  <c r="AN164" i="3"/>
  <c r="AM165" i="3"/>
  <c r="AN165" i="3"/>
  <c r="AM166" i="3"/>
  <c r="AN166" i="3"/>
  <c r="AM167" i="3"/>
  <c r="AN167" i="3"/>
  <c r="AM168" i="3"/>
  <c r="AN168" i="3"/>
  <c r="AM169" i="3"/>
  <c r="AN169" i="3"/>
  <c r="AM170" i="3"/>
  <c r="AN170" i="3"/>
  <c r="AM171" i="3"/>
  <c r="AN171" i="3"/>
  <c r="AM172" i="3"/>
  <c r="AN172" i="3"/>
  <c r="AM173" i="3"/>
  <c r="AN173" i="3"/>
  <c r="AM174" i="3"/>
  <c r="AN174" i="3"/>
  <c r="AM175" i="3"/>
  <c r="AN175" i="3"/>
  <c r="AM176" i="3"/>
  <c r="AN176" i="3"/>
  <c r="AM177" i="3"/>
  <c r="AN177" i="3"/>
  <c r="AM178" i="3"/>
  <c r="AN178" i="3"/>
  <c r="AM179" i="3"/>
  <c r="AN179" i="3"/>
  <c r="AM180" i="3"/>
  <c r="AN180" i="3"/>
  <c r="AM181" i="3"/>
  <c r="AN181" i="3"/>
  <c r="AM182" i="3"/>
  <c r="AN182" i="3"/>
  <c r="AM183" i="3"/>
  <c r="AN183" i="3"/>
  <c r="AM184" i="3"/>
  <c r="AN184" i="3"/>
  <c r="AM185" i="3"/>
  <c r="AN185" i="3"/>
  <c r="AM186" i="3"/>
  <c r="AN186" i="3"/>
  <c r="AM187" i="3"/>
  <c r="AN187" i="3"/>
  <c r="AM188" i="3"/>
  <c r="AN188" i="3"/>
  <c r="AM189" i="3"/>
  <c r="AN189" i="3"/>
  <c r="AM190" i="3"/>
  <c r="AN190" i="3"/>
  <c r="AM191" i="3"/>
  <c r="AN191" i="3"/>
  <c r="AM192" i="3"/>
  <c r="AN192" i="3"/>
  <c r="AM193" i="3"/>
  <c r="AN193" i="3"/>
  <c r="AM194" i="3"/>
  <c r="AN194" i="3"/>
  <c r="AM195" i="3"/>
  <c r="AN195" i="3"/>
  <c r="AM196" i="3"/>
  <c r="AN196" i="3"/>
  <c r="AM197" i="3"/>
  <c r="AN197" i="3"/>
  <c r="AM198" i="3"/>
  <c r="AN198" i="3"/>
  <c r="AM199" i="3"/>
  <c r="AN199" i="3"/>
  <c r="AM200" i="3"/>
  <c r="AN200" i="3"/>
  <c r="AM201" i="3"/>
  <c r="AN201" i="3"/>
  <c r="AM202" i="3"/>
  <c r="AN202" i="3"/>
  <c r="AM203" i="3"/>
  <c r="AN203" i="3"/>
  <c r="AM204" i="3"/>
  <c r="AN204" i="3"/>
  <c r="AM205" i="3"/>
  <c r="AN205" i="3"/>
  <c r="AM206" i="3"/>
  <c r="AN206" i="3"/>
  <c r="AM207" i="3"/>
  <c r="AN207" i="3"/>
  <c r="AM208" i="3"/>
  <c r="AN208" i="3"/>
  <c r="AM209" i="3"/>
  <c r="AN209" i="3"/>
  <c r="AM210" i="3"/>
  <c r="AN210" i="3"/>
  <c r="AM211" i="3"/>
  <c r="AN211" i="3"/>
  <c r="AM212" i="3"/>
  <c r="AN212" i="3"/>
  <c r="AM213" i="3"/>
  <c r="AN213" i="3"/>
  <c r="AM214" i="3"/>
  <c r="AN214" i="3"/>
  <c r="AM215" i="3"/>
  <c r="AN215" i="3"/>
  <c r="AM216" i="3"/>
  <c r="AN216" i="3"/>
  <c r="AM217" i="3"/>
  <c r="AN217" i="3"/>
  <c r="AM218" i="3"/>
  <c r="AN218" i="3"/>
  <c r="AM219" i="3"/>
  <c r="AN219" i="3"/>
  <c r="AM220" i="3"/>
  <c r="AN220" i="3"/>
  <c r="AM221" i="3"/>
  <c r="AN221" i="3"/>
  <c r="AM222" i="3"/>
  <c r="AN222" i="3"/>
  <c r="AM223" i="3"/>
  <c r="AN223" i="3"/>
  <c r="AM224" i="3"/>
  <c r="AN224" i="3"/>
  <c r="AM225" i="3"/>
  <c r="AN225" i="3"/>
  <c r="AM226" i="3"/>
  <c r="AN226" i="3"/>
  <c r="AM227" i="3"/>
  <c r="AN227" i="3"/>
  <c r="AM228" i="3"/>
  <c r="AN228" i="3"/>
  <c r="AM229" i="3"/>
  <c r="AN229" i="3"/>
  <c r="AM230" i="3"/>
  <c r="AN230" i="3"/>
  <c r="AM231" i="3"/>
  <c r="AN231" i="3"/>
  <c r="AM232" i="3"/>
  <c r="AN232" i="3"/>
  <c r="AM233" i="3"/>
  <c r="AN233" i="3"/>
  <c r="AM234" i="3"/>
  <c r="AN234" i="3"/>
  <c r="AM235" i="3"/>
  <c r="AN235" i="3"/>
  <c r="AM236" i="3"/>
  <c r="AN236" i="3"/>
  <c r="AM237" i="3"/>
  <c r="AN237" i="3"/>
  <c r="AM238" i="3"/>
  <c r="AN238" i="3"/>
  <c r="AM239" i="3"/>
  <c r="AN239" i="3"/>
  <c r="AM240" i="3"/>
  <c r="AN240" i="3"/>
  <c r="AM241" i="3"/>
  <c r="AN241" i="3"/>
  <c r="AM242" i="3"/>
  <c r="AN242" i="3"/>
  <c r="AM243" i="3"/>
  <c r="AN243" i="3"/>
  <c r="AM244" i="3"/>
  <c r="AN244" i="3"/>
  <c r="AM245" i="3"/>
  <c r="AN245" i="3"/>
  <c r="AM246" i="3"/>
  <c r="AN246" i="3"/>
  <c r="AM247" i="3"/>
  <c r="AN247" i="3"/>
  <c r="AM248" i="3"/>
  <c r="AN248" i="3"/>
  <c r="AM249" i="3"/>
  <c r="AN249" i="3"/>
  <c r="AM250" i="3"/>
  <c r="AN250" i="3"/>
  <c r="AM251" i="3"/>
  <c r="AN251" i="3"/>
  <c r="AM252" i="3"/>
  <c r="AN252" i="3"/>
  <c r="AM253" i="3"/>
  <c r="AN253" i="3"/>
  <c r="AM254" i="3"/>
  <c r="AN254" i="3"/>
  <c r="AM255" i="3"/>
  <c r="AN255" i="3"/>
  <c r="AM256" i="3"/>
  <c r="AN256" i="3"/>
  <c r="AM257" i="3"/>
  <c r="AN257" i="3"/>
  <c r="AM258" i="3"/>
  <c r="AN258" i="3"/>
  <c r="AM259" i="3"/>
  <c r="AN259" i="3"/>
  <c r="AM260" i="3"/>
  <c r="AN260" i="3"/>
  <c r="AM261" i="3"/>
  <c r="AN261" i="3"/>
  <c r="AM262" i="3"/>
  <c r="AN262" i="3"/>
  <c r="AM263" i="3"/>
  <c r="AN263" i="3"/>
  <c r="AM264" i="3"/>
  <c r="AN264" i="3"/>
  <c r="AM265" i="3"/>
  <c r="AN265" i="3"/>
  <c r="AM266" i="3"/>
  <c r="AN266" i="3"/>
  <c r="AM267" i="3"/>
  <c r="AN267" i="3"/>
  <c r="AM268" i="3"/>
  <c r="AN268" i="3"/>
  <c r="AM269" i="3"/>
  <c r="AN269" i="3"/>
  <c r="AM270" i="3"/>
  <c r="AN270" i="3"/>
  <c r="AM271" i="3"/>
  <c r="AN271" i="3"/>
  <c r="AM272" i="3"/>
  <c r="AN272" i="3"/>
  <c r="AM273" i="3"/>
  <c r="AN273" i="3"/>
  <c r="AM274" i="3"/>
  <c r="AN274" i="3"/>
  <c r="AM275" i="3"/>
  <c r="AN275" i="3"/>
  <c r="AM276" i="3"/>
  <c r="AN276" i="3"/>
  <c r="AM277" i="3"/>
  <c r="AN277" i="3"/>
  <c r="AM278" i="3"/>
  <c r="AN278" i="3"/>
  <c r="AM279" i="3"/>
  <c r="AN279" i="3"/>
  <c r="AM280" i="3"/>
  <c r="AN280" i="3"/>
  <c r="AM281" i="3"/>
  <c r="AN281" i="3"/>
  <c r="AM282" i="3"/>
  <c r="AN282" i="3"/>
  <c r="AM283" i="3"/>
  <c r="AN283" i="3"/>
  <c r="AM284" i="3"/>
  <c r="AN284" i="3"/>
  <c r="AM285" i="3"/>
  <c r="AN285" i="3"/>
  <c r="AM286" i="3"/>
  <c r="AN286" i="3"/>
  <c r="AM287" i="3"/>
  <c r="AN287" i="3"/>
  <c r="AM288" i="3"/>
  <c r="AN288" i="3"/>
  <c r="AM289" i="3"/>
  <c r="AN289" i="3"/>
  <c r="AM290" i="3"/>
  <c r="AN290" i="3"/>
  <c r="AM291" i="3"/>
  <c r="AN291" i="3"/>
  <c r="AM292" i="3"/>
  <c r="AN292" i="3"/>
  <c r="AM293" i="3"/>
  <c r="AN293" i="3"/>
  <c r="AM294" i="3"/>
  <c r="AN294" i="3"/>
  <c r="AM295" i="3"/>
  <c r="AN295" i="3"/>
  <c r="AM296" i="3"/>
  <c r="AN296" i="3"/>
  <c r="AM297" i="3"/>
  <c r="AN297" i="3"/>
  <c r="AM298" i="3"/>
  <c r="AN298" i="3"/>
  <c r="AM299" i="3"/>
  <c r="AN299" i="3"/>
  <c r="AM300" i="3"/>
  <c r="AN300" i="3"/>
  <c r="AM301" i="3"/>
  <c r="AN301" i="3"/>
  <c r="AM302" i="3"/>
  <c r="AN302" i="3"/>
  <c r="AM303" i="3"/>
  <c r="AN303" i="3"/>
  <c r="AM304" i="3"/>
  <c r="AN304" i="3"/>
  <c r="AM305" i="3"/>
  <c r="AN305" i="3"/>
  <c r="AM306" i="3"/>
  <c r="AN306" i="3"/>
  <c r="AM307" i="3"/>
  <c r="AN307" i="3"/>
  <c r="AM308" i="3"/>
  <c r="AN308" i="3"/>
  <c r="AM309" i="3"/>
  <c r="AN309" i="3"/>
  <c r="AM310" i="3"/>
  <c r="AN310" i="3"/>
  <c r="AM311" i="3"/>
  <c r="AN311" i="3"/>
  <c r="AM312" i="3"/>
  <c r="AN312" i="3"/>
  <c r="AM313" i="3"/>
  <c r="AN313" i="3"/>
  <c r="AM314" i="3"/>
  <c r="AN314" i="3"/>
  <c r="AM315" i="3"/>
  <c r="AN315" i="3"/>
  <c r="AM316" i="3"/>
  <c r="AN316" i="3"/>
  <c r="AM317" i="3"/>
  <c r="AN317" i="3"/>
  <c r="AM318" i="3"/>
  <c r="AN318" i="3"/>
  <c r="AM319" i="3"/>
  <c r="AN319" i="3"/>
  <c r="AM320" i="3"/>
  <c r="AN320" i="3"/>
  <c r="AM321" i="3"/>
  <c r="AN321" i="3"/>
  <c r="AM322" i="3"/>
  <c r="AN322" i="3"/>
  <c r="AM323" i="3"/>
  <c r="AN323" i="3"/>
  <c r="AM324" i="3"/>
  <c r="AN324" i="3"/>
  <c r="AM325" i="3"/>
  <c r="AN325" i="3"/>
  <c r="AM326" i="3"/>
  <c r="AN326" i="3"/>
  <c r="AM327" i="3"/>
  <c r="AN327" i="3"/>
  <c r="AM328" i="3"/>
  <c r="AN328" i="3"/>
  <c r="AM329" i="3"/>
  <c r="AN329" i="3"/>
  <c r="AM330" i="3"/>
  <c r="AN330" i="3"/>
  <c r="AM331" i="3"/>
  <c r="AN331" i="3"/>
  <c r="AM332" i="3"/>
  <c r="AN332" i="3"/>
  <c r="AM333" i="3"/>
  <c r="AN333" i="3"/>
  <c r="AM334" i="3"/>
  <c r="AN334" i="3"/>
  <c r="AM335" i="3"/>
  <c r="AN335" i="3"/>
  <c r="AM336" i="3"/>
  <c r="AN336" i="3"/>
  <c r="AM337" i="3"/>
  <c r="AN337" i="3"/>
  <c r="AM338" i="3"/>
  <c r="AN338" i="3"/>
  <c r="AM339" i="3"/>
  <c r="AN339" i="3"/>
  <c r="AM340" i="3"/>
  <c r="AN340" i="3"/>
  <c r="AM341" i="3"/>
  <c r="AN341" i="3"/>
  <c r="AM342" i="3"/>
  <c r="AN342" i="3"/>
  <c r="AM343" i="3"/>
  <c r="AN343" i="3"/>
  <c r="AM344" i="3"/>
  <c r="AN344" i="3"/>
  <c r="AM345" i="3"/>
  <c r="AN345" i="3"/>
  <c r="AM346" i="3"/>
  <c r="AN346" i="3"/>
  <c r="AM347" i="3"/>
  <c r="AN347" i="3"/>
  <c r="AM348" i="3"/>
  <c r="AN348" i="3"/>
  <c r="AM349" i="3"/>
  <c r="AN349" i="3"/>
  <c r="AM350" i="3"/>
  <c r="AN350" i="3"/>
  <c r="AM351" i="3"/>
  <c r="AN351" i="3"/>
  <c r="AM352" i="3"/>
  <c r="AN352" i="3"/>
  <c r="AM353" i="3"/>
  <c r="AN353" i="3"/>
  <c r="AM354" i="3"/>
  <c r="AN354" i="3"/>
  <c r="AM355" i="3"/>
  <c r="AN355" i="3"/>
  <c r="AM356" i="3"/>
  <c r="AN356" i="3"/>
  <c r="AM357" i="3"/>
  <c r="AN357" i="3"/>
  <c r="AM358" i="3"/>
  <c r="AN358" i="3"/>
  <c r="AM359" i="3"/>
  <c r="AN359" i="3"/>
  <c r="AM360" i="3"/>
  <c r="AN360" i="3"/>
  <c r="AM361" i="3"/>
  <c r="AN361" i="3"/>
  <c r="AM362" i="3"/>
  <c r="AN362" i="3"/>
  <c r="AM363" i="3"/>
  <c r="AN363" i="3"/>
  <c r="AM364" i="3"/>
  <c r="AN364" i="3"/>
  <c r="AM365" i="3"/>
  <c r="AN365" i="3"/>
  <c r="AM366" i="3"/>
  <c r="AN366" i="3"/>
  <c r="AM367" i="3"/>
  <c r="AN367" i="3"/>
  <c r="AM368" i="3"/>
  <c r="AN368" i="3"/>
  <c r="AM369" i="3"/>
  <c r="AN369" i="3"/>
  <c r="AM370" i="3"/>
  <c r="AN370" i="3"/>
  <c r="AM371" i="3"/>
  <c r="AN371" i="3"/>
  <c r="AM372" i="3"/>
  <c r="AN372" i="3"/>
  <c r="AM373" i="3"/>
  <c r="AN373" i="3"/>
  <c r="AM374" i="3"/>
  <c r="AN374" i="3"/>
  <c r="AM375" i="3"/>
  <c r="AN375" i="3"/>
  <c r="AM376" i="3"/>
  <c r="AN376" i="3"/>
  <c r="AM377" i="3"/>
  <c r="AN377" i="3"/>
  <c r="AM378" i="3"/>
  <c r="AN378" i="3"/>
  <c r="AM379" i="3"/>
  <c r="AN379" i="3"/>
  <c r="AM380" i="3"/>
  <c r="AN380" i="3"/>
  <c r="AM381" i="3"/>
  <c r="AN381" i="3"/>
  <c r="AM382" i="3"/>
  <c r="AN382" i="3"/>
  <c r="AM383" i="3"/>
  <c r="AN383" i="3"/>
  <c r="AM384" i="3"/>
  <c r="AN384" i="3"/>
  <c r="AM385" i="3"/>
  <c r="AN385" i="3"/>
  <c r="AM386" i="3"/>
  <c r="AN386" i="3"/>
  <c r="AM387" i="3"/>
  <c r="AN387" i="3"/>
  <c r="AM388" i="3"/>
  <c r="AN388" i="3"/>
  <c r="AM389" i="3"/>
  <c r="AN389" i="3"/>
  <c r="AM390" i="3"/>
  <c r="AN390" i="3"/>
  <c r="AM391" i="3"/>
  <c r="AN391" i="3"/>
  <c r="AM392" i="3"/>
  <c r="AN392" i="3"/>
  <c r="AM393" i="3"/>
  <c r="AN393" i="3"/>
  <c r="AM394" i="3"/>
  <c r="AN394" i="3"/>
  <c r="AM395" i="3"/>
  <c r="AN395" i="3"/>
  <c r="AM396" i="3"/>
  <c r="AN396" i="3"/>
  <c r="AM397" i="3"/>
  <c r="AN397" i="3"/>
  <c r="AM398" i="3"/>
  <c r="AN398" i="3"/>
  <c r="AM399" i="3"/>
  <c r="AN399" i="3"/>
  <c r="AM400" i="3"/>
  <c r="AN400" i="3"/>
  <c r="AM401" i="3"/>
  <c r="AN401" i="3"/>
  <c r="AM402" i="3"/>
  <c r="AN402" i="3"/>
  <c r="AM403" i="3"/>
  <c r="AN403" i="3"/>
  <c r="AM404" i="3"/>
  <c r="AN404" i="3"/>
  <c r="AM405" i="3"/>
  <c r="AN405" i="3"/>
  <c r="AM406" i="3"/>
  <c r="AN406" i="3"/>
  <c r="AM407" i="3"/>
  <c r="AN407" i="3"/>
  <c r="AM408" i="3"/>
  <c r="AN408" i="3"/>
  <c r="AM409" i="3"/>
  <c r="AN409" i="3"/>
  <c r="AM410" i="3"/>
  <c r="AN410" i="3"/>
  <c r="AM411" i="3"/>
  <c r="AN411" i="3"/>
  <c r="AM412" i="3"/>
  <c r="AN412" i="3"/>
  <c r="AM413" i="3"/>
  <c r="AN413" i="3"/>
  <c r="AM414" i="3"/>
  <c r="AN414" i="3"/>
  <c r="AM415" i="3"/>
  <c r="AN415" i="3"/>
  <c r="AM416" i="3"/>
  <c r="AN416" i="3"/>
  <c r="AM417" i="3"/>
  <c r="AN417" i="3"/>
  <c r="AM418" i="3"/>
  <c r="AN418" i="3"/>
  <c r="AM419" i="3"/>
  <c r="AN419" i="3"/>
  <c r="AN420" i="3"/>
  <c r="AM421" i="3"/>
  <c r="AN421" i="3"/>
  <c r="AM422" i="3"/>
  <c r="AN422" i="3"/>
  <c r="AM423" i="3"/>
  <c r="AN423" i="3"/>
  <c r="AM424" i="3"/>
  <c r="AN424" i="3"/>
  <c r="AM425" i="3"/>
  <c r="AN425" i="3"/>
  <c r="AM426" i="3"/>
  <c r="AN426" i="3"/>
  <c r="AM427" i="3"/>
  <c r="AN427" i="3"/>
  <c r="AM428" i="3"/>
  <c r="AN428" i="3"/>
  <c r="AM429" i="3"/>
  <c r="AN429" i="3"/>
  <c r="AM430" i="3"/>
  <c r="AN430" i="3"/>
  <c r="AM431" i="3"/>
  <c r="AN431" i="3"/>
  <c r="AM432" i="3"/>
  <c r="AN432" i="3"/>
  <c r="AM433" i="3"/>
  <c r="AN433" i="3"/>
  <c r="AM434" i="3"/>
  <c r="AN434" i="3"/>
  <c r="AM435" i="3"/>
  <c r="AN435" i="3"/>
  <c r="AM436" i="3"/>
  <c r="AN436" i="3"/>
  <c r="AM437" i="3"/>
  <c r="AN437" i="3"/>
  <c r="AM438" i="3"/>
  <c r="AN438" i="3"/>
  <c r="AM439" i="3"/>
  <c r="AN439" i="3"/>
  <c r="AM440" i="3"/>
  <c r="AN440" i="3"/>
  <c r="AM441" i="3"/>
  <c r="AN441" i="3"/>
  <c r="AM442" i="3"/>
  <c r="AN442" i="3"/>
  <c r="AM443" i="3"/>
  <c r="AN443" i="3"/>
  <c r="AM444" i="3"/>
  <c r="AN444" i="3"/>
  <c r="AM445" i="3"/>
  <c r="AN445" i="3"/>
  <c r="AM446" i="3"/>
  <c r="AN446" i="3"/>
  <c r="AM447" i="3"/>
  <c r="AN447" i="3"/>
  <c r="AM448" i="3"/>
  <c r="AN448" i="3"/>
  <c r="AM449" i="3"/>
  <c r="AN449" i="3"/>
  <c r="AM450" i="3"/>
  <c r="AN450" i="3"/>
  <c r="AN451" i="3"/>
  <c r="AM452" i="3"/>
  <c r="AN452" i="3"/>
  <c r="AM453" i="3"/>
  <c r="AN453" i="3"/>
  <c r="AM454" i="3"/>
  <c r="AN454" i="3"/>
  <c r="AM455" i="3"/>
  <c r="AN455" i="3"/>
  <c r="AM456" i="3"/>
  <c r="AN456" i="3"/>
  <c r="AM457" i="3"/>
  <c r="AN457" i="3"/>
  <c r="AM458" i="3"/>
  <c r="AN458" i="3"/>
  <c r="AM459" i="3"/>
  <c r="AN459" i="3"/>
  <c r="AM460" i="3"/>
  <c r="AN460" i="3"/>
  <c r="AM461" i="3"/>
  <c r="AN461" i="3"/>
  <c r="AN15" i="3"/>
  <c r="AH114" i="3" l="1"/>
  <c r="AG114" i="3"/>
  <c r="AH86" i="3"/>
  <c r="AH85" i="3" s="1"/>
  <c r="AF67" i="2"/>
  <c r="AF66" i="2" s="1"/>
  <c r="AE67" i="2"/>
  <c r="AF53" i="2"/>
  <c r="AF52" i="2" s="1"/>
  <c r="AF54" i="2"/>
  <c r="AE54" i="2"/>
  <c r="AG86" i="3" l="1"/>
  <c r="AG85" i="3" s="1"/>
  <c r="AE359" i="2"/>
  <c r="AE358" i="2" s="1"/>
  <c r="AE53" i="2"/>
  <c r="AE52" i="2" s="1"/>
  <c r="AE66" i="2"/>
  <c r="AJ114" i="3" l="1"/>
  <c r="AI114" i="3"/>
  <c r="AH113" i="3"/>
  <c r="AJ113" i="3" s="1"/>
  <c r="AG113" i="3"/>
  <c r="AI113" i="3" s="1"/>
  <c r="AH66" i="2"/>
  <c r="AH67" i="2"/>
  <c r="AG66" i="2"/>
  <c r="AG67" i="2"/>
  <c r="AF562" i="2" l="1"/>
  <c r="AF561" i="2" s="1"/>
  <c r="AF555" i="2" s="1"/>
  <c r="AF554" i="2" s="1"/>
  <c r="AF553" i="2" s="1"/>
  <c r="AE562" i="2"/>
  <c r="AE561" i="2" s="1"/>
  <c r="AE555" i="2" s="1"/>
  <c r="AE554" i="2" s="1"/>
  <c r="AE553" i="2" s="1"/>
  <c r="AF515" i="2"/>
  <c r="AF514" i="2" s="1"/>
  <c r="AF503" i="2" s="1"/>
  <c r="AF502" i="2" s="1"/>
  <c r="AE515" i="2"/>
  <c r="AE514" i="2" s="1"/>
  <c r="AE503" i="2" s="1"/>
  <c r="AE502" i="2" s="1"/>
  <c r="AH318" i="3"/>
  <c r="AH317" i="3" s="1"/>
  <c r="AH298" i="3" s="1"/>
  <c r="AG318" i="3"/>
  <c r="AG317" i="3" s="1"/>
  <c r="AG298" i="3" s="1"/>
  <c r="AH369" i="3"/>
  <c r="AH368" i="3" s="1"/>
  <c r="AH362" i="3" s="1"/>
  <c r="AG369" i="3"/>
  <c r="AG368" i="3" s="1"/>
  <c r="AG362" i="3" s="1"/>
  <c r="AF495" i="2" l="1"/>
  <c r="AE495" i="2"/>
  <c r="AF494" i="2" l="1"/>
  <c r="AE494" i="2"/>
  <c r="AA391" i="2"/>
  <c r="AA390" i="2" s="1"/>
  <c r="AA386" i="2" s="1"/>
  <c r="AA377" i="2" s="1"/>
  <c r="AA359" i="2" s="1"/>
  <c r="AA358" i="2" s="1"/>
  <c r="AC459" i="3"/>
  <c r="AC458" i="3" s="1"/>
  <c r="AC451" i="3" s="1"/>
  <c r="AC420" i="3" s="1"/>
  <c r="AC120" i="3"/>
  <c r="AC119" i="3" s="1"/>
  <c r="AC118" i="3" s="1"/>
  <c r="AC117" i="3" s="1"/>
  <c r="Y459" i="3"/>
  <c r="Y458" i="3" s="1"/>
  <c r="Y119" i="3"/>
  <c r="Y118" i="3" s="1"/>
  <c r="Y117" i="3" s="1"/>
  <c r="Y43" i="3" s="1"/>
  <c r="Z95" i="3"/>
  <c r="Z94" i="3" s="1"/>
  <c r="Y95" i="3"/>
  <c r="Y94" i="3" s="1"/>
  <c r="Z89" i="3"/>
  <c r="Z88" i="3" s="1"/>
  <c r="Y89" i="3"/>
  <c r="Y88" i="3" s="1"/>
  <c r="Z86" i="3"/>
  <c r="Z85" i="3" s="1"/>
  <c r="Y86" i="3"/>
  <c r="Y85" i="3" s="1"/>
  <c r="AD86" i="3"/>
  <c r="AD85" i="3" s="1"/>
  <c r="AC86" i="3"/>
  <c r="AC85" i="3" s="1"/>
  <c r="AD89" i="3"/>
  <c r="AD88" i="3" s="1"/>
  <c r="AC89" i="3"/>
  <c r="AC88" i="3" s="1"/>
  <c r="AB53" i="2"/>
  <c r="AB52" i="2" s="1"/>
  <c r="AA53" i="2"/>
  <c r="AA52" i="2" s="1"/>
  <c r="AB56" i="2"/>
  <c r="AB55" i="2" s="1"/>
  <c r="AA56" i="2"/>
  <c r="AA55" i="2" s="1"/>
  <c r="AD45" i="3" l="1"/>
  <c r="AD44" i="3" s="1"/>
  <c r="AD43" i="3" s="1"/>
  <c r="AD462" i="3" s="1"/>
  <c r="AC45" i="3"/>
  <c r="AC44" i="3" s="1"/>
  <c r="AC43" i="3" s="1"/>
  <c r="AC15" i="3" s="1"/>
  <c r="AC462" i="3" s="1"/>
  <c r="AB50" i="2"/>
  <c r="AB49" i="2" s="1"/>
  <c r="AB48" i="2" s="1"/>
  <c r="AB47" i="2" s="1"/>
  <c r="AA50" i="2"/>
  <c r="AA49" i="2" s="1"/>
  <c r="AA48" i="2" s="1"/>
  <c r="AA47" i="2" s="1"/>
  <c r="AA36" i="2" s="1"/>
  <c r="AB20" i="2" l="1"/>
  <c r="AB36" i="2"/>
  <c r="AB670" i="2" l="1"/>
  <c r="AA130" i="2"/>
  <c r="AA129" i="2" s="1"/>
  <c r="AA128" i="2" l="1"/>
  <c r="AC130" i="2"/>
  <c r="AG130" i="2" s="1"/>
  <c r="AK130" i="2" s="1"/>
  <c r="Z462" i="3"/>
  <c r="Y15" i="3"/>
  <c r="Y462" i="3" s="1"/>
  <c r="Y74" i="3"/>
  <c r="Y73" i="3" s="1"/>
  <c r="Y75" i="3"/>
  <c r="AB69" i="3"/>
  <c r="AF69" i="3" s="1"/>
  <c r="AJ69" i="3" s="1"/>
  <c r="AN69" i="3" s="1"/>
  <c r="Y69" i="3"/>
  <c r="AA69" i="3" s="1"/>
  <c r="AE69" i="3" s="1"/>
  <c r="AI69" i="3" s="1"/>
  <c r="AM69" i="3" s="1"/>
  <c r="AB68" i="3"/>
  <c r="AF68" i="3" s="1"/>
  <c r="AJ68" i="3" s="1"/>
  <c r="AN68" i="3" s="1"/>
  <c r="AB67" i="3"/>
  <c r="AF67" i="3" s="1"/>
  <c r="AJ67" i="3" s="1"/>
  <c r="AN67" i="3" s="1"/>
  <c r="AB66" i="3"/>
  <c r="AF66" i="3" s="1"/>
  <c r="AJ66" i="3" s="1"/>
  <c r="AN66" i="3" s="1"/>
  <c r="Y66" i="3"/>
  <c r="AA66" i="3" s="1"/>
  <c r="AE66" i="3" s="1"/>
  <c r="AI66" i="3" s="1"/>
  <c r="AM66" i="3" s="1"/>
  <c r="AB65" i="3"/>
  <c r="AF65" i="3" s="1"/>
  <c r="AJ65" i="3" s="1"/>
  <c r="AN65" i="3" s="1"/>
  <c r="AB64" i="3"/>
  <c r="AF64" i="3" s="1"/>
  <c r="AJ64" i="3" s="1"/>
  <c r="AN64" i="3" s="1"/>
  <c r="W135" i="2"/>
  <c r="W134" i="2" s="1"/>
  <c r="W133" i="2" s="1"/>
  <c r="W132" i="2" s="1"/>
  <c r="W131" i="2" s="1"/>
  <c r="W136" i="2"/>
  <c r="X670" i="2"/>
  <c r="W100" i="2"/>
  <c r="Y100" i="2" s="1"/>
  <c r="AC100" i="2" s="1"/>
  <c r="AG100" i="2" s="1"/>
  <c r="AK100" i="2" s="1"/>
  <c r="W103" i="2"/>
  <c r="Z98" i="2"/>
  <c r="AD98" i="2" s="1"/>
  <c r="AH98" i="2" s="1"/>
  <c r="AL98" i="2" s="1"/>
  <c r="Z99" i="2"/>
  <c r="AD99" i="2" s="1"/>
  <c r="AH99" i="2" s="1"/>
  <c r="AL99" i="2" s="1"/>
  <c r="Z100" i="2"/>
  <c r="AD100" i="2" s="1"/>
  <c r="AH100" i="2" s="1"/>
  <c r="AL100" i="2" s="1"/>
  <c r="Z101" i="2"/>
  <c r="AD101" i="2" s="1"/>
  <c r="AH101" i="2" s="1"/>
  <c r="AL101" i="2" s="1"/>
  <c r="Z102" i="2"/>
  <c r="AD102" i="2" s="1"/>
  <c r="AH102" i="2" s="1"/>
  <c r="AL102" i="2" s="1"/>
  <c r="Y103" i="2"/>
  <c r="AC103" i="2" s="1"/>
  <c r="AG103" i="2" s="1"/>
  <c r="AK103" i="2" s="1"/>
  <c r="Z103" i="2"/>
  <c r="AD103" i="2" s="1"/>
  <c r="AH103" i="2" s="1"/>
  <c r="AL103" i="2" s="1"/>
  <c r="W102" i="2"/>
  <c r="Y102" i="2" s="1"/>
  <c r="AC102" i="2" s="1"/>
  <c r="AG102" i="2" s="1"/>
  <c r="AK102" i="2" s="1"/>
  <c r="Z121" i="2"/>
  <c r="AD121" i="2" s="1"/>
  <c r="AH121" i="2" s="1"/>
  <c r="AL121" i="2" s="1"/>
  <c r="Z122" i="2"/>
  <c r="AD122" i="2" s="1"/>
  <c r="AH122" i="2" s="1"/>
  <c r="AL122" i="2" s="1"/>
  <c r="Z123" i="2"/>
  <c r="AD123" i="2" s="1"/>
  <c r="AH123" i="2" s="1"/>
  <c r="AL123" i="2" s="1"/>
  <c r="Z127" i="2"/>
  <c r="AD127" i="2" s="1"/>
  <c r="AH127" i="2" s="1"/>
  <c r="AL127" i="2" s="1"/>
  <c r="Z128" i="2"/>
  <c r="AD128" i="2" s="1"/>
  <c r="AH128" i="2" s="1"/>
  <c r="AL128" i="2" s="1"/>
  <c r="Z129" i="2"/>
  <c r="AD129" i="2" s="1"/>
  <c r="AH129" i="2" s="1"/>
  <c r="AL129" i="2" s="1"/>
  <c r="Z130" i="2"/>
  <c r="AD130" i="2" s="1"/>
  <c r="AH130" i="2" s="1"/>
  <c r="AL130" i="2" s="1"/>
  <c r="AA127" i="2" l="1"/>
  <c r="Y65" i="3"/>
  <c r="Y68" i="3"/>
  <c r="W101" i="2"/>
  <c r="Y101" i="2" s="1"/>
  <c r="AC101" i="2" s="1"/>
  <c r="AG101" i="2" s="1"/>
  <c r="AK101" i="2" s="1"/>
  <c r="W99" i="2"/>
  <c r="X117" i="3"/>
  <c r="AB117" i="3" s="1"/>
  <c r="AF117" i="3" s="1"/>
  <c r="AJ117" i="3" s="1"/>
  <c r="X118" i="3"/>
  <c r="AB118" i="3" s="1"/>
  <c r="AF118" i="3" s="1"/>
  <c r="AJ118" i="3" s="1"/>
  <c r="X119" i="3"/>
  <c r="AB119" i="3" s="1"/>
  <c r="AF119" i="3" s="1"/>
  <c r="AJ119" i="3" s="1"/>
  <c r="X120" i="3"/>
  <c r="AB120" i="3" s="1"/>
  <c r="AF120" i="3" s="1"/>
  <c r="AJ120" i="3" s="1"/>
  <c r="AA123" i="2" l="1"/>
  <c r="AA68" i="3"/>
  <c r="AE68" i="3" s="1"/>
  <c r="AI68" i="3" s="1"/>
  <c r="AM68" i="3" s="1"/>
  <c r="Y67" i="3"/>
  <c r="AA67" i="3" s="1"/>
  <c r="AE67" i="3" s="1"/>
  <c r="AI67" i="3" s="1"/>
  <c r="AM67" i="3" s="1"/>
  <c r="AA65" i="3"/>
  <c r="AE65" i="3" s="1"/>
  <c r="AI65" i="3" s="1"/>
  <c r="AM65" i="3" s="1"/>
  <c r="Y64" i="3"/>
  <c r="AA64" i="3" s="1"/>
  <c r="AE64" i="3" s="1"/>
  <c r="AI64" i="3" s="1"/>
  <c r="AM64" i="3" s="1"/>
  <c r="Y99" i="2"/>
  <c r="AC99" i="2" s="1"/>
  <c r="AG99" i="2" s="1"/>
  <c r="AK99" i="2" s="1"/>
  <c r="W98" i="2"/>
  <c r="R250" i="3"/>
  <c r="R249" i="3" s="1"/>
  <c r="Q250" i="3"/>
  <c r="S250" i="3" s="1"/>
  <c r="W250" i="3" s="1"/>
  <c r="AA250" i="3" s="1"/>
  <c r="AE250" i="3" s="1"/>
  <c r="AI250" i="3" s="1"/>
  <c r="R222" i="3"/>
  <c r="R221" i="3" s="1"/>
  <c r="Q222" i="3"/>
  <c r="Q221" i="3" s="1"/>
  <c r="R214" i="3"/>
  <c r="R213" i="3" s="1"/>
  <c r="Q214" i="3"/>
  <c r="Q213" i="3" s="1"/>
  <c r="T216" i="2"/>
  <c r="S216" i="2"/>
  <c r="T191" i="2"/>
  <c r="T190" i="2" s="1"/>
  <c r="S191" i="2"/>
  <c r="S190" i="2" s="1"/>
  <c r="T188" i="2"/>
  <c r="T187" i="2" s="1"/>
  <c r="S188" i="2"/>
  <c r="S187" i="2" s="1"/>
  <c r="T215" i="2"/>
  <c r="T214" i="2" s="1"/>
  <c r="V214" i="2" s="1"/>
  <c r="Z214" i="2" s="1"/>
  <c r="AD214" i="2" s="1"/>
  <c r="AH214" i="2" s="1"/>
  <c r="S215" i="2"/>
  <c r="AA122" i="2" l="1"/>
  <c r="Y98" i="2"/>
  <c r="AC98" i="2" s="1"/>
  <c r="AG98" i="2" s="1"/>
  <c r="AK98" i="2" s="1"/>
  <c r="W97" i="2"/>
  <c r="W96" i="2" s="1"/>
  <c r="W90" i="2" s="1"/>
  <c r="Q249" i="3"/>
  <c r="T249" i="3"/>
  <c r="X249" i="3" s="1"/>
  <c r="AB249" i="3" s="1"/>
  <c r="AF249" i="3" s="1"/>
  <c r="AJ249" i="3" s="1"/>
  <c r="R248" i="3"/>
  <c r="T250" i="3"/>
  <c r="X250" i="3" s="1"/>
  <c r="AB250" i="3" s="1"/>
  <c r="AF250" i="3" s="1"/>
  <c r="AJ250" i="3" s="1"/>
  <c r="T186" i="2"/>
  <c r="T181" i="2" s="1"/>
  <c r="T180" i="2" s="1"/>
  <c r="T146" i="2" s="1"/>
  <c r="V216" i="2"/>
  <c r="Z216" i="2" s="1"/>
  <c r="AD216" i="2" s="1"/>
  <c r="AH216" i="2" s="1"/>
  <c r="U215" i="2"/>
  <c r="Y215" i="2" s="1"/>
  <c r="AC215" i="2" s="1"/>
  <c r="AG215" i="2" s="1"/>
  <c r="S214" i="2"/>
  <c r="U216" i="2"/>
  <c r="Y216" i="2" s="1"/>
  <c r="AC216" i="2" s="1"/>
  <c r="AG216" i="2" s="1"/>
  <c r="V215" i="2"/>
  <c r="Z215" i="2" s="1"/>
  <c r="AD215" i="2" s="1"/>
  <c r="AH215" i="2" s="1"/>
  <c r="W20" i="2" l="1"/>
  <c r="W670" i="2" s="1"/>
  <c r="AA121" i="2"/>
  <c r="AA20" i="2" s="1"/>
  <c r="Q248" i="3"/>
  <c r="S249" i="3"/>
  <c r="W249" i="3" s="1"/>
  <c r="AA249" i="3" s="1"/>
  <c r="AE249" i="3" s="1"/>
  <c r="AI249" i="3" s="1"/>
  <c r="T248" i="3"/>
  <c r="X248" i="3" s="1"/>
  <c r="AB248" i="3" s="1"/>
  <c r="AF248" i="3" s="1"/>
  <c r="AJ248" i="3" s="1"/>
  <c r="R212" i="3"/>
  <c r="U214" i="2"/>
  <c r="Y214" i="2" s="1"/>
  <c r="AC214" i="2" s="1"/>
  <c r="AG214" i="2" s="1"/>
  <c r="S186" i="2"/>
  <c r="S181" i="2" s="1"/>
  <c r="S180" i="2" s="1"/>
  <c r="S146" i="2" s="1"/>
  <c r="AA670" i="2" l="1"/>
  <c r="S248" i="3"/>
  <c r="W248" i="3" s="1"/>
  <c r="AA248" i="3" s="1"/>
  <c r="AE248" i="3" s="1"/>
  <c r="AI248" i="3" s="1"/>
  <c r="Q212" i="3"/>
  <c r="S391" i="2"/>
  <c r="S390" i="2" s="1"/>
  <c r="S386" i="2" s="1"/>
  <c r="S377" i="2" s="1"/>
  <c r="S359" i="2" s="1"/>
  <c r="S358" i="2" s="1"/>
  <c r="S392" i="2"/>
  <c r="S130" i="2"/>
  <c r="S129" i="2" s="1"/>
  <c r="U129" i="2" s="1"/>
  <c r="Y129" i="2" s="1"/>
  <c r="AC129" i="2" s="1"/>
  <c r="AG129" i="2" s="1"/>
  <c r="AK129" i="2" s="1"/>
  <c r="U130" i="2" l="1"/>
  <c r="T440" i="2"/>
  <c r="S440" i="2"/>
  <c r="R462" i="3" l="1"/>
  <c r="Q420" i="3"/>
  <c r="S120" i="3"/>
  <c r="W120" i="3" s="1"/>
  <c r="Q119" i="3"/>
  <c r="Q118" i="3" s="1"/>
  <c r="Q117" i="3" s="1"/>
  <c r="Q43" i="3" s="1"/>
  <c r="Q15" i="3" s="1"/>
  <c r="S128" i="2"/>
  <c r="S127" i="2" s="1"/>
  <c r="Q462" i="3" l="1"/>
  <c r="S119" i="3"/>
  <c r="AA120" i="3"/>
  <c r="AE120" i="3" s="1"/>
  <c r="AI120" i="3" s="1"/>
  <c r="S123" i="2"/>
  <c r="U127" i="2"/>
  <c r="Y127" i="2" s="1"/>
  <c r="AC127" i="2" s="1"/>
  <c r="AG127" i="2" s="1"/>
  <c r="AK127" i="2" s="1"/>
  <c r="U128" i="2"/>
  <c r="Y128" i="2" s="1"/>
  <c r="AC128" i="2" s="1"/>
  <c r="AG128" i="2" s="1"/>
  <c r="AK128" i="2" s="1"/>
  <c r="T439" i="2"/>
  <c r="S118" i="3" l="1"/>
  <c r="W119" i="3"/>
  <c r="AA119" i="3" s="1"/>
  <c r="AE119" i="3" s="1"/>
  <c r="AI119" i="3" s="1"/>
  <c r="U123" i="2"/>
  <c r="Y123" i="2" s="1"/>
  <c r="AC123" i="2" s="1"/>
  <c r="AG123" i="2" s="1"/>
  <c r="AK123" i="2" s="1"/>
  <c r="S122" i="2"/>
  <c r="S439" i="2"/>
  <c r="S430" i="2" s="1"/>
  <c r="S117" i="3" l="1"/>
  <c r="W117" i="3" s="1"/>
  <c r="AA117" i="3" s="1"/>
  <c r="AE117" i="3" s="1"/>
  <c r="AI117" i="3" s="1"/>
  <c r="W118" i="3"/>
  <c r="AA118" i="3" s="1"/>
  <c r="AE118" i="3" s="1"/>
  <c r="AI118" i="3" s="1"/>
  <c r="S414" i="2"/>
  <c r="T430" i="2"/>
  <c r="T414" i="2" s="1"/>
  <c r="S121" i="2"/>
  <c r="U122" i="2"/>
  <c r="Y122" i="2" s="1"/>
  <c r="AC122" i="2" s="1"/>
  <c r="AG122" i="2" s="1"/>
  <c r="AK122" i="2" s="1"/>
  <c r="S607" i="2"/>
  <c r="S606" i="2" s="1"/>
  <c r="T608" i="2"/>
  <c r="T607" i="2" s="1"/>
  <c r="S608" i="2"/>
  <c r="U608" i="2" s="1"/>
  <c r="Y608" i="2" s="1"/>
  <c r="AC608" i="2" s="1"/>
  <c r="AG608" i="2" s="1"/>
  <c r="V609" i="2"/>
  <c r="Z609" i="2" s="1"/>
  <c r="AD609" i="2" s="1"/>
  <c r="AH609" i="2" s="1"/>
  <c r="U609" i="2"/>
  <c r="Y609" i="2" s="1"/>
  <c r="AC609" i="2" s="1"/>
  <c r="AG609" i="2" s="1"/>
  <c r="V607" i="2" l="1"/>
  <c r="Z607" i="2" s="1"/>
  <c r="AD607" i="2" s="1"/>
  <c r="AH607" i="2" s="1"/>
  <c r="T606" i="2"/>
  <c r="S605" i="2"/>
  <c r="U606" i="2"/>
  <c r="Y606" i="2" s="1"/>
  <c r="AC606" i="2" s="1"/>
  <c r="AG606" i="2" s="1"/>
  <c r="V608" i="2"/>
  <c r="Z608" i="2" s="1"/>
  <c r="AD608" i="2" s="1"/>
  <c r="AH608" i="2" s="1"/>
  <c r="U607" i="2"/>
  <c r="Y607" i="2" s="1"/>
  <c r="AC607" i="2" s="1"/>
  <c r="AG607" i="2" s="1"/>
  <c r="U121" i="2"/>
  <c r="Y121" i="2" s="1"/>
  <c r="AC121" i="2" s="1"/>
  <c r="AG121" i="2" s="1"/>
  <c r="AK121" i="2" s="1"/>
  <c r="S20" i="2"/>
  <c r="T583" i="2"/>
  <c r="T592" i="2"/>
  <c r="T591" i="2" s="1"/>
  <c r="T587" i="2" s="1"/>
  <c r="T582" i="2" s="1"/>
  <c r="T581" i="2" s="1"/>
  <c r="S592" i="2"/>
  <c r="S591" i="2" s="1"/>
  <c r="S587" i="2" s="1"/>
  <c r="S583" i="2" s="1"/>
  <c r="V606" i="2" l="1"/>
  <c r="Z606" i="2" s="1"/>
  <c r="AD606" i="2" s="1"/>
  <c r="AH606" i="2" s="1"/>
  <c r="T605" i="2"/>
  <c r="S594" i="2"/>
  <c r="U605" i="2"/>
  <c r="Y605" i="2" s="1"/>
  <c r="AC605" i="2" s="1"/>
  <c r="AG605" i="2" s="1"/>
  <c r="S582" i="2"/>
  <c r="S581" i="2" s="1"/>
  <c r="T522" i="2"/>
  <c r="T521" i="2" s="1"/>
  <c r="T503" i="2" s="1"/>
  <c r="T502" i="2" s="1"/>
  <c r="S522" i="2"/>
  <c r="S521" i="2" s="1"/>
  <c r="S503" i="2" s="1"/>
  <c r="S502" i="2" s="1"/>
  <c r="T535" i="2"/>
  <c r="T534" i="2" s="1"/>
  <c r="T529" i="2" s="1"/>
  <c r="V536" i="2"/>
  <c r="Z536" i="2" s="1"/>
  <c r="AD536" i="2" s="1"/>
  <c r="AH536" i="2" s="1"/>
  <c r="V537" i="2"/>
  <c r="Z537" i="2" s="1"/>
  <c r="AD537" i="2" s="1"/>
  <c r="AH537" i="2" s="1"/>
  <c r="U537" i="2"/>
  <c r="Y537" i="2" s="1"/>
  <c r="AC537" i="2" s="1"/>
  <c r="AG537" i="2" s="1"/>
  <c r="S536" i="2"/>
  <c r="S535" i="2" s="1"/>
  <c r="S534" i="2" s="1"/>
  <c r="S529" i="2" s="1"/>
  <c r="U536" i="2" l="1"/>
  <c r="Y536" i="2" s="1"/>
  <c r="AC536" i="2" s="1"/>
  <c r="AG536" i="2" s="1"/>
  <c r="T495" i="2"/>
  <c r="S495" i="2"/>
  <c r="S494" i="2" s="1"/>
  <c r="S670" i="2" s="1"/>
  <c r="V605" i="2"/>
  <c r="Z605" i="2" s="1"/>
  <c r="AD605" i="2" s="1"/>
  <c r="AH605" i="2" s="1"/>
  <c r="T594" i="2"/>
  <c r="U535" i="2"/>
  <c r="Y535" i="2" s="1"/>
  <c r="AC535" i="2" s="1"/>
  <c r="AG535" i="2" s="1"/>
  <c r="V535" i="2"/>
  <c r="Z535" i="2" s="1"/>
  <c r="AD535" i="2" s="1"/>
  <c r="AH535" i="2" s="1"/>
  <c r="D112" i="3"/>
  <c r="F65" i="2"/>
  <c r="F69" i="2" l="1"/>
  <c r="F66" i="2"/>
  <c r="F67" i="2" s="1"/>
  <c r="D116" i="3"/>
  <c r="D113" i="3"/>
  <c r="D114" i="3" s="1"/>
  <c r="T494" i="2"/>
  <c r="T670" i="2" s="1"/>
  <c r="F68" i="2"/>
  <c r="D115" i="3"/>
  <c r="P116" i="3" l="1"/>
  <c r="O116" i="3"/>
  <c r="N115" i="3"/>
  <c r="N112" i="3" s="1"/>
  <c r="M115" i="3"/>
  <c r="M112" i="3" s="1"/>
  <c r="R69" i="2"/>
  <c r="Q69" i="2"/>
  <c r="P68" i="2"/>
  <c r="P65" i="2" s="1"/>
  <c r="O68" i="2"/>
  <c r="O65" i="2" s="1"/>
  <c r="O115" i="3" l="1"/>
  <c r="S115" i="3" s="1"/>
  <c r="W115" i="3" s="1"/>
  <c r="AA115" i="3" s="1"/>
  <c r="AE115" i="3" s="1"/>
  <c r="S116" i="3"/>
  <c r="W116" i="3" s="1"/>
  <c r="AA116" i="3" s="1"/>
  <c r="AE116" i="3" s="1"/>
  <c r="P115" i="3"/>
  <c r="P112" i="3" s="1"/>
  <c r="T116" i="3"/>
  <c r="X116" i="3" s="1"/>
  <c r="AB116" i="3" s="1"/>
  <c r="AF116" i="3" s="1"/>
  <c r="Q68" i="2"/>
  <c r="U69" i="2"/>
  <c r="Y69" i="2" s="1"/>
  <c r="AC69" i="2" s="1"/>
  <c r="R68" i="2"/>
  <c r="V69" i="2"/>
  <c r="Z69" i="2" s="1"/>
  <c r="AD69" i="2" s="1"/>
  <c r="O112" i="3"/>
  <c r="O64" i="2"/>
  <c r="Q64" i="2" s="1"/>
  <c r="U64" i="2" s="1"/>
  <c r="Y64" i="2" s="1"/>
  <c r="AC64" i="2" s="1"/>
  <c r="O48" i="2"/>
  <c r="O47" i="2" s="1"/>
  <c r="O36" i="2" s="1"/>
  <c r="O20" i="2" s="1"/>
  <c r="P48" i="2"/>
  <c r="P47" i="2" s="1"/>
  <c r="P36" i="2" s="1"/>
  <c r="P20" i="2" s="1"/>
  <c r="P64" i="2"/>
  <c r="R64" i="2" s="1"/>
  <c r="V64" i="2" s="1"/>
  <c r="Z64" i="2" s="1"/>
  <c r="AD64" i="2" s="1"/>
  <c r="N43" i="3"/>
  <c r="N15" i="3" s="1"/>
  <c r="N111" i="3"/>
  <c r="M43" i="3"/>
  <c r="M15" i="3" s="1"/>
  <c r="M111" i="3"/>
  <c r="R385" i="2"/>
  <c r="V385" i="2" s="1"/>
  <c r="Z385" i="2" s="1"/>
  <c r="AD385" i="2" s="1"/>
  <c r="AH385" i="2" s="1"/>
  <c r="Q385" i="2"/>
  <c r="U385" i="2" s="1"/>
  <c r="Y385" i="2" s="1"/>
  <c r="AC385" i="2" s="1"/>
  <c r="AG385" i="2" s="1"/>
  <c r="AE69" i="2" l="1"/>
  <c r="AG69" i="2" s="1"/>
  <c r="AK69" i="2" s="1"/>
  <c r="AF69" i="2"/>
  <c r="AH69" i="2" s="1"/>
  <c r="AL69" i="2" s="1"/>
  <c r="AH116" i="3"/>
  <c r="AH115" i="3" s="1"/>
  <c r="AH112" i="3" s="1"/>
  <c r="AH111" i="3" s="1"/>
  <c r="AH43" i="3" s="1"/>
  <c r="AH15" i="3" s="1"/>
  <c r="AH462" i="3" s="1"/>
  <c r="AG116" i="3"/>
  <c r="AG115" i="3" s="1"/>
  <c r="AG112" i="3" s="1"/>
  <c r="AG111" i="3" s="1"/>
  <c r="AG43" i="3" s="1"/>
  <c r="AG15" i="3" s="1"/>
  <c r="AG462" i="3" s="1"/>
  <c r="T115" i="3"/>
  <c r="X115" i="3" s="1"/>
  <c r="AB115" i="3" s="1"/>
  <c r="AF115" i="3" s="1"/>
  <c r="AJ115" i="3" s="1"/>
  <c r="Q65" i="2"/>
  <c r="U65" i="2" s="1"/>
  <c r="Y65" i="2" s="1"/>
  <c r="AC65" i="2" s="1"/>
  <c r="U68" i="2"/>
  <c r="Y68" i="2" s="1"/>
  <c r="AC68" i="2" s="1"/>
  <c r="R65" i="2"/>
  <c r="V65" i="2" s="1"/>
  <c r="Z65" i="2" s="1"/>
  <c r="AD65" i="2" s="1"/>
  <c r="V68" i="2"/>
  <c r="Z68" i="2" s="1"/>
  <c r="AD68" i="2" s="1"/>
  <c r="O111" i="3"/>
  <c r="S111" i="3" s="1"/>
  <c r="W111" i="3" s="1"/>
  <c r="AA111" i="3" s="1"/>
  <c r="AE111" i="3" s="1"/>
  <c r="S112" i="3"/>
  <c r="W112" i="3" s="1"/>
  <c r="AA112" i="3" s="1"/>
  <c r="AE112" i="3" s="1"/>
  <c r="P111" i="3"/>
  <c r="T111" i="3" s="1"/>
  <c r="X111" i="3" s="1"/>
  <c r="AB111" i="3" s="1"/>
  <c r="AF111" i="3" s="1"/>
  <c r="AJ111" i="3" s="1"/>
  <c r="T112" i="3"/>
  <c r="X112" i="3" s="1"/>
  <c r="AB112" i="3" s="1"/>
  <c r="AF112" i="3" s="1"/>
  <c r="AJ112" i="3" s="1"/>
  <c r="P384" i="2"/>
  <c r="R384" i="2" s="1"/>
  <c r="V384" i="2" s="1"/>
  <c r="Z384" i="2" s="1"/>
  <c r="AD384" i="2" s="1"/>
  <c r="AH384" i="2" s="1"/>
  <c r="O384" i="2"/>
  <c r="Q384" i="2" s="1"/>
  <c r="U384" i="2" s="1"/>
  <c r="Y384" i="2" s="1"/>
  <c r="AC384" i="2" s="1"/>
  <c r="AG384" i="2" s="1"/>
  <c r="P363" i="2"/>
  <c r="P362" i="2" s="1"/>
  <c r="P361" i="2" s="1"/>
  <c r="P360" i="2" s="1"/>
  <c r="O363" i="2"/>
  <c r="O362" i="2" s="1"/>
  <c r="O361" i="2" s="1"/>
  <c r="N462" i="3"/>
  <c r="M462" i="3"/>
  <c r="AE68" i="2" l="1"/>
  <c r="AE65" i="2" s="1"/>
  <c r="AF68" i="2"/>
  <c r="AF65" i="2" s="1"/>
  <c r="AF64" i="2" s="1"/>
  <c r="AI112" i="3"/>
  <c r="AI116" i="3"/>
  <c r="AI111" i="3"/>
  <c r="AI115" i="3"/>
  <c r="AJ116" i="3"/>
  <c r="P383" i="2"/>
  <c r="R383" i="2" s="1"/>
  <c r="V383" i="2" s="1"/>
  <c r="Z383" i="2" s="1"/>
  <c r="AD383" i="2" s="1"/>
  <c r="AH383" i="2" s="1"/>
  <c r="O383" i="2"/>
  <c r="O360" i="2"/>
  <c r="L392" i="2"/>
  <c r="AF48" i="2" l="1"/>
  <c r="AF47" i="2" s="1"/>
  <c r="AF36" i="2" s="1"/>
  <c r="AF20" i="2" s="1"/>
  <c r="AF670" i="2" s="1"/>
  <c r="AH64" i="2"/>
  <c r="AL64" i="2" s="1"/>
  <c r="AH65" i="2"/>
  <c r="AL65" i="2" s="1"/>
  <c r="AH68" i="2"/>
  <c r="AL68" i="2" s="1"/>
  <c r="AG65" i="2"/>
  <c r="AK65" i="2" s="1"/>
  <c r="AE64" i="2"/>
  <c r="AG68" i="2"/>
  <c r="AK68" i="2" s="1"/>
  <c r="P382" i="2"/>
  <c r="Q383" i="2"/>
  <c r="U383" i="2" s="1"/>
  <c r="Y383" i="2" s="1"/>
  <c r="AC383" i="2" s="1"/>
  <c r="AG383" i="2" s="1"/>
  <c r="O382" i="2"/>
  <c r="J460" i="3"/>
  <c r="J459" i="3" s="1"/>
  <c r="J458" i="3" s="1"/>
  <c r="J451" i="3" s="1"/>
  <c r="J420" i="3" s="1"/>
  <c r="I460" i="3"/>
  <c r="I459" i="3" s="1"/>
  <c r="I458" i="3" s="1"/>
  <c r="I451" i="3" s="1"/>
  <c r="I420" i="3" s="1"/>
  <c r="J398" i="3"/>
  <c r="J397" i="3" s="1"/>
  <c r="J385" i="3" s="1"/>
  <c r="J110" i="3"/>
  <c r="I110" i="3"/>
  <c r="AE48" i="2" l="1"/>
  <c r="AE47" i="2" s="1"/>
  <c r="AE36" i="2" s="1"/>
  <c r="AE20" i="2" s="1"/>
  <c r="AE670" i="2" s="1"/>
  <c r="AG64" i="2"/>
  <c r="AK64" i="2" s="1"/>
  <c r="R382" i="2"/>
  <c r="V382" i="2" s="1"/>
  <c r="Z382" i="2" s="1"/>
  <c r="AD382" i="2" s="1"/>
  <c r="AH382" i="2" s="1"/>
  <c r="P377" i="2"/>
  <c r="P359" i="2" s="1"/>
  <c r="P358" i="2" s="1"/>
  <c r="P670" i="2" s="1"/>
  <c r="Q382" i="2"/>
  <c r="U382" i="2" s="1"/>
  <c r="Y382" i="2" s="1"/>
  <c r="AC382" i="2" s="1"/>
  <c r="AG382" i="2" s="1"/>
  <c r="O377" i="2"/>
  <c r="O359" i="2" s="1"/>
  <c r="O358" i="2" s="1"/>
  <c r="N676" i="2"/>
  <c r="N678" i="2"/>
  <c r="L678" i="2"/>
  <c r="K392" i="2"/>
  <c r="K391" i="2" s="1"/>
  <c r="K390" i="2" s="1"/>
  <c r="K378" i="2" s="1"/>
  <c r="K377" i="2" s="1"/>
  <c r="K359" i="2" s="1"/>
  <c r="K358" i="2" s="1"/>
  <c r="L483" i="2"/>
  <c r="L482" i="2" s="1"/>
  <c r="L481" i="2" s="1"/>
  <c r="L480" i="2" s="1"/>
  <c r="L461" i="2" s="1"/>
  <c r="L391" i="2"/>
  <c r="L390" i="2" s="1"/>
  <c r="L378" i="2" s="1"/>
  <c r="L377" i="2" s="1"/>
  <c r="L359" i="2" s="1"/>
  <c r="L358" i="2" s="1"/>
  <c r="L46" i="2"/>
  <c r="K46" i="2"/>
  <c r="O670" i="2" l="1"/>
  <c r="L57" i="2"/>
  <c r="K57" i="2"/>
  <c r="L62" i="2"/>
  <c r="L61" i="2" s="1"/>
  <c r="K62" i="2"/>
  <c r="K61" i="2" s="1"/>
  <c r="L56" i="2"/>
  <c r="L55" i="2" s="1"/>
  <c r="K56" i="2"/>
  <c r="K55" i="2" s="1"/>
  <c r="L53" i="2"/>
  <c r="L52" i="2" s="1"/>
  <c r="K53" i="2"/>
  <c r="K52" i="2" s="1"/>
  <c r="K48" i="2" l="1"/>
  <c r="K47" i="2" s="1"/>
  <c r="L48" i="2"/>
  <c r="L47" i="2" s="1"/>
  <c r="L110" i="3"/>
  <c r="P110" i="3" s="1"/>
  <c r="T110" i="3" s="1"/>
  <c r="X110" i="3" s="1"/>
  <c r="AB110" i="3" s="1"/>
  <c r="AF110" i="3" s="1"/>
  <c r="AJ110" i="3" s="1"/>
  <c r="K110" i="3"/>
  <c r="O110" i="3" s="1"/>
  <c r="S110" i="3" s="1"/>
  <c r="W110" i="3" s="1"/>
  <c r="AA110" i="3" s="1"/>
  <c r="AE110" i="3" s="1"/>
  <c r="AI110" i="3" s="1"/>
  <c r="J109" i="3"/>
  <c r="J108" i="3" s="1"/>
  <c r="J43" i="3" s="1"/>
  <c r="I109" i="3"/>
  <c r="K109" i="3" s="1"/>
  <c r="O109" i="3" s="1"/>
  <c r="S109" i="3" s="1"/>
  <c r="W109" i="3" s="1"/>
  <c r="AA109" i="3" s="1"/>
  <c r="AE109" i="3" s="1"/>
  <c r="AI109" i="3" s="1"/>
  <c r="L22" i="3"/>
  <c r="P22" i="3" s="1"/>
  <c r="T22" i="3" s="1"/>
  <c r="X22" i="3" s="1"/>
  <c r="AB22" i="3" s="1"/>
  <c r="AF22" i="3" s="1"/>
  <c r="AJ22" i="3" s="1"/>
  <c r="AN22" i="3" s="1"/>
  <c r="K22" i="3"/>
  <c r="O22" i="3" s="1"/>
  <c r="S22" i="3" s="1"/>
  <c r="W22" i="3" s="1"/>
  <c r="AA22" i="3" s="1"/>
  <c r="AE22" i="3" s="1"/>
  <c r="AI22" i="3" s="1"/>
  <c r="AM22" i="3" s="1"/>
  <c r="J21" i="3"/>
  <c r="J20" i="3" s="1"/>
  <c r="J16" i="3" s="1"/>
  <c r="J15" i="3" s="1"/>
  <c r="I21" i="3"/>
  <c r="K21" i="3" s="1"/>
  <c r="O21" i="3" s="1"/>
  <c r="S21" i="3" s="1"/>
  <c r="W21" i="3" s="1"/>
  <c r="AA21" i="3" s="1"/>
  <c r="AE21" i="3" s="1"/>
  <c r="AI21" i="3" s="1"/>
  <c r="AM21" i="3" s="1"/>
  <c r="M675" i="2"/>
  <c r="M678" i="2" s="1"/>
  <c r="K675" i="2"/>
  <c r="K678" i="2" s="1"/>
  <c r="N443" i="2"/>
  <c r="R443" i="2" s="1"/>
  <c r="V443" i="2" s="1"/>
  <c r="Z443" i="2" s="1"/>
  <c r="AD443" i="2" s="1"/>
  <c r="AH443" i="2" s="1"/>
  <c r="M443" i="2"/>
  <c r="Q443" i="2" s="1"/>
  <c r="U443" i="2" s="1"/>
  <c r="Y443" i="2" s="1"/>
  <c r="AC443" i="2" s="1"/>
  <c r="AG443" i="2" s="1"/>
  <c r="L442" i="2"/>
  <c r="L441" i="2" s="1"/>
  <c r="K442" i="2"/>
  <c r="M442" i="2" s="1"/>
  <c r="Q442" i="2" s="1"/>
  <c r="U442" i="2" s="1"/>
  <c r="Y442" i="2" s="1"/>
  <c r="AC442" i="2" s="1"/>
  <c r="AG442" i="2" s="1"/>
  <c r="N46" i="2"/>
  <c r="R46" i="2" s="1"/>
  <c r="V46" i="2" s="1"/>
  <c r="Z46" i="2" s="1"/>
  <c r="AD46" i="2" s="1"/>
  <c r="AH46" i="2" s="1"/>
  <c r="AL46" i="2" s="1"/>
  <c r="M46" i="2"/>
  <c r="Q46" i="2" s="1"/>
  <c r="U46" i="2" s="1"/>
  <c r="Y46" i="2" s="1"/>
  <c r="AC46" i="2" s="1"/>
  <c r="AG46" i="2" s="1"/>
  <c r="AK46" i="2" s="1"/>
  <c r="L45" i="2"/>
  <c r="L44" i="2" s="1"/>
  <c r="L43" i="2" s="1"/>
  <c r="L42" i="2" s="1"/>
  <c r="N42" i="2" s="1"/>
  <c r="R42" i="2" s="1"/>
  <c r="V42" i="2" s="1"/>
  <c r="Z42" i="2" s="1"/>
  <c r="AD42" i="2" s="1"/>
  <c r="AH42" i="2" s="1"/>
  <c r="AL42" i="2" s="1"/>
  <c r="K45" i="2"/>
  <c r="K44" i="2" s="1"/>
  <c r="K43" i="2" s="1"/>
  <c r="M43" i="2" s="1"/>
  <c r="Q43" i="2" s="1"/>
  <c r="U43" i="2" s="1"/>
  <c r="Y43" i="2" s="1"/>
  <c r="AC43" i="2" s="1"/>
  <c r="AG43" i="2" s="1"/>
  <c r="AK43" i="2" s="1"/>
  <c r="I20" i="3" l="1"/>
  <c r="I16" i="3" s="1"/>
  <c r="N442" i="2"/>
  <c r="R442" i="2" s="1"/>
  <c r="V442" i="2" s="1"/>
  <c r="Z442" i="2" s="1"/>
  <c r="AD442" i="2" s="1"/>
  <c r="AH442" i="2" s="1"/>
  <c r="L440" i="2"/>
  <c r="L439" i="2" s="1"/>
  <c r="L430" i="2" s="1"/>
  <c r="L414" i="2" s="1"/>
  <c r="N441" i="2"/>
  <c r="R441" i="2" s="1"/>
  <c r="V441" i="2" s="1"/>
  <c r="Z441" i="2" s="1"/>
  <c r="AD441" i="2" s="1"/>
  <c r="AH441" i="2" s="1"/>
  <c r="K441" i="2"/>
  <c r="I108" i="3"/>
  <c r="J462" i="3"/>
  <c r="L20" i="3"/>
  <c r="P20" i="3" s="1"/>
  <c r="T20" i="3" s="1"/>
  <c r="X20" i="3" s="1"/>
  <c r="AB20" i="3" s="1"/>
  <c r="AF20" i="3" s="1"/>
  <c r="AJ20" i="3" s="1"/>
  <c r="AN20" i="3" s="1"/>
  <c r="L108" i="3"/>
  <c r="P108" i="3" s="1"/>
  <c r="T108" i="3" s="1"/>
  <c r="X108" i="3" s="1"/>
  <c r="AB108" i="3" s="1"/>
  <c r="AF108" i="3" s="1"/>
  <c r="AJ108" i="3" s="1"/>
  <c r="L21" i="3"/>
  <c r="P21" i="3" s="1"/>
  <c r="T21" i="3" s="1"/>
  <c r="X21" i="3" s="1"/>
  <c r="AB21" i="3" s="1"/>
  <c r="AF21" i="3" s="1"/>
  <c r="AJ21" i="3" s="1"/>
  <c r="AN21" i="3" s="1"/>
  <c r="L109" i="3"/>
  <c r="P109" i="3" s="1"/>
  <c r="T109" i="3" s="1"/>
  <c r="X109" i="3" s="1"/>
  <c r="AB109" i="3" s="1"/>
  <c r="AF109" i="3" s="1"/>
  <c r="AJ109" i="3" s="1"/>
  <c r="L36" i="2"/>
  <c r="L20" i="2" s="1"/>
  <c r="N45" i="2"/>
  <c r="R45" i="2" s="1"/>
  <c r="V45" i="2" s="1"/>
  <c r="Z45" i="2" s="1"/>
  <c r="AD45" i="2" s="1"/>
  <c r="AH45" i="2" s="1"/>
  <c r="AL45" i="2" s="1"/>
  <c r="N43" i="2"/>
  <c r="R43" i="2" s="1"/>
  <c r="V43" i="2" s="1"/>
  <c r="Z43" i="2" s="1"/>
  <c r="AD43" i="2" s="1"/>
  <c r="AH43" i="2" s="1"/>
  <c r="AL43" i="2" s="1"/>
  <c r="K42" i="2"/>
  <c r="M44" i="2"/>
  <c r="Q44" i="2" s="1"/>
  <c r="U44" i="2" s="1"/>
  <c r="Y44" i="2" s="1"/>
  <c r="AC44" i="2" s="1"/>
  <c r="AG44" i="2" s="1"/>
  <c r="AK44" i="2" s="1"/>
  <c r="N44" i="2"/>
  <c r="R44" i="2" s="1"/>
  <c r="V44" i="2" s="1"/>
  <c r="Z44" i="2" s="1"/>
  <c r="AD44" i="2" s="1"/>
  <c r="AH44" i="2" s="1"/>
  <c r="AL44" i="2" s="1"/>
  <c r="M45" i="2"/>
  <c r="Q45" i="2" s="1"/>
  <c r="U45" i="2" s="1"/>
  <c r="Y45" i="2" s="1"/>
  <c r="AC45" i="2" s="1"/>
  <c r="AG45" i="2" s="1"/>
  <c r="AK45" i="2" s="1"/>
  <c r="K20" i="3" l="1"/>
  <c r="O20" i="3" s="1"/>
  <c r="S20" i="3" s="1"/>
  <c r="W20" i="3" s="1"/>
  <c r="AA20" i="3" s="1"/>
  <c r="AE20" i="3" s="1"/>
  <c r="AI20" i="3" s="1"/>
  <c r="AM20" i="3" s="1"/>
  <c r="L670" i="2"/>
  <c r="K440" i="2"/>
  <c r="K439" i="2" s="1"/>
  <c r="K430" i="2" s="1"/>
  <c r="K414" i="2" s="1"/>
  <c r="M441" i="2"/>
  <c r="Q441" i="2" s="1"/>
  <c r="U441" i="2" s="1"/>
  <c r="Y441" i="2" s="1"/>
  <c r="AC441" i="2" s="1"/>
  <c r="AG441" i="2" s="1"/>
  <c r="I43" i="3"/>
  <c r="I15" i="3" s="1"/>
  <c r="I462" i="3" s="1"/>
  <c r="K108" i="3"/>
  <c r="O108" i="3" s="1"/>
  <c r="S108" i="3" s="1"/>
  <c r="W108" i="3" s="1"/>
  <c r="AA108" i="3" s="1"/>
  <c r="AE108" i="3" s="1"/>
  <c r="AI108" i="3" s="1"/>
  <c r="M42" i="2"/>
  <c r="Q42" i="2" s="1"/>
  <c r="U42" i="2" s="1"/>
  <c r="Y42" i="2" s="1"/>
  <c r="AC42" i="2" s="1"/>
  <c r="AG42" i="2" s="1"/>
  <c r="AK42" i="2" s="1"/>
  <c r="K36" i="2"/>
  <c r="K20" i="2" s="1"/>
  <c r="K670" i="2" l="1"/>
  <c r="M26" i="2"/>
  <c r="Q26" i="2" s="1"/>
  <c r="U26" i="2" s="1"/>
  <c r="Y26" i="2" s="1"/>
  <c r="AC26" i="2" s="1"/>
  <c r="AG26" i="2" s="1"/>
  <c r="AK26" i="2" s="1"/>
  <c r="N26" i="2"/>
  <c r="R26" i="2" s="1"/>
  <c r="V26" i="2" s="1"/>
  <c r="Z26" i="2" s="1"/>
  <c r="AD26" i="2" s="1"/>
  <c r="AH26" i="2" s="1"/>
  <c r="AL26" i="2" s="1"/>
  <c r="M31" i="2"/>
  <c r="Q31" i="2" s="1"/>
  <c r="U31" i="2" s="1"/>
  <c r="Y31" i="2" s="1"/>
  <c r="AC31" i="2" s="1"/>
  <c r="AG31" i="2" s="1"/>
  <c r="AK31" i="2" s="1"/>
  <c r="N31" i="2"/>
  <c r="R31" i="2" s="1"/>
  <c r="V31" i="2" s="1"/>
  <c r="Z31" i="2" s="1"/>
  <c r="AD31" i="2" s="1"/>
  <c r="AH31" i="2" s="1"/>
  <c r="AL31" i="2" s="1"/>
  <c r="M35" i="2"/>
  <c r="Q35" i="2" s="1"/>
  <c r="U35" i="2" s="1"/>
  <c r="Y35" i="2" s="1"/>
  <c r="AC35" i="2" s="1"/>
  <c r="AG35" i="2" s="1"/>
  <c r="AK35" i="2" s="1"/>
  <c r="N35" i="2"/>
  <c r="R35" i="2" s="1"/>
  <c r="V35" i="2" s="1"/>
  <c r="Z35" i="2" s="1"/>
  <c r="AD35" i="2" s="1"/>
  <c r="AH35" i="2" s="1"/>
  <c r="AL35" i="2" s="1"/>
  <c r="M41" i="2"/>
  <c r="Q41" i="2" s="1"/>
  <c r="U41" i="2" s="1"/>
  <c r="Y41" i="2" s="1"/>
  <c r="AC41" i="2" s="1"/>
  <c r="AG41" i="2" s="1"/>
  <c r="AK41" i="2" s="1"/>
  <c r="N41" i="2"/>
  <c r="R41" i="2" s="1"/>
  <c r="V41" i="2" s="1"/>
  <c r="Z41" i="2" s="1"/>
  <c r="AD41" i="2" s="1"/>
  <c r="AH41" i="2" s="1"/>
  <c r="AL41" i="2" s="1"/>
  <c r="M51" i="2"/>
  <c r="Q51" i="2" s="1"/>
  <c r="U51" i="2" s="1"/>
  <c r="Y51" i="2" s="1"/>
  <c r="AC51" i="2" s="1"/>
  <c r="AG51" i="2" s="1"/>
  <c r="AK51" i="2" s="1"/>
  <c r="N51" i="2"/>
  <c r="R51" i="2" s="1"/>
  <c r="V51" i="2" s="1"/>
  <c r="Z51" i="2" s="1"/>
  <c r="AD51" i="2" s="1"/>
  <c r="AH51" i="2" s="1"/>
  <c r="AL51" i="2" s="1"/>
  <c r="M54" i="2"/>
  <c r="Q54" i="2" s="1"/>
  <c r="U54" i="2" s="1"/>
  <c r="Y54" i="2" s="1"/>
  <c r="AC54" i="2" s="1"/>
  <c r="AG54" i="2" s="1"/>
  <c r="AK54" i="2" s="1"/>
  <c r="N54" i="2"/>
  <c r="R54" i="2" s="1"/>
  <c r="V54" i="2" s="1"/>
  <c r="Z54" i="2" s="1"/>
  <c r="AD54" i="2" s="1"/>
  <c r="AH54" i="2" s="1"/>
  <c r="AL54" i="2" s="1"/>
  <c r="M57" i="2"/>
  <c r="Q57" i="2" s="1"/>
  <c r="U57" i="2" s="1"/>
  <c r="Y57" i="2" s="1"/>
  <c r="AC57" i="2" s="1"/>
  <c r="AG57" i="2" s="1"/>
  <c r="AK57" i="2" s="1"/>
  <c r="N57" i="2"/>
  <c r="R57" i="2" s="1"/>
  <c r="V57" i="2" s="1"/>
  <c r="Z57" i="2" s="1"/>
  <c r="AD57" i="2" s="1"/>
  <c r="AH57" i="2" s="1"/>
  <c r="AL57" i="2" s="1"/>
  <c r="M60" i="2"/>
  <c r="Q60" i="2" s="1"/>
  <c r="U60" i="2" s="1"/>
  <c r="Y60" i="2" s="1"/>
  <c r="AC60" i="2" s="1"/>
  <c r="AG60" i="2" s="1"/>
  <c r="AK60" i="2" s="1"/>
  <c r="N60" i="2"/>
  <c r="R60" i="2" s="1"/>
  <c r="V60" i="2" s="1"/>
  <c r="Z60" i="2" s="1"/>
  <c r="AD60" i="2" s="1"/>
  <c r="AH60" i="2" s="1"/>
  <c r="AL60" i="2" s="1"/>
  <c r="M63" i="2"/>
  <c r="Q63" i="2" s="1"/>
  <c r="U63" i="2" s="1"/>
  <c r="Y63" i="2" s="1"/>
  <c r="AC63" i="2" s="1"/>
  <c r="AG63" i="2" s="1"/>
  <c r="AK63" i="2" s="1"/>
  <c r="N63" i="2"/>
  <c r="R63" i="2" s="1"/>
  <c r="V63" i="2" s="1"/>
  <c r="Z63" i="2" s="1"/>
  <c r="AD63" i="2" s="1"/>
  <c r="AH63" i="2" s="1"/>
  <c r="AL63" i="2" s="1"/>
  <c r="M74" i="2"/>
  <c r="Q74" i="2" s="1"/>
  <c r="U74" i="2" s="1"/>
  <c r="Y74" i="2" s="1"/>
  <c r="AC74" i="2" s="1"/>
  <c r="AG74" i="2" s="1"/>
  <c r="AK74" i="2" s="1"/>
  <c r="N74" i="2"/>
  <c r="R74" i="2" s="1"/>
  <c r="V74" i="2" s="1"/>
  <c r="Z74" i="2" s="1"/>
  <c r="AD74" i="2" s="1"/>
  <c r="AH74" i="2" s="1"/>
  <c r="AL74" i="2" s="1"/>
  <c r="M76" i="2"/>
  <c r="Q76" i="2" s="1"/>
  <c r="U76" i="2" s="1"/>
  <c r="Y76" i="2" s="1"/>
  <c r="AC76" i="2" s="1"/>
  <c r="AG76" i="2" s="1"/>
  <c r="AK76" i="2" s="1"/>
  <c r="N76" i="2"/>
  <c r="R76" i="2" s="1"/>
  <c r="V76" i="2" s="1"/>
  <c r="Z76" i="2" s="1"/>
  <c r="AD76" i="2" s="1"/>
  <c r="AH76" i="2" s="1"/>
  <c r="AL76" i="2" s="1"/>
  <c r="M78" i="2"/>
  <c r="Q78" i="2" s="1"/>
  <c r="U78" i="2" s="1"/>
  <c r="Y78" i="2" s="1"/>
  <c r="AC78" i="2" s="1"/>
  <c r="AG78" i="2" s="1"/>
  <c r="AK78" i="2" s="1"/>
  <c r="N78" i="2"/>
  <c r="R78" i="2" s="1"/>
  <c r="V78" i="2" s="1"/>
  <c r="Z78" i="2" s="1"/>
  <c r="AD78" i="2" s="1"/>
  <c r="AH78" i="2" s="1"/>
  <c r="AL78" i="2" s="1"/>
  <c r="M82" i="2"/>
  <c r="Q82" i="2" s="1"/>
  <c r="U82" i="2" s="1"/>
  <c r="Y82" i="2" s="1"/>
  <c r="AC82" i="2" s="1"/>
  <c r="AG82" i="2" s="1"/>
  <c r="AK82" i="2" s="1"/>
  <c r="N82" i="2"/>
  <c r="R82" i="2" s="1"/>
  <c r="V82" i="2" s="1"/>
  <c r="Z82" i="2" s="1"/>
  <c r="AD82" i="2" s="1"/>
  <c r="AH82" i="2" s="1"/>
  <c r="AL82" i="2" s="1"/>
  <c r="M84" i="2"/>
  <c r="Q84" i="2" s="1"/>
  <c r="U84" i="2" s="1"/>
  <c r="Y84" i="2" s="1"/>
  <c r="AC84" i="2" s="1"/>
  <c r="AG84" i="2" s="1"/>
  <c r="AK84" i="2" s="1"/>
  <c r="N84" i="2"/>
  <c r="R84" i="2" s="1"/>
  <c r="V84" i="2" s="1"/>
  <c r="Z84" i="2" s="1"/>
  <c r="AD84" i="2" s="1"/>
  <c r="AH84" i="2" s="1"/>
  <c r="AL84" i="2" s="1"/>
  <c r="M86" i="2"/>
  <c r="Q86" i="2" s="1"/>
  <c r="U86" i="2" s="1"/>
  <c r="Y86" i="2" s="1"/>
  <c r="AC86" i="2" s="1"/>
  <c r="AG86" i="2" s="1"/>
  <c r="AK86" i="2" s="1"/>
  <c r="N86" i="2"/>
  <c r="R86" i="2" s="1"/>
  <c r="V86" i="2" s="1"/>
  <c r="Z86" i="2" s="1"/>
  <c r="AD86" i="2" s="1"/>
  <c r="AH86" i="2" s="1"/>
  <c r="AL86" i="2" s="1"/>
  <c r="M89" i="2"/>
  <c r="Q89" i="2" s="1"/>
  <c r="U89" i="2" s="1"/>
  <c r="Y89" i="2" s="1"/>
  <c r="AC89" i="2" s="1"/>
  <c r="AG89" i="2" s="1"/>
  <c r="AK89" i="2" s="1"/>
  <c r="N89" i="2"/>
  <c r="R89" i="2" s="1"/>
  <c r="V89" i="2" s="1"/>
  <c r="Z89" i="2" s="1"/>
  <c r="AD89" i="2" s="1"/>
  <c r="AH89" i="2" s="1"/>
  <c r="AL89" i="2" s="1"/>
  <c r="M95" i="2"/>
  <c r="Q95" i="2" s="1"/>
  <c r="U95" i="2" s="1"/>
  <c r="Y95" i="2" s="1"/>
  <c r="AC95" i="2" s="1"/>
  <c r="AG95" i="2" s="1"/>
  <c r="AK95" i="2" s="1"/>
  <c r="N95" i="2"/>
  <c r="R95" i="2" s="1"/>
  <c r="V95" i="2" s="1"/>
  <c r="Z95" i="2" s="1"/>
  <c r="AD95" i="2" s="1"/>
  <c r="AH95" i="2" s="1"/>
  <c r="AL95" i="2" s="1"/>
  <c r="M106" i="2"/>
  <c r="Q106" i="2" s="1"/>
  <c r="U106" i="2" s="1"/>
  <c r="Y106" i="2" s="1"/>
  <c r="AC106" i="2" s="1"/>
  <c r="AG106" i="2" s="1"/>
  <c r="AK106" i="2" s="1"/>
  <c r="N106" i="2"/>
  <c r="R106" i="2" s="1"/>
  <c r="V106" i="2" s="1"/>
  <c r="Z106" i="2" s="1"/>
  <c r="AD106" i="2" s="1"/>
  <c r="AH106" i="2" s="1"/>
  <c r="AL106" i="2" s="1"/>
  <c r="M108" i="2"/>
  <c r="Q108" i="2" s="1"/>
  <c r="U108" i="2" s="1"/>
  <c r="Y108" i="2" s="1"/>
  <c r="AC108" i="2" s="1"/>
  <c r="AG108" i="2" s="1"/>
  <c r="AK108" i="2" s="1"/>
  <c r="N108" i="2"/>
  <c r="R108" i="2" s="1"/>
  <c r="V108" i="2" s="1"/>
  <c r="Z108" i="2" s="1"/>
  <c r="AD108" i="2" s="1"/>
  <c r="AH108" i="2" s="1"/>
  <c r="AL108" i="2" s="1"/>
  <c r="M113" i="2"/>
  <c r="Q113" i="2" s="1"/>
  <c r="U113" i="2" s="1"/>
  <c r="Y113" i="2" s="1"/>
  <c r="AC113" i="2" s="1"/>
  <c r="AG113" i="2" s="1"/>
  <c r="AK113" i="2" s="1"/>
  <c r="N113" i="2"/>
  <c r="R113" i="2" s="1"/>
  <c r="V113" i="2" s="1"/>
  <c r="Z113" i="2" s="1"/>
  <c r="AD113" i="2" s="1"/>
  <c r="AH113" i="2" s="1"/>
  <c r="AL113" i="2" s="1"/>
  <c r="M115" i="2"/>
  <c r="Q115" i="2" s="1"/>
  <c r="U115" i="2" s="1"/>
  <c r="Y115" i="2" s="1"/>
  <c r="AC115" i="2" s="1"/>
  <c r="AG115" i="2" s="1"/>
  <c r="AK115" i="2" s="1"/>
  <c r="N115" i="2"/>
  <c r="R115" i="2" s="1"/>
  <c r="V115" i="2" s="1"/>
  <c r="Z115" i="2" s="1"/>
  <c r="AD115" i="2" s="1"/>
  <c r="AH115" i="2" s="1"/>
  <c r="AL115" i="2" s="1"/>
  <c r="M117" i="2"/>
  <c r="Q117" i="2" s="1"/>
  <c r="U117" i="2" s="1"/>
  <c r="Y117" i="2" s="1"/>
  <c r="AC117" i="2" s="1"/>
  <c r="AG117" i="2" s="1"/>
  <c r="AK117" i="2" s="1"/>
  <c r="N117" i="2"/>
  <c r="R117" i="2" s="1"/>
  <c r="V117" i="2" s="1"/>
  <c r="Z117" i="2" s="1"/>
  <c r="AD117" i="2" s="1"/>
  <c r="AH117" i="2" s="1"/>
  <c r="AL117" i="2" s="1"/>
  <c r="M120" i="2"/>
  <c r="Q120" i="2" s="1"/>
  <c r="U120" i="2" s="1"/>
  <c r="Y120" i="2" s="1"/>
  <c r="AC120" i="2" s="1"/>
  <c r="AG120" i="2" s="1"/>
  <c r="AK120" i="2" s="1"/>
  <c r="N120" i="2"/>
  <c r="R120" i="2" s="1"/>
  <c r="V120" i="2" s="1"/>
  <c r="Z120" i="2" s="1"/>
  <c r="AD120" i="2" s="1"/>
  <c r="AH120" i="2" s="1"/>
  <c r="AL120" i="2" s="1"/>
  <c r="M136" i="2"/>
  <c r="Q136" i="2" s="1"/>
  <c r="U136" i="2" s="1"/>
  <c r="Y136" i="2" s="1"/>
  <c r="AC136" i="2" s="1"/>
  <c r="AG136" i="2" s="1"/>
  <c r="AK136" i="2" s="1"/>
  <c r="N136" i="2"/>
  <c r="R136" i="2" s="1"/>
  <c r="V136" i="2" s="1"/>
  <c r="Z136" i="2" s="1"/>
  <c r="AD136" i="2" s="1"/>
  <c r="AH136" i="2" s="1"/>
  <c r="AL136" i="2" s="1"/>
  <c r="M142" i="2"/>
  <c r="Q142" i="2" s="1"/>
  <c r="U142" i="2" s="1"/>
  <c r="Y142" i="2" s="1"/>
  <c r="AC142" i="2" s="1"/>
  <c r="AG142" i="2" s="1"/>
  <c r="AK142" i="2" s="1"/>
  <c r="N142" i="2"/>
  <c r="R142" i="2" s="1"/>
  <c r="V142" i="2" s="1"/>
  <c r="Z142" i="2" s="1"/>
  <c r="AD142" i="2" s="1"/>
  <c r="AH142" i="2" s="1"/>
  <c r="AL142" i="2" s="1"/>
  <c r="M145" i="2"/>
  <c r="Q145" i="2" s="1"/>
  <c r="U145" i="2" s="1"/>
  <c r="Y145" i="2" s="1"/>
  <c r="AC145" i="2" s="1"/>
  <c r="AG145" i="2" s="1"/>
  <c r="AK145" i="2" s="1"/>
  <c r="N145" i="2"/>
  <c r="R145" i="2" s="1"/>
  <c r="V145" i="2" s="1"/>
  <c r="Z145" i="2" s="1"/>
  <c r="AD145" i="2" s="1"/>
  <c r="AH145" i="2" s="1"/>
  <c r="AL145" i="2" s="1"/>
  <c r="M152" i="2"/>
  <c r="Q152" i="2" s="1"/>
  <c r="U152" i="2" s="1"/>
  <c r="Y152" i="2" s="1"/>
  <c r="AC152" i="2" s="1"/>
  <c r="AG152" i="2" s="1"/>
  <c r="AK152" i="2" s="1"/>
  <c r="N152" i="2"/>
  <c r="R152" i="2" s="1"/>
  <c r="V152" i="2" s="1"/>
  <c r="Z152" i="2" s="1"/>
  <c r="AD152" i="2" s="1"/>
  <c r="AH152" i="2" s="1"/>
  <c r="AL152" i="2" s="1"/>
  <c r="M155" i="2"/>
  <c r="Q155" i="2" s="1"/>
  <c r="U155" i="2" s="1"/>
  <c r="Y155" i="2" s="1"/>
  <c r="AC155" i="2" s="1"/>
  <c r="AG155" i="2" s="1"/>
  <c r="AK155" i="2" s="1"/>
  <c r="N155" i="2"/>
  <c r="R155" i="2" s="1"/>
  <c r="V155" i="2" s="1"/>
  <c r="Z155" i="2" s="1"/>
  <c r="AD155" i="2" s="1"/>
  <c r="AH155" i="2" s="1"/>
  <c r="AL155" i="2" s="1"/>
  <c r="M161" i="2"/>
  <c r="Q161" i="2" s="1"/>
  <c r="U161" i="2" s="1"/>
  <c r="Y161" i="2" s="1"/>
  <c r="AC161" i="2" s="1"/>
  <c r="AG161" i="2" s="1"/>
  <c r="AK161" i="2" s="1"/>
  <c r="N161" i="2"/>
  <c r="R161" i="2" s="1"/>
  <c r="V161" i="2" s="1"/>
  <c r="Z161" i="2" s="1"/>
  <c r="AD161" i="2" s="1"/>
  <c r="AH161" i="2" s="1"/>
  <c r="AL161" i="2" s="1"/>
  <c r="M164" i="2"/>
  <c r="Q164" i="2" s="1"/>
  <c r="U164" i="2" s="1"/>
  <c r="Y164" i="2" s="1"/>
  <c r="AC164" i="2" s="1"/>
  <c r="AG164" i="2" s="1"/>
  <c r="AK164" i="2" s="1"/>
  <c r="N164" i="2"/>
  <c r="R164" i="2" s="1"/>
  <c r="V164" i="2" s="1"/>
  <c r="Z164" i="2" s="1"/>
  <c r="AD164" i="2" s="1"/>
  <c r="AH164" i="2" s="1"/>
  <c r="AL164" i="2" s="1"/>
  <c r="M170" i="2"/>
  <c r="Q170" i="2" s="1"/>
  <c r="U170" i="2" s="1"/>
  <c r="Y170" i="2" s="1"/>
  <c r="AC170" i="2" s="1"/>
  <c r="AG170" i="2" s="1"/>
  <c r="AK170" i="2" s="1"/>
  <c r="N170" i="2"/>
  <c r="R170" i="2" s="1"/>
  <c r="V170" i="2" s="1"/>
  <c r="Z170" i="2" s="1"/>
  <c r="AD170" i="2" s="1"/>
  <c r="AH170" i="2" s="1"/>
  <c r="AL170" i="2" s="1"/>
  <c r="M173" i="2"/>
  <c r="Q173" i="2" s="1"/>
  <c r="U173" i="2" s="1"/>
  <c r="Y173" i="2" s="1"/>
  <c r="AC173" i="2" s="1"/>
  <c r="AG173" i="2" s="1"/>
  <c r="AK173" i="2" s="1"/>
  <c r="N173" i="2"/>
  <c r="R173" i="2" s="1"/>
  <c r="V173" i="2" s="1"/>
  <c r="Z173" i="2" s="1"/>
  <c r="AD173" i="2" s="1"/>
  <c r="AH173" i="2" s="1"/>
  <c r="AL173" i="2" s="1"/>
  <c r="M176" i="2"/>
  <c r="Q176" i="2" s="1"/>
  <c r="U176" i="2" s="1"/>
  <c r="Y176" i="2" s="1"/>
  <c r="AC176" i="2" s="1"/>
  <c r="AG176" i="2" s="1"/>
  <c r="N176" i="2"/>
  <c r="R176" i="2" s="1"/>
  <c r="V176" i="2" s="1"/>
  <c r="Z176" i="2" s="1"/>
  <c r="AD176" i="2" s="1"/>
  <c r="AH176" i="2" s="1"/>
  <c r="M179" i="2"/>
  <c r="Q179" i="2" s="1"/>
  <c r="U179" i="2" s="1"/>
  <c r="Y179" i="2" s="1"/>
  <c r="AC179" i="2" s="1"/>
  <c r="AG179" i="2" s="1"/>
  <c r="N179" i="2"/>
  <c r="R179" i="2" s="1"/>
  <c r="V179" i="2" s="1"/>
  <c r="Z179" i="2" s="1"/>
  <c r="AD179" i="2" s="1"/>
  <c r="AH179" i="2" s="1"/>
  <c r="M185" i="2"/>
  <c r="Q185" i="2" s="1"/>
  <c r="U185" i="2" s="1"/>
  <c r="Y185" i="2" s="1"/>
  <c r="AC185" i="2" s="1"/>
  <c r="AG185" i="2" s="1"/>
  <c r="N185" i="2"/>
  <c r="R185" i="2" s="1"/>
  <c r="V185" i="2" s="1"/>
  <c r="Z185" i="2" s="1"/>
  <c r="AD185" i="2" s="1"/>
  <c r="AH185" i="2" s="1"/>
  <c r="M189" i="2"/>
  <c r="Q189" i="2" s="1"/>
  <c r="U189" i="2" s="1"/>
  <c r="Y189" i="2" s="1"/>
  <c r="AC189" i="2" s="1"/>
  <c r="AG189" i="2" s="1"/>
  <c r="N189" i="2"/>
  <c r="R189" i="2" s="1"/>
  <c r="V189" i="2" s="1"/>
  <c r="Z189" i="2" s="1"/>
  <c r="AD189" i="2" s="1"/>
  <c r="AH189" i="2" s="1"/>
  <c r="M192" i="2"/>
  <c r="Q192" i="2" s="1"/>
  <c r="U192" i="2" s="1"/>
  <c r="Y192" i="2" s="1"/>
  <c r="AC192" i="2" s="1"/>
  <c r="AG192" i="2" s="1"/>
  <c r="N192" i="2"/>
  <c r="R192" i="2" s="1"/>
  <c r="V192" i="2" s="1"/>
  <c r="Z192" i="2" s="1"/>
  <c r="AD192" i="2" s="1"/>
  <c r="AH192" i="2" s="1"/>
  <c r="M195" i="2"/>
  <c r="Q195" i="2" s="1"/>
  <c r="U195" i="2" s="1"/>
  <c r="Y195" i="2" s="1"/>
  <c r="AC195" i="2" s="1"/>
  <c r="AG195" i="2" s="1"/>
  <c r="N195" i="2"/>
  <c r="R195" i="2" s="1"/>
  <c r="V195" i="2" s="1"/>
  <c r="Z195" i="2" s="1"/>
  <c r="AD195" i="2" s="1"/>
  <c r="AH195" i="2" s="1"/>
  <c r="M198" i="2"/>
  <c r="Q198" i="2" s="1"/>
  <c r="U198" i="2" s="1"/>
  <c r="Y198" i="2" s="1"/>
  <c r="AC198" i="2" s="1"/>
  <c r="AG198" i="2" s="1"/>
  <c r="N198" i="2"/>
  <c r="R198" i="2" s="1"/>
  <c r="V198" i="2" s="1"/>
  <c r="Z198" i="2" s="1"/>
  <c r="AD198" i="2" s="1"/>
  <c r="AH198" i="2" s="1"/>
  <c r="M201" i="2"/>
  <c r="Q201" i="2" s="1"/>
  <c r="U201" i="2" s="1"/>
  <c r="Y201" i="2" s="1"/>
  <c r="AC201" i="2" s="1"/>
  <c r="AG201" i="2" s="1"/>
  <c r="N201" i="2"/>
  <c r="R201" i="2" s="1"/>
  <c r="V201" i="2" s="1"/>
  <c r="Z201" i="2" s="1"/>
  <c r="AD201" i="2" s="1"/>
  <c r="AH201" i="2" s="1"/>
  <c r="M204" i="2"/>
  <c r="Q204" i="2" s="1"/>
  <c r="U204" i="2" s="1"/>
  <c r="Y204" i="2" s="1"/>
  <c r="AC204" i="2" s="1"/>
  <c r="AG204" i="2" s="1"/>
  <c r="N204" i="2"/>
  <c r="R204" i="2" s="1"/>
  <c r="V204" i="2" s="1"/>
  <c r="Z204" i="2" s="1"/>
  <c r="AD204" i="2" s="1"/>
  <c r="AH204" i="2" s="1"/>
  <c r="M207" i="2"/>
  <c r="Q207" i="2" s="1"/>
  <c r="U207" i="2" s="1"/>
  <c r="Y207" i="2" s="1"/>
  <c r="AC207" i="2" s="1"/>
  <c r="AG207" i="2" s="1"/>
  <c r="N207" i="2"/>
  <c r="R207" i="2" s="1"/>
  <c r="V207" i="2" s="1"/>
  <c r="Z207" i="2" s="1"/>
  <c r="AD207" i="2" s="1"/>
  <c r="AH207" i="2" s="1"/>
  <c r="M210" i="2"/>
  <c r="Q210" i="2" s="1"/>
  <c r="U210" i="2" s="1"/>
  <c r="Y210" i="2" s="1"/>
  <c r="AC210" i="2" s="1"/>
  <c r="AG210" i="2" s="1"/>
  <c r="N210" i="2"/>
  <c r="R210" i="2" s="1"/>
  <c r="V210" i="2" s="1"/>
  <c r="Z210" i="2" s="1"/>
  <c r="AD210" i="2" s="1"/>
  <c r="AH210" i="2" s="1"/>
  <c r="M219" i="2"/>
  <c r="Q219" i="2" s="1"/>
  <c r="U219" i="2" s="1"/>
  <c r="Y219" i="2" s="1"/>
  <c r="AC219" i="2" s="1"/>
  <c r="AG219" i="2" s="1"/>
  <c r="N219" i="2"/>
  <c r="R219" i="2" s="1"/>
  <c r="V219" i="2" s="1"/>
  <c r="Z219" i="2" s="1"/>
  <c r="AD219" i="2" s="1"/>
  <c r="AH219" i="2" s="1"/>
  <c r="M222" i="2"/>
  <c r="Q222" i="2" s="1"/>
  <c r="U222" i="2" s="1"/>
  <c r="Y222" i="2" s="1"/>
  <c r="AC222" i="2" s="1"/>
  <c r="AG222" i="2" s="1"/>
  <c r="N222" i="2"/>
  <c r="R222" i="2" s="1"/>
  <c r="V222" i="2" s="1"/>
  <c r="Z222" i="2" s="1"/>
  <c r="AD222" i="2" s="1"/>
  <c r="AH222" i="2" s="1"/>
  <c r="M229" i="2"/>
  <c r="Q229" i="2" s="1"/>
  <c r="U229" i="2" s="1"/>
  <c r="Y229" i="2" s="1"/>
  <c r="AC229" i="2" s="1"/>
  <c r="AG229" i="2" s="1"/>
  <c r="N229" i="2"/>
  <c r="R229" i="2" s="1"/>
  <c r="V229" i="2" s="1"/>
  <c r="Z229" i="2" s="1"/>
  <c r="AD229" i="2" s="1"/>
  <c r="AH229" i="2" s="1"/>
  <c r="M236" i="2"/>
  <c r="Q236" i="2" s="1"/>
  <c r="U236" i="2" s="1"/>
  <c r="Y236" i="2" s="1"/>
  <c r="AC236" i="2" s="1"/>
  <c r="AG236" i="2" s="1"/>
  <c r="N236" i="2"/>
  <c r="R236" i="2" s="1"/>
  <c r="V236" i="2" s="1"/>
  <c r="Z236" i="2" s="1"/>
  <c r="AD236" i="2" s="1"/>
  <c r="AH236" i="2" s="1"/>
  <c r="M242" i="2"/>
  <c r="Q242" i="2" s="1"/>
  <c r="U242" i="2" s="1"/>
  <c r="Y242" i="2" s="1"/>
  <c r="AC242" i="2" s="1"/>
  <c r="AG242" i="2" s="1"/>
  <c r="N242" i="2"/>
  <c r="R242" i="2" s="1"/>
  <c r="V242" i="2" s="1"/>
  <c r="Z242" i="2" s="1"/>
  <c r="AD242" i="2" s="1"/>
  <c r="AH242" i="2" s="1"/>
  <c r="M245" i="2"/>
  <c r="Q245" i="2" s="1"/>
  <c r="U245" i="2" s="1"/>
  <c r="Y245" i="2" s="1"/>
  <c r="AC245" i="2" s="1"/>
  <c r="AG245" i="2" s="1"/>
  <c r="N245" i="2"/>
  <c r="R245" i="2" s="1"/>
  <c r="V245" i="2" s="1"/>
  <c r="Z245" i="2" s="1"/>
  <c r="AD245" i="2" s="1"/>
  <c r="AH245" i="2" s="1"/>
  <c r="M248" i="2"/>
  <c r="Q248" i="2" s="1"/>
  <c r="U248" i="2" s="1"/>
  <c r="Y248" i="2" s="1"/>
  <c r="AC248" i="2" s="1"/>
  <c r="AG248" i="2" s="1"/>
  <c r="N248" i="2"/>
  <c r="R248" i="2" s="1"/>
  <c r="V248" i="2" s="1"/>
  <c r="Z248" i="2" s="1"/>
  <c r="AD248" i="2" s="1"/>
  <c r="AH248" i="2" s="1"/>
  <c r="M251" i="2"/>
  <c r="Q251" i="2" s="1"/>
  <c r="U251" i="2" s="1"/>
  <c r="Y251" i="2" s="1"/>
  <c r="AC251" i="2" s="1"/>
  <c r="AG251" i="2" s="1"/>
  <c r="N251" i="2"/>
  <c r="R251" i="2" s="1"/>
  <c r="V251" i="2" s="1"/>
  <c r="Z251" i="2" s="1"/>
  <c r="AD251" i="2" s="1"/>
  <c r="AH251" i="2" s="1"/>
  <c r="M254" i="2"/>
  <c r="Q254" i="2" s="1"/>
  <c r="U254" i="2" s="1"/>
  <c r="Y254" i="2" s="1"/>
  <c r="AC254" i="2" s="1"/>
  <c r="AG254" i="2" s="1"/>
  <c r="N254" i="2"/>
  <c r="R254" i="2" s="1"/>
  <c r="V254" i="2" s="1"/>
  <c r="Z254" i="2" s="1"/>
  <c r="AD254" i="2" s="1"/>
  <c r="AH254" i="2" s="1"/>
  <c r="N259" i="2"/>
  <c r="R259" i="2" s="1"/>
  <c r="V259" i="2" s="1"/>
  <c r="Z259" i="2" s="1"/>
  <c r="AD259" i="2" s="1"/>
  <c r="AH259" i="2" s="1"/>
  <c r="M262" i="2"/>
  <c r="Q262" i="2" s="1"/>
  <c r="U262" i="2" s="1"/>
  <c r="Y262" i="2" s="1"/>
  <c r="AC262" i="2" s="1"/>
  <c r="AG262" i="2" s="1"/>
  <c r="N262" i="2"/>
  <c r="R262" i="2" s="1"/>
  <c r="V262" i="2" s="1"/>
  <c r="Z262" i="2" s="1"/>
  <c r="AD262" i="2" s="1"/>
  <c r="AH262" i="2" s="1"/>
  <c r="M268" i="2"/>
  <c r="Q268" i="2" s="1"/>
  <c r="U268" i="2" s="1"/>
  <c r="Y268" i="2" s="1"/>
  <c r="AC268" i="2" s="1"/>
  <c r="AG268" i="2" s="1"/>
  <c r="N268" i="2"/>
  <c r="R268" i="2" s="1"/>
  <c r="V268" i="2" s="1"/>
  <c r="Z268" i="2" s="1"/>
  <c r="AD268" i="2" s="1"/>
  <c r="AH268" i="2" s="1"/>
  <c r="M271" i="2"/>
  <c r="Q271" i="2" s="1"/>
  <c r="U271" i="2" s="1"/>
  <c r="Y271" i="2" s="1"/>
  <c r="AC271" i="2" s="1"/>
  <c r="AG271" i="2" s="1"/>
  <c r="N271" i="2"/>
  <c r="R271" i="2" s="1"/>
  <c r="V271" i="2" s="1"/>
  <c r="Z271" i="2" s="1"/>
  <c r="AD271" i="2" s="1"/>
  <c r="AH271" i="2" s="1"/>
  <c r="M276" i="2"/>
  <c r="Q276" i="2" s="1"/>
  <c r="U276" i="2" s="1"/>
  <c r="Y276" i="2" s="1"/>
  <c r="AC276" i="2" s="1"/>
  <c r="AG276" i="2" s="1"/>
  <c r="N276" i="2"/>
  <c r="R276" i="2" s="1"/>
  <c r="V276" i="2" s="1"/>
  <c r="Z276" i="2" s="1"/>
  <c r="AD276" i="2" s="1"/>
  <c r="AH276" i="2" s="1"/>
  <c r="M281" i="2"/>
  <c r="Q281" i="2" s="1"/>
  <c r="U281" i="2" s="1"/>
  <c r="Y281" i="2" s="1"/>
  <c r="AC281" i="2" s="1"/>
  <c r="AG281" i="2" s="1"/>
  <c r="N281" i="2"/>
  <c r="R281" i="2" s="1"/>
  <c r="V281" i="2" s="1"/>
  <c r="Z281" i="2" s="1"/>
  <c r="AD281" i="2" s="1"/>
  <c r="AH281" i="2" s="1"/>
  <c r="M284" i="2"/>
  <c r="Q284" i="2" s="1"/>
  <c r="U284" i="2" s="1"/>
  <c r="Y284" i="2" s="1"/>
  <c r="AC284" i="2" s="1"/>
  <c r="AG284" i="2" s="1"/>
  <c r="N284" i="2"/>
  <c r="R284" i="2" s="1"/>
  <c r="V284" i="2" s="1"/>
  <c r="Z284" i="2" s="1"/>
  <c r="AD284" i="2" s="1"/>
  <c r="AH284" i="2" s="1"/>
  <c r="M290" i="2"/>
  <c r="Q290" i="2" s="1"/>
  <c r="U290" i="2" s="1"/>
  <c r="Y290" i="2" s="1"/>
  <c r="AC290" i="2" s="1"/>
  <c r="AG290" i="2" s="1"/>
  <c r="N290" i="2"/>
  <c r="R290" i="2" s="1"/>
  <c r="V290" i="2" s="1"/>
  <c r="Z290" i="2" s="1"/>
  <c r="AD290" i="2" s="1"/>
  <c r="AH290" i="2" s="1"/>
  <c r="M295" i="2"/>
  <c r="Q295" i="2" s="1"/>
  <c r="U295" i="2" s="1"/>
  <c r="Y295" i="2" s="1"/>
  <c r="AC295" i="2" s="1"/>
  <c r="AG295" i="2" s="1"/>
  <c r="N295" i="2"/>
  <c r="R295" i="2" s="1"/>
  <c r="V295" i="2" s="1"/>
  <c r="Z295" i="2" s="1"/>
  <c r="AD295" i="2" s="1"/>
  <c r="AH295" i="2" s="1"/>
  <c r="M298" i="2"/>
  <c r="Q298" i="2" s="1"/>
  <c r="U298" i="2" s="1"/>
  <c r="Y298" i="2" s="1"/>
  <c r="AC298" i="2" s="1"/>
  <c r="AG298" i="2" s="1"/>
  <c r="N298" i="2"/>
  <c r="R298" i="2" s="1"/>
  <c r="V298" i="2" s="1"/>
  <c r="Z298" i="2" s="1"/>
  <c r="AD298" i="2" s="1"/>
  <c r="AH298" i="2" s="1"/>
  <c r="M303" i="2"/>
  <c r="Q303" i="2" s="1"/>
  <c r="U303" i="2" s="1"/>
  <c r="Y303" i="2" s="1"/>
  <c r="AC303" i="2" s="1"/>
  <c r="AG303" i="2" s="1"/>
  <c r="N303" i="2"/>
  <c r="R303" i="2" s="1"/>
  <c r="V303" i="2" s="1"/>
  <c r="Z303" i="2" s="1"/>
  <c r="AD303" i="2" s="1"/>
  <c r="AH303" i="2" s="1"/>
  <c r="M307" i="2"/>
  <c r="Q307" i="2" s="1"/>
  <c r="U307" i="2" s="1"/>
  <c r="Y307" i="2" s="1"/>
  <c r="AC307" i="2" s="1"/>
  <c r="AG307" i="2" s="1"/>
  <c r="N307" i="2"/>
  <c r="R307" i="2" s="1"/>
  <c r="V307" i="2" s="1"/>
  <c r="Z307" i="2" s="1"/>
  <c r="AD307" i="2" s="1"/>
  <c r="AH307" i="2" s="1"/>
  <c r="M311" i="2"/>
  <c r="Q311" i="2" s="1"/>
  <c r="U311" i="2" s="1"/>
  <c r="Y311" i="2" s="1"/>
  <c r="AC311" i="2" s="1"/>
  <c r="AG311" i="2" s="1"/>
  <c r="N311" i="2"/>
  <c r="R311" i="2" s="1"/>
  <c r="V311" i="2" s="1"/>
  <c r="Z311" i="2" s="1"/>
  <c r="AD311" i="2" s="1"/>
  <c r="AH311" i="2" s="1"/>
  <c r="M318" i="2"/>
  <c r="Q318" i="2" s="1"/>
  <c r="U318" i="2" s="1"/>
  <c r="Y318" i="2" s="1"/>
  <c r="AC318" i="2" s="1"/>
  <c r="AG318" i="2" s="1"/>
  <c r="N318" i="2"/>
  <c r="R318" i="2" s="1"/>
  <c r="V318" i="2" s="1"/>
  <c r="Z318" i="2" s="1"/>
  <c r="AD318" i="2" s="1"/>
  <c r="AH318" i="2" s="1"/>
  <c r="M321" i="2"/>
  <c r="Q321" i="2" s="1"/>
  <c r="U321" i="2" s="1"/>
  <c r="Y321" i="2" s="1"/>
  <c r="AC321" i="2" s="1"/>
  <c r="AG321" i="2" s="1"/>
  <c r="N321" i="2"/>
  <c r="R321" i="2" s="1"/>
  <c r="V321" i="2" s="1"/>
  <c r="Z321" i="2" s="1"/>
  <c r="AD321" i="2" s="1"/>
  <c r="AH321" i="2" s="1"/>
  <c r="M324" i="2"/>
  <c r="Q324" i="2" s="1"/>
  <c r="U324" i="2" s="1"/>
  <c r="Y324" i="2" s="1"/>
  <c r="AC324" i="2" s="1"/>
  <c r="AG324" i="2" s="1"/>
  <c r="N324" i="2"/>
  <c r="R324" i="2" s="1"/>
  <c r="V324" i="2" s="1"/>
  <c r="Z324" i="2" s="1"/>
  <c r="AD324" i="2" s="1"/>
  <c r="AH324" i="2" s="1"/>
  <c r="M327" i="2"/>
  <c r="Q327" i="2" s="1"/>
  <c r="U327" i="2" s="1"/>
  <c r="Y327" i="2" s="1"/>
  <c r="AC327" i="2" s="1"/>
  <c r="AG327" i="2" s="1"/>
  <c r="N327" i="2"/>
  <c r="R327" i="2" s="1"/>
  <c r="V327" i="2" s="1"/>
  <c r="Z327" i="2" s="1"/>
  <c r="AD327" i="2" s="1"/>
  <c r="AH327" i="2" s="1"/>
  <c r="M330" i="2"/>
  <c r="Q330" i="2" s="1"/>
  <c r="U330" i="2" s="1"/>
  <c r="Y330" i="2" s="1"/>
  <c r="AC330" i="2" s="1"/>
  <c r="AG330" i="2" s="1"/>
  <c r="N330" i="2"/>
  <c r="R330" i="2" s="1"/>
  <c r="V330" i="2" s="1"/>
  <c r="Z330" i="2" s="1"/>
  <c r="AD330" i="2" s="1"/>
  <c r="AH330" i="2" s="1"/>
  <c r="M334" i="2"/>
  <c r="Q334" i="2" s="1"/>
  <c r="U334" i="2" s="1"/>
  <c r="Y334" i="2" s="1"/>
  <c r="AC334" i="2" s="1"/>
  <c r="AG334" i="2" s="1"/>
  <c r="N334" i="2"/>
  <c r="R334" i="2" s="1"/>
  <c r="V334" i="2" s="1"/>
  <c r="Z334" i="2" s="1"/>
  <c r="AD334" i="2" s="1"/>
  <c r="AH334" i="2" s="1"/>
  <c r="M340" i="2"/>
  <c r="Q340" i="2" s="1"/>
  <c r="U340" i="2" s="1"/>
  <c r="Y340" i="2" s="1"/>
  <c r="AC340" i="2" s="1"/>
  <c r="AG340" i="2" s="1"/>
  <c r="N340" i="2"/>
  <c r="R340" i="2" s="1"/>
  <c r="V340" i="2" s="1"/>
  <c r="Z340" i="2" s="1"/>
  <c r="AD340" i="2" s="1"/>
  <c r="AH340" i="2" s="1"/>
  <c r="M343" i="2"/>
  <c r="Q343" i="2" s="1"/>
  <c r="U343" i="2" s="1"/>
  <c r="Y343" i="2" s="1"/>
  <c r="AC343" i="2" s="1"/>
  <c r="AG343" i="2" s="1"/>
  <c r="N343" i="2"/>
  <c r="R343" i="2" s="1"/>
  <c r="V343" i="2" s="1"/>
  <c r="Z343" i="2" s="1"/>
  <c r="AD343" i="2" s="1"/>
  <c r="AH343" i="2" s="1"/>
  <c r="M346" i="2"/>
  <c r="Q346" i="2" s="1"/>
  <c r="U346" i="2" s="1"/>
  <c r="Y346" i="2" s="1"/>
  <c r="AC346" i="2" s="1"/>
  <c r="AG346" i="2" s="1"/>
  <c r="N346" i="2"/>
  <c r="R346" i="2" s="1"/>
  <c r="V346" i="2" s="1"/>
  <c r="Z346" i="2" s="1"/>
  <c r="AD346" i="2" s="1"/>
  <c r="AH346" i="2" s="1"/>
  <c r="M352" i="2"/>
  <c r="Q352" i="2" s="1"/>
  <c r="U352" i="2" s="1"/>
  <c r="Y352" i="2" s="1"/>
  <c r="AC352" i="2" s="1"/>
  <c r="AG352" i="2" s="1"/>
  <c r="N352" i="2"/>
  <c r="R352" i="2" s="1"/>
  <c r="V352" i="2" s="1"/>
  <c r="Z352" i="2" s="1"/>
  <c r="AD352" i="2" s="1"/>
  <c r="AH352" i="2" s="1"/>
  <c r="M357" i="2"/>
  <c r="Q357" i="2" s="1"/>
  <c r="U357" i="2" s="1"/>
  <c r="Y357" i="2" s="1"/>
  <c r="AC357" i="2" s="1"/>
  <c r="AG357" i="2" s="1"/>
  <c r="N357" i="2"/>
  <c r="R357" i="2" s="1"/>
  <c r="V357" i="2" s="1"/>
  <c r="Z357" i="2" s="1"/>
  <c r="AD357" i="2" s="1"/>
  <c r="AH357" i="2" s="1"/>
  <c r="M364" i="2"/>
  <c r="Q364" i="2" s="1"/>
  <c r="U364" i="2" s="1"/>
  <c r="Y364" i="2" s="1"/>
  <c r="AC364" i="2" s="1"/>
  <c r="AG364" i="2" s="1"/>
  <c r="N364" i="2"/>
  <c r="R364" i="2" s="1"/>
  <c r="V364" i="2" s="1"/>
  <c r="Z364" i="2" s="1"/>
  <c r="AD364" i="2" s="1"/>
  <c r="AH364" i="2" s="1"/>
  <c r="M369" i="2"/>
  <c r="Q369" i="2" s="1"/>
  <c r="U369" i="2" s="1"/>
  <c r="Y369" i="2" s="1"/>
  <c r="AC369" i="2" s="1"/>
  <c r="AG369" i="2" s="1"/>
  <c r="N369" i="2"/>
  <c r="R369" i="2" s="1"/>
  <c r="V369" i="2" s="1"/>
  <c r="Z369" i="2" s="1"/>
  <c r="AD369" i="2" s="1"/>
  <c r="AH369" i="2" s="1"/>
  <c r="M371" i="2"/>
  <c r="Q371" i="2" s="1"/>
  <c r="U371" i="2" s="1"/>
  <c r="Y371" i="2" s="1"/>
  <c r="AC371" i="2" s="1"/>
  <c r="AG371" i="2" s="1"/>
  <c r="N371" i="2"/>
  <c r="R371" i="2" s="1"/>
  <c r="V371" i="2" s="1"/>
  <c r="Z371" i="2" s="1"/>
  <c r="AD371" i="2" s="1"/>
  <c r="AH371" i="2" s="1"/>
  <c r="M376" i="2"/>
  <c r="Q376" i="2" s="1"/>
  <c r="U376" i="2" s="1"/>
  <c r="Y376" i="2" s="1"/>
  <c r="AC376" i="2" s="1"/>
  <c r="AG376" i="2" s="1"/>
  <c r="N376" i="2"/>
  <c r="R376" i="2" s="1"/>
  <c r="V376" i="2" s="1"/>
  <c r="Z376" i="2" s="1"/>
  <c r="AD376" i="2" s="1"/>
  <c r="AH376" i="2" s="1"/>
  <c r="M381" i="2"/>
  <c r="Q381" i="2" s="1"/>
  <c r="U381" i="2" s="1"/>
  <c r="Y381" i="2" s="1"/>
  <c r="AC381" i="2" s="1"/>
  <c r="AG381" i="2" s="1"/>
  <c r="N381" i="2"/>
  <c r="R381" i="2" s="1"/>
  <c r="V381" i="2" s="1"/>
  <c r="Z381" i="2" s="1"/>
  <c r="AD381" i="2" s="1"/>
  <c r="AH381" i="2" s="1"/>
  <c r="M389" i="2"/>
  <c r="Q389" i="2" s="1"/>
  <c r="U389" i="2" s="1"/>
  <c r="Y389" i="2" s="1"/>
  <c r="AC389" i="2" s="1"/>
  <c r="AG389" i="2" s="1"/>
  <c r="N389" i="2"/>
  <c r="R389" i="2" s="1"/>
  <c r="V389" i="2" s="1"/>
  <c r="Z389" i="2" s="1"/>
  <c r="AD389" i="2" s="1"/>
  <c r="AH389" i="2" s="1"/>
  <c r="M392" i="2"/>
  <c r="Q392" i="2" s="1"/>
  <c r="U392" i="2" s="1"/>
  <c r="Y392" i="2" s="1"/>
  <c r="AC392" i="2" s="1"/>
  <c r="AG392" i="2" s="1"/>
  <c r="N392" i="2"/>
  <c r="R392" i="2" s="1"/>
  <c r="V392" i="2" s="1"/>
  <c r="Z392" i="2" s="1"/>
  <c r="AD392" i="2" s="1"/>
  <c r="AH392" i="2" s="1"/>
  <c r="M398" i="2"/>
  <c r="Q398" i="2" s="1"/>
  <c r="U398" i="2" s="1"/>
  <c r="Y398" i="2" s="1"/>
  <c r="AC398" i="2" s="1"/>
  <c r="AG398" i="2" s="1"/>
  <c r="N398" i="2"/>
  <c r="R398" i="2" s="1"/>
  <c r="V398" i="2" s="1"/>
  <c r="Z398" i="2" s="1"/>
  <c r="AD398" i="2" s="1"/>
  <c r="AH398" i="2" s="1"/>
  <c r="M404" i="2"/>
  <c r="Q404" i="2" s="1"/>
  <c r="U404" i="2" s="1"/>
  <c r="Y404" i="2" s="1"/>
  <c r="AC404" i="2" s="1"/>
  <c r="AG404" i="2" s="1"/>
  <c r="N404" i="2"/>
  <c r="R404" i="2" s="1"/>
  <c r="V404" i="2" s="1"/>
  <c r="Z404" i="2" s="1"/>
  <c r="AD404" i="2" s="1"/>
  <c r="AH404" i="2" s="1"/>
  <c r="M410" i="2"/>
  <c r="Q410" i="2" s="1"/>
  <c r="U410" i="2" s="1"/>
  <c r="Y410" i="2" s="1"/>
  <c r="AC410" i="2" s="1"/>
  <c r="AG410" i="2" s="1"/>
  <c r="N410" i="2"/>
  <c r="R410" i="2" s="1"/>
  <c r="V410" i="2" s="1"/>
  <c r="Z410" i="2" s="1"/>
  <c r="AD410" i="2" s="1"/>
  <c r="AH410" i="2" s="1"/>
  <c r="M413" i="2"/>
  <c r="Q413" i="2" s="1"/>
  <c r="U413" i="2" s="1"/>
  <c r="Y413" i="2" s="1"/>
  <c r="AC413" i="2" s="1"/>
  <c r="AG413" i="2" s="1"/>
  <c r="N413" i="2"/>
  <c r="R413" i="2" s="1"/>
  <c r="V413" i="2" s="1"/>
  <c r="Z413" i="2" s="1"/>
  <c r="AD413" i="2" s="1"/>
  <c r="AH413" i="2" s="1"/>
  <c r="M420" i="2"/>
  <c r="Q420" i="2" s="1"/>
  <c r="U420" i="2" s="1"/>
  <c r="Y420" i="2" s="1"/>
  <c r="AC420" i="2" s="1"/>
  <c r="AG420" i="2" s="1"/>
  <c r="N420" i="2"/>
  <c r="R420" i="2" s="1"/>
  <c r="V420" i="2" s="1"/>
  <c r="Z420" i="2" s="1"/>
  <c r="AD420" i="2" s="1"/>
  <c r="AH420" i="2" s="1"/>
  <c r="M425" i="2"/>
  <c r="Q425" i="2" s="1"/>
  <c r="U425" i="2" s="1"/>
  <c r="Y425" i="2" s="1"/>
  <c r="AC425" i="2" s="1"/>
  <c r="AG425" i="2" s="1"/>
  <c r="N425" i="2"/>
  <c r="R425" i="2" s="1"/>
  <c r="V425" i="2" s="1"/>
  <c r="Z425" i="2" s="1"/>
  <c r="AD425" i="2" s="1"/>
  <c r="AH425" i="2" s="1"/>
  <c r="M429" i="2"/>
  <c r="Q429" i="2" s="1"/>
  <c r="U429" i="2" s="1"/>
  <c r="Y429" i="2" s="1"/>
  <c r="AC429" i="2" s="1"/>
  <c r="AG429" i="2" s="1"/>
  <c r="N429" i="2"/>
  <c r="R429" i="2" s="1"/>
  <c r="V429" i="2" s="1"/>
  <c r="Z429" i="2" s="1"/>
  <c r="AD429" i="2" s="1"/>
  <c r="AH429" i="2" s="1"/>
  <c r="M435" i="2"/>
  <c r="Q435" i="2" s="1"/>
  <c r="U435" i="2" s="1"/>
  <c r="Y435" i="2" s="1"/>
  <c r="AC435" i="2" s="1"/>
  <c r="AG435" i="2" s="1"/>
  <c r="N435" i="2"/>
  <c r="R435" i="2" s="1"/>
  <c r="V435" i="2" s="1"/>
  <c r="Z435" i="2" s="1"/>
  <c r="AD435" i="2" s="1"/>
  <c r="AH435" i="2" s="1"/>
  <c r="M438" i="2"/>
  <c r="Q438" i="2" s="1"/>
  <c r="U438" i="2" s="1"/>
  <c r="Y438" i="2" s="1"/>
  <c r="AC438" i="2" s="1"/>
  <c r="AG438" i="2" s="1"/>
  <c r="N438" i="2"/>
  <c r="R438" i="2" s="1"/>
  <c r="V438" i="2" s="1"/>
  <c r="Z438" i="2" s="1"/>
  <c r="AD438" i="2" s="1"/>
  <c r="AH438" i="2" s="1"/>
  <c r="M446" i="2"/>
  <c r="Q446" i="2" s="1"/>
  <c r="U446" i="2" s="1"/>
  <c r="Y446" i="2" s="1"/>
  <c r="AC446" i="2" s="1"/>
  <c r="AG446" i="2" s="1"/>
  <c r="N446" i="2"/>
  <c r="R446" i="2" s="1"/>
  <c r="V446" i="2" s="1"/>
  <c r="Z446" i="2" s="1"/>
  <c r="AD446" i="2" s="1"/>
  <c r="AH446" i="2" s="1"/>
  <c r="M451" i="2"/>
  <c r="Q451" i="2" s="1"/>
  <c r="U451" i="2" s="1"/>
  <c r="Y451" i="2" s="1"/>
  <c r="AC451" i="2" s="1"/>
  <c r="AG451" i="2" s="1"/>
  <c r="N451" i="2"/>
  <c r="R451" i="2" s="1"/>
  <c r="V451" i="2" s="1"/>
  <c r="Z451" i="2" s="1"/>
  <c r="AD451" i="2" s="1"/>
  <c r="AH451" i="2" s="1"/>
  <c r="M454" i="2"/>
  <c r="Q454" i="2" s="1"/>
  <c r="U454" i="2" s="1"/>
  <c r="Y454" i="2" s="1"/>
  <c r="AC454" i="2" s="1"/>
  <c r="AG454" i="2" s="1"/>
  <c r="N454" i="2"/>
  <c r="R454" i="2" s="1"/>
  <c r="V454" i="2" s="1"/>
  <c r="Z454" i="2" s="1"/>
  <c r="AD454" i="2" s="1"/>
  <c r="AH454" i="2" s="1"/>
  <c r="M460" i="2"/>
  <c r="Q460" i="2" s="1"/>
  <c r="U460" i="2" s="1"/>
  <c r="Y460" i="2" s="1"/>
  <c r="AC460" i="2" s="1"/>
  <c r="AG460" i="2" s="1"/>
  <c r="N460" i="2"/>
  <c r="R460" i="2" s="1"/>
  <c r="V460" i="2" s="1"/>
  <c r="Z460" i="2" s="1"/>
  <c r="AD460" i="2" s="1"/>
  <c r="AH460" i="2" s="1"/>
  <c r="M467" i="2"/>
  <c r="Q467" i="2" s="1"/>
  <c r="U467" i="2" s="1"/>
  <c r="Y467" i="2" s="1"/>
  <c r="AC467" i="2" s="1"/>
  <c r="AG467" i="2" s="1"/>
  <c r="N467" i="2"/>
  <c r="R467" i="2" s="1"/>
  <c r="V467" i="2" s="1"/>
  <c r="Z467" i="2" s="1"/>
  <c r="AD467" i="2" s="1"/>
  <c r="AH467" i="2" s="1"/>
  <c r="M476" i="2"/>
  <c r="Q476" i="2" s="1"/>
  <c r="U476" i="2" s="1"/>
  <c r="Y476" i="2" s="1"/>
  <c r="AC476" i="2" s="1"/>
  <c r="AG476" i="2" s="1"/>
  <c r="N476" i="2"/>
  <c r="R476" i="2" s="1"/>
  <c r="V476" i="2" s="1"/>
  <c r="Z476" i="2" s="1"/>
  <c r="AD476" i="2" s="1"/>
  <c r="AH476" i="2" s="1"/>
  <c r="M479" i="2"/>
  <c r="Q479" i="2" s="1"/>
  <c r="U479" i="2" s="1"/>
  <c r="Y479" i="2" s="1"/>
  <c r="AC479" i="2" s="1"/>
  <c r="AG479" i="2" s="1"/>
  <c r="N479" i="2"/>
  <c r="R479" i="2" s="1"/>
  <c r="V479" i="2" s="1"/>
  <c r="Z479" i="2" s="1"/>
  <c r="AD479" i="2" s="1"/>
  <c r="AH479" i="2" s="1"/>
  <c r="M480" i="2"/>
  <c r="Q480" i="2" s="1"/>
  <c r="U480" i="2" s="1"/>
  <c r="Y480" i="2" s="1"/>
  <c r="AC480" i="2" s="1"/>
  <c r="AG480" i="2" s="1"/>
  <c r="M481" i="2"/>
  <c r="Q481" i="2" s="1"/>
  <c r="U481" i="2" s="1"/>
  <c r="Y481" i="2" s="1"/>
  <c r="AC481" i="2" s="1"/>
  <c r="AG481" i="2" s="1"/>
  <c r="M484" i="2"/>
  <c r="Q484" i="2" s="1"/>
  <c r="U484" i="2" s="1"/>
  <c r="Y484" i="2" s="1"/>
  <c r="AC484" i="2" s="1"/>
  <c r="AG484" i="2" s="1"/>
  <c r="N484" i="2"/>
  <c r="R484" i="2" s="1"/>
  <c r="V484" i="2" s="1"/>
  <c r="Z484" i="2" s="1"/>
  <c r="AD484" i="2" s="1"/>
  <c r="AH484" i="2" s="1"/>
  <c r="M490" i="2"/>
  <c r="Q490" i="2" s="1"/>
  <c r="U490" i="2" s="1"/>
  <c r="Y490" i="2" s="1"/>
  <c r="AC490" i="2" s="1"/>
  <c r="AG490" i="2" s="1"/>
  <c r="N490" i="2"/>
  <c r="R490" i="2" s="1"/>
  <c r="V490" i="2" s="1"/>
  <c r="Z490" i="2" s="1"/>
  <c r="AD490" i="2" s="1"/>
  <c r="AH490" i="2" s="1"/>
  <c r="M493" i="2"/>
  <c r="Q493" i="2" s="1"/>
  <c r="U493" i="2" s="1"/>
  <c r="Y493" i="2" s="1"/>
  <c r="AC493" i="2" s="1"/>
  <c r="AG493" i="2" s="1"/>
  <c r="N493" i="2"/>
  <c r="R493" i="2" s="1"/>
  <c r="V493" i="2" s="1"/>
  <c r="Z493" i="2" s="1"/>
  <c r="AD493" i="2" s="1"/>
  <c r="AH493" i="2" s="1"/>
  <c r="M508" i="2"/>
  <c r="Q508" i="2" s="1"/>
  <c r="U508" i="2" s="1"/>
  <c r="Y508" i="2" s="1"/>
  <c r="AC508" i="2" s="1"/>
  <c r="AG508" i="2" s="1"/>
  <c r="N508" i="2"/>
  <c r="R508" i="2" s="1"/>
  <c r="V508" i="2" s="1"/>
  <c r="Z508" i="2" s="1"/>
  <c r="AD508" i="2" s="1"/>
  <c r="AH508" i="2" s="1"/>
  <c r="M513" i="2"/>
  <c r="Q513" i="2" s="1"/>
  <c r="U513" i="2" s="1"/>
  <c r="Y513" i="2" s="1"/>
  <c r="AC513" i="2" s="1"/>
  <c r="AG513" i="2" s="1"/>
  <c r="N513" i="2"/>
  <c r="R513" i="2" s="1"/>
  <c r="V513" i="2" s="1"/>
  <c r="Z513" i="2" s="1"/>
  <c r="AD513" i="2" s="1"/>
  <c r="AH513" i="2" s="1"/>
  <c r="M523" i="2"/>
  <c r="Q523" i="2" s="1"/>
  <c r="U523" i="2" s="1"/>
  <c r="Y523" i="2" s="1"/>
  <c r="AC523" i="2" s="1"/>
  <c r="AG523" i="2" s="1"/>
  <c r="N523" i="2"/>
  <c r="R523" i="2" s="1"/>
  <c r="V523" i="2" s="1"/>
  <c r="Z523" i="2" s="1"/>
  <c r="AD523" i="2" s="1"/>
  <c r="AH523" i="2" s="1"/>
  <c r="M528" i="2"/>
  <c r="Q528" i="2" s="1"/>
  <c r="U528" i="2" s="1"/>
  <c r="Y528" i="2" s="1"/>
  <c r="AC528" i="2" s="1"/>
  <c r="AG528" i="2" s="1"/>
  <c r="N528" i="2"/>
  <c r="R528" i="2" s="1"/>
  <c r="V528" i="2" s="1"/>
  <c r="Z528" i="2" s="1"/>
  <c r="AD528" i="2" s="1"/>
  <c r="AH528" i="2" s="1"/>
  <c r="M533" i="2"/>
  <c r="Q533" i="2" s="1"/>
  <c r="U533" i="2" s="1"/>
  <c r="Y533" i="2" s="1"/>
  <c r="AC533" i="2" s="1"/>
  <c r="AG533" i="2" s="1"/>
  <c r="N533" i="2"/>
  <c r="R533" i="2" s="1"/>
  <c r="V533" i="2" s="1"/>
  <c r="Z533" i="2" s="1"/>
  <c r="AD533" i="2" s="1"/>
  <c r="AH533" i="2" s="1"/>
  <c r="M540" i="2"/>
  <c r="Q540" i="2" s="1"/>
  <c r="U540" i="2" s="1"/>
  <c r="Y540" i="2" s="1"/>
  <c r="AC540" i="2" s="1"/>
  <c r="AG540" i="2" s="1"/>
  <c r="N540" i="2"/>
  <c r="R540" i="2" s="1"/>
  <c r="V540" i="2" s="1"/>
  <c r="Z540" i="2" s="1"/>
  <c r="AD540" i="2" s="1"/>
  <c r="AH540" i="2" s="1"/>
  <c r="M543" i="2"/>
  <c r="Q543" i="2" s="1"/>
  <c r="U543" i="2" s="1"/>
  <c r="Y543" i="2" s="1"/>
  <c r="AC543" i="2" s="1"/>
  <c r="AG543" i="2" s="1"/>
  <c r="N543" i="2"/>
  <c r="R543" i="2" s="1"/>
  <c r="V543" i="2" s="1"/>
  <c r="Z543" i="2" s="1"/>
  <c r="AD543" i="2" s="1"/>
  <c r="AH543" i="2" s="1"/>
  <c r="M546" i="2"/>
  <c r="Q546" i="2" s="1"/>
  <c r="U546" i="2" s="1"/>
  <c r="Y546" i="2" s="1"/>
  <c r="AC546" i="2" s="1"/>
  <c r="AG546" i="2" s="1"/>
  <c r="N546" i="2"/>
  <c r="R546" i="2" s="1"/>
  <c r="V546" i="2" s="1"/>
  <c r="Z546" i="2" s="1"/>
  <c r="AD546" i="2" s="1"/>
  <c r="AH546" i="2" s="1"/>
  <c r="M548" i="2"/>
  <c r="Q548" i="2" s="1"/>
  <c r="U548" i="2" s="1"/>
  <c r="Y548" i="2" s="1"/>
  <c r="AC548" i="2" s="1"/>
  <c r="AG548" i="2" s="1"/>
  <c r="N548" i="2"/>
  <c r="R548" i="2" s="1"/>
  <c r="V548" i="2" s="1"/>
  <c r="Z548" i="2" s="1"/>
  <c r="AD548" i="2" s="1"/>
  <c r="AH548" i="2" s="1"/>
  <c r="M552" i="2"/>
  <c r="Q552" i="2" s="1"/>
  <c r="U552" i="2" s="1"/>
  <c r="Y552" i="2" s="1"/>
  <c r="AC552" i="2" s="1"/>
  <c r="AG552" i="2" s="1"/>
  <c r="N552" i="2"/>
  <c r="R552" i="2" s="1"/>
  <c r="V552" i="2" s="1"/>
  <c r="Z552" i="2" s="1"/>
  <c r="AD552" i="2" s="1"/>
  <c r="AH552" i="2" s="1"/>
  <c r="M565" i="2"/>
  <c r="Q565" i="2" s="1"/>
  <c r="U565" i="2" s="1"/>
  <c r="Y565" i="2" s="1"/>
  <c r="AC565" i="2" s="1"/>
  <c r="AG565" i="2" s="1"/>
  <c r="N565" i="2"/>
  <c r="R565" i="2" s="1"/>
  <c r="V565" i="2" s="1"/>
  <c r="Z565" i="2" s="1"/>
  <c r="AD565" i="2" s="1"/>
  <c r="AH565" i="2" s="1"/>
  <c r="M575" i="2"/>
  <c r="Q575" i="2" s="1"/>
  <c r="U575" i="2" s="1"/>
  <c r="Y575" i="2" s="1"/>
  <c r="AC575" i="2" s="1"/>
  <c r="AG575" i="2" s="1"/>
  <c r="N575" i="2"/>
  <c r="R575" i="2" s="1"/>
  <c r="V575" i="2" s="1"/>
  <c r="Z575" i="2" s="1"/>
  <c r="AD575" i="2" s="1"/>
  <c r="AH575" i="2" s="1"/>
  <c r="M580" i="2"/>
  <c r="Q580" i="2" s="1"/>
  <c r="U580" i="2" s="1"/>
  <c r="Y580" i="2" s="1"/>
  <c r="AC580" i="2" s="1"/>
  <c r="AG580" i="2" s="1"/>
  <c r="N580" i="2"/>
  <c r="R580" i="2" s="1"/>
  <c r="V580" i="2" s="1"/>
  <c r="Z580" i="2" s="1"/>
  <c r="AD580" i="2" s="1"/>
  <c r="AH580" i="2" s="1"/>
  <c r="M586" i="2"/>
  <c r="Q586" i="2" s="1"/>
  <c r="U586" i="2" s="1"/>
  <c r="Y586" i="2" s="1"/>
  <c r="AC586" i="2" s="1"/>
  <c r="AG586" i="2" s="1"/>
  <c r="N586" i="2"/>
  <c r="R586" i="2" s="1"/>
  <c r="V586" i="2" s="1"/>
  <c r="Z586" i="2" s="1"/>
  <c r="AD586" i="2" s="1"/>
  <c r="AH586" i="2" s="1"/>
  <c r="M590" i="2"/>
  <c r="Q590" i="2" s="1"/>
  <c r="U590" i="2" s="1"/>
  <c r="Y590" i="2" s="1"/>
  <c r="AC590" i="2" s="1"/>
  <c r="AG590" i="2" s="1"/>
  <c r="N590" i="2"/>
  <c r="R590" i="2" s="1"/>
  <c r="V590" i="2" s="1"/>
  <c r="Z590" i="2" s="1"/>
  <c r="AD590" i="2" s="1"/>
  <c r="AH590" i="2" s="1"/>
  <c r="M593" i="2"/>
  <c r="Q593" i="2" s="1"/>
  <c r="U593" i="2" s="1"/>
  <c r="Y593" i="2" s="1"/>
  <c r="AC593" i="2" s="1"/>
  <c r="AG593" i="2" s="1"/>
  <c r="N593" i="2"/>
  <c r="R593" i="2" s="1"/>
  <c r="V593" i="2" s="1"/>
  <c r="Z593" i="2" s="1"/>
  <c r="AD593" i="2" s="1"/>
  <c r="AH593" i="2" s="1"/>
  <c r="M599" i="2"/>
  <c r="Q599" i="2" s="1"/>
  <c r="U599" i="2" s="1"/>
  <c r="Y599" i="2" s="1"/>
  <c r="AC599" i="2" s="1"/>
  <c r="AG599" i="2" s="1"/>
  <c r="N599" i="2"/>
  <c r="R599" i="2" s="1"/>
  <c r="V599" i="2" s="1"/>
  <c r="Z599" i="2" s="1"/>
  <c r="AD599" i="2" s="1"/>
  <c r="AH599" i="2" s="1"/>
  <c r="M604" i="2"/>
  <c r="Q604" i="2" s="1"/>
  <c r="U604" i="2" s="1"/>
  <c r="Y604" i="2" s="1"/>
  <c r="AC604" i="2" s="1"/>
  <c r="AG604" i="2" s="1"/>
  <c r="N604" i="2"/>
  <c r="R604" i="2" s="1"/>
  <c r="V604" i="2" s="1"/>
  <c r="Z604" i="2" s="1"/>
  <c r="AD604" i="2" s="1"/>
  <c r="AH604" i="2" s="1"/>
  <c r="M614" i="2"/>
  <c r="Q614" i="2" s="1"/>
  <c r="U614" i="2" s="1"/>
  <c r="Y614" i="2" s="1"/>
  <c r="AC614" i="2" s="1"/>
  <c r="AG614" i="2" s="1"/>
  <c r="N614" i="2"/>
  <c r="R614" i="2" s="1"/>
  <c r="V614" i="2" s="1"/>
  <c r="Z614" i="2" s="1"/>
  <c r="AD614" i="2" s="1"/>
  <c r="AH614" i="2" s="1"/>
  <c r="M616" i="2"/>
  <c r="Q616" i="2" s="1"/>
  <c r="U616" i="2" s="1"/>
  <c r="Y616" i="2" s="1"/>
  <c r="AC616" i="2" s="1"/>
  <c r="AG616" i="2" s="1"/>
  <c r="N616" i="2"/>
  <c r="R616" i="2" s="1"/>
  <c r="V616" i="2" s="1"/>
  <c r="Z616" i="2" s="1"/>
  <c r="AD616" i="2" s="1"/>
  <c r="AH616" i="2" s="1"/>
  <c r="M619" i="2"/>
  <c r="Q619" i="2" s="1"/>
  <c r="U619" i="2" s="1"/>
  <c r="Y619" i="2" s="1"/>
  <c r="AC619" i="2" s="1"/>
  <c r="AG619" i="2" s="1"/>
  <c r="N619" i="2"/>
  <c r="R619" i="2" s="1"/>
  <c r="V619" i="2" s="1"/>
  <c r="Z619" i="2" s="1"/>
  <c r="AD619" i="2" s="1"/>
  <c r="AH619" i="2" s="1"/>
  <c r="M622" i="2"/>
  <c r="Q622" i="2" s="1"/>
  <c r="U622" i="2" s="1"/>
  <c r="Y622" i="2" s="1"/>
  <c r="AC622" i="2" s="1"/>
  <c r="AG622" i="2" s="1"/>
  <c r="N622" i="2"/>
  <c r="R622" i="2" s="1"/>
  <c r="V622" i="2" s="1"/>
  <c r="Z622" i="2" s="1"/>
  <c r="AD622" i="2" s="1"/>
  <c r="AH622" i="2" s="1"/>
  <c r="M625" i="2"/>
  <c r="Q625" i="2" s="1"/>
  <c r="U625" i="2" s="1"/>
  <c r="Y625" i="2" s="1"/>
  <c r="AC625" i="2" s="1"/>
  <c r="AG625" i="2" s="1"/>
  <c r="N625" i="2"/>
  <c r="R625" i="2" s="1"/>
  <c r="V625" i="2" s="1"/>
  <c r="Z625" i="2" s="1"/>
  <c r="AD625" i="2" s="1"/>
  <c r="AH625" i="2" s="1"/>
  <c r="M631" i="2"/>
  <c r="Q631" i="2" s="1"/>
  <c r="U631" i="2" s="1"/>
  <c r="Y631" i="2" s="1"/>
  <c r="AC631" i="2" s="1"/>
  <c r="AG631" i="2" s="1"/>
  <c r="M637" i="2"/>
  <c r="Q637" i="2" s="1"/>
  <c r="U637" i="2" s="1"/>
  <c r="Y637" i="2" s="1"/>
  <c r="AC637" i="2" s="1"/>
  <c r="AG637" i="2" s="1"/>
  <c r="N637" i="2"/>
  <c r="R637" i="2" s="1"/>
  <c r="V637" i="2" s="1"/>
  <c r="Z637" i="2" s="1"/>
  <c r="AD637" i="2" s="1"/>
  <c r="AH637" i="2" s="1"/>
  <c r="M639" i="2"/>
  <c r="Q639" i="2" s="1"/>
  <c r="U639" i="2" s="1"/>
  <c r="Y639" i="2" s="1"/>
  <c r="AC639" i="2" s="1"/>
  <c r="AG639" i="2" s="1"/>
  <c r="N639" i="2"/>
  <c r="R639" i="2" s="1"/>
  <c r="V639" i="2" s="1"/>
  <c r="Z639" i="2" s="1"/>
  <c r="AD639" i="2" s="1"/>
  <c r="AH639" i="2" s="1"/>
  <c r="M664" i="2"/>
  <c r="Q664" i="2" s="1"/>
  <c r="U664" i="2" s="1"/>
  <c r="Y664" i="2" s="1"/>
  <c r="AC664" i="2" s="1"/>
  <c r="AG664" i="2" s="1"/>
  <c r="N664" i="2"/>
  <c r="R664" i="2" s="1"/>
  <c r="V664" i="2" s="1"/>
  <c r="Z664" i="2" s="1"/>
  <c r="AD664" i="2" s="1"/>
  <c r="AH664" i="2" s="1"/>
  <c r="M669" i="2"/>
  <c r="Q669" i="2" s="1"/>
  <c r="U669" i="2" s="1"/>
  <c r="Y669" i="2" s="1"/>
  <c r="AC669" i="2" s="1"/>
  <c r="AG669" i="2" s="1"/>
  <c r="N669" i="2"/>
  <c r="R669" i="2" s="1"/>
  <c r="V669" i="2" s="1"/>
  <c r="Z669" i="2" s="1"/>
  <c r="AD669" i="2" s="1"/>
  <c r="AH669" i="2" s="1"/>
  <c r="K19" i="3"/>
  <c r="O19" i="3" s="1"/>
  <c r="S19" i="3" s="1"/>
  <c r="W19" i="3" s="1"/>
  <c r="AA19" i="3" s="1"/>
  <c r="AE19" i="3" s="1"/>
  <c r="AI19" i="3" s="1"/>
  <c r="AM19" i="3" s="1"/>
  <c r="L19" i="3"/>
  <c r="P19" i="3" s="1"/>
  <c r="T19" i="3" s="1"/>
  <c r="X19" i="3" s="1"/>
  <c r="AB19" i="3" s="1"/>
  <c r="AF19" i="3" s="1"/>
  <c r="AJ19" i="3" s="1"/>
  <c r="AN19" i="3" s="1"/>
  <c r="K25" i="3"/>
  <c r="O25" i="3" s="1"/>
  <c r="S25" i="3" s="1"/>
  <c r="W25" i="3" s="1"/>
  <c r="AA25" i="3" s="1"/>
  <c r="AE25" i="3" s="1"/>
  <c r="AI25" i="3" s="1"/>
  <c r="AM25" i="3" s="1"/>
  <c r="L25" i="3"/>
  <c r="P25" i="3" s="1"/>
  <c r="T25" i="3" s="1"/>
  <c r="X25" i="3" s="1"/>
  <c r="AB25" i="3" s="1"/>
  <c r="AF25" i="3" s="1"/>
  <c r="AJ25" i="3" s="1"/>
  <c r="AN25" i="3" s="1"/>
  <c r="K28" i="3"/>
  <c r="O28" i="3" s="1"/>
  <c r="S28" i="3" s="1"/>
  <c r="W28" i="3" s="1"/>
  <c r="AA28" i="3" s="1"/>
  <c r="AE28" i="3" s="1"/>
  <c r="AI28" i="3" s="1"/>
  <c r="AM28" i="3" s="1"/>
  <c r="L28" i="3"/>
  <c r="P28" i="3" s="1"/>
  <c r="T28" i="3" s="1"/>
  <c r="X28" i="3" s="1"/>
  <c r="AB28" i="3" s="1"/>
  <c r="AF28" i="3" s="1"/>
  <c r="AJ28" i="3" s="1"/>
  <c r="AN28" i="3" s="1"/>
  <c r="K33" i="3"/>
  <c r="O33" i="3" s="1"/>
  <c r="S33" i="3" s="1"/>
  <c r="W33" i="3" s="1"/>
  <c r="AA33" i="3" s="1"/>
  <c r="AE33" i="3" s="1"/>
  <c r="AI33" i="3" s="1"/>
  <c r="AM33" i="3" s="1"/>
  <c r="L33" i="3"/>
  <c r="P33" i="3" s="1"/>
  <c r="T33" i="3" s="1"/>
  <c r="X33" i="3" s="1"/>
  <c r="AB33" i="3" s="1"/>
  <c r="AF33" i="3" s="1"/>
  <c r="AJ33" i="3" s="1"/>
  <c r="AN33" i="3" s="1"/>
  <c r="K36" i="3"/>
  <c r="O36" i="3" s="1"/>
  <c r="S36" i="3" s="1"/>
  <c r="W36" i="3" s="1"/>
  <c r="AA36" i="3" s="1"/>
  <c r="AE36" i="3" s="1"/>
  <c r="AI36" i="3" s="1"/>
  <c r="AM36" i="3" s="1"/>
  <c r="L36" i="3"/>
  <c r="P36" i="3" s="1"/>
  <c r="T36" i="3" s="1"/>
  <c r="X36" i="3" s="1"/>
  <c r="AB36" i="3" s="1"/>
  <c r="AF36" i="3" s="1"/>
  <c r="AJ36" i="3" s="1"/>
  <c r="AN36" i="3" s="1"/>
  <c r="K39" i="3"/>
  <c r="O39" i="3" s="1"/>
  <c r="S39" i="3" s="1"/>
  <c r="W39" i="3" s="1"/>
  <c r="AA39" i="3" s="1"/>
  <c r="AE39" i="3" s="1"/>
  <c r="AI39" i="3" s="1"/>
  <c r="AM39" i="3" s="1"/>
  <c r="L39" i="3"/>
  <c r="P39" i="3" s="1"/>
  <c r="T39" i="3" s="1"/>
  <c r="X39" i="3" s="1"/>
  <c r="AB39" i="3" s="1"/>
  <c r="AF39" i="3" s="1"/>
  <c r="AJ39" i="3" s="1"/>
  <c r="AN39" i="3" s="1"/>
  <c r="K42" i="3"/>
  <c r="O42" i="3" s="1"/>
  <c r="S42" i="3" s="1"/>
  <c r="W42" i="3" s="1"/>
  <c r="AA42" i="3" s="1"/>
  <c r="AE42" i="3" s="1"/>
  <c r="AI42" i="3" s="1"/>
  <c r="AM42" i="3" s="1"/>
  <c r="L42" i="3"/>
  <c r="P42" i="3" s="1"/>
  <c r="T42" i="3" s="1"/>
  <c r="X42" i="3" s="1"/>
  <c r="AB42" i="3" s="1"/>
  <c r="AF42" i="3" s="1"/>
  <c r="AJ42" i="3" s="1"/>
  <c r="AN42" i="3" s="1"/>
  <c r="K46" i="3"/>
  <c r="O46" i="3" s="1"/>
  <c r="S46" i="3" s="1"/>
  <c r="W46" i="3" s="1"/>
  <c r="AA46" i="3" s="1"/>
  <c r="AE46" i="3" s="1"/>
  <c r="AI46" i="3" s="1"/>
  <c r="AM46" i="3" s="1"/>
  <c r="L46" i="3"/>
  <c r="P46" i="3" s="1"/>
  <c r="T46" i="3" s="1"/>
  <c r="X46" i="3" s="1"/>
  <c r="AB46" i="3" s="1"/>
  <c r="AF46" i="3" s="1"/>
  <c r="AJ46" i="3" s="1"/>
  <c r="AN46" i="3" s="1"/>
  <c r="K49" i="3"/>
  <c r="O49" i="3" s="1"/>
  <c r="S49" i="3" s="1"/>
  <c r="W49" i="3" s="1"/>
  <c r="AA49" i="3" s="1"/>
  <c r="AE49" i="3" s="1"/>
  <c r="AI49" i="3" s="1"/>
  <c r="AM49" i="3" s="1"/>
  <c r="L49" i="3"/>
  <c r="P49" i="3" s="1"/>
  <c r="T49" i="3" s="1"/>
  <c r="X49" i="3" s="1"/>
  <c r="AB49" i="3" s="1"/>
  <c r="AF49" i="3" s="1"/>
  <c r="AJ49" i="3" s="1"/>
  <c r="AN49" i="3" s="1"/>
  <c r="K52" i="3"/>
  <c r="O52" i="3" s="1"/>
  <c r="S52" i="3" s="1"/>
  <c r="W52" i="3" s="1"/>
  <c r="AA52" i="3" s="1"/>
  <c r="AE52" i="3" s="1"/>
  <c r="AI52" i="3" s="1"/>
  <c r="AM52" i="3" s="1"/>
  <c r="L52" i="3"/>
  <c r="P52" i="3" s="1"/>
  <c r="T52" i="3" s="1"/>
  <c r="X52" i="3" s="1"/>
  <c r="AB52" i="3" s="1"/>
  <c r="AF52" i="3" s="1"/>
  <c r="AJ52" i="3" s="1"/>
  <c r="AN52" i="3" s="1"/>
  <c r="K54" i="3"/>
  <c r="O54" i="3" s="1"/>
  <c r="S54" i="3" s="1"/>
  <c r="W54" i="3" s="1"/>
  <c r="AA54" i="3" s="1"/>
  <c r="AE54" i="3" s="1"/>
  <c r="AI54" i="3" s="1"/>
  <c r="AM54" i="3" s="1"/>
  <c r="L54" i="3"/>
  <c r="P54" i="3" s="1"/>
  <c r="T54" i="3" s="1"/>
  <c r="X54" i="3" s="1"/>
  <c r="AB54" i="3" s="1"/>
  <c r="AF54" i="3" s="1"/>
  <c r="AJ54" i="3" s="1"/>
  <c r="AN54" i="3" s="1"/>
  <c r="K56" i="3"/>
  <c r="O56" i="3" s="1"/>
  <c r="S56" i="3" s="1"/>
  <c r="W56" i="3" s="1"/>
  <c r="AA56" i="3" s="1"/>
  <c r="AE56" i="3" s="1"/>
  <c r="AI56" i="3" s="1"/>
  <c r="AM56" i="3" s="1"/>
  <c r="L56" i="3"/>
  <c r="P56" i="3" s="1"/>
  <c r="T56" i="3" s="1"/>
  <c r="X56" i="3" s="1"/>
  <c r="AB56" i="3" s="1"/>
  <c r="AF56" i="3" s="1"/>
  <c r="AJ56" i="3" s="1"/>
  <c r="AN56" i="3" s="1"/>
  <c r="K59" i="3"/>
  <c r="O59" i="3" s="1"/>
  <c r="S59" i="3" s="1"/>
  <c r="W59" i="3" s="1"/>
  <c r="AA59" i="3" s="1"/>
  <c r="AE59" i="3" s="1"/>
  <c r="AI59" i="3" s="1"/>
  <c r="AM59" i="3" s="1"/>
  <c r="L59" i="3"/>
  <c r="P59" i="3" s="1"/>
  <c r="T59" i="3" s="1"/>
  <c r="X59" i="3" s="1"/>
  <c r="AB59" i="3" s="1"/>
  <c r="AF59" i="3" s="1"/>
  <c r="AJ59" i="3" s="1"/>
  <c r="AN59" i="3" s="1"/>
  <c r="K61" i="3"/>
  <c r="O61" i="3" s="1"/>
  <c r="S61" i="3" s="1"/>
  <c r="W61" i="3" s="1"/>
  <c r="AA61" i="3" s="1"/>
  <c r="AE61" i="3" s="1"/>
  <c r="AI61" i="3" s="1"/>
  <c r="AM61" i="3" s="1"/>
  <c r="L61" i="3"/>
  <c r="P61" i="3" s="1"/>
  <c r="T61" i="3" s="1"/>
  <c r="X61" i="3" s="1"/>
  <c r="AB61" i="3" s="1"/>
  <c r="AF61" i="3" s="1"/>
  <c r="AJ61" i="3" s="1"/>
  <c r="AN61" i="3" s="1"/>
  <c r="K63" i="3"/>
  <c r="O63" i="3" s="1"/>
  <c r="S63" i="3" s="1"/>
  <c r="W63" i="3" s="1"/>
  <c r="AA63" i="3" s="1"/>
  <c r="AE63" i="3" s="1"/>
  <c r="AI63" i="3" s="1"/>
  <c r="AM63" i="3" s="1"/>
  <c r="L63" i="3"/>
  <c r="P63" i="3" s="1"/>
  <c r="T63" i="3" s="1"/>
  <c r="X63" i="3" s="1"/>
  <c r="AB63" i="3" s="1"/>
  <c r="AF63" i="3" s="1"/>
  <c r="AJ63" i="3" s="1"/>
  <c r="AN63" i="3" s="1"/>
  <c r="K75" i="3"/>
  <c r="O75" i="3" s="1"/>
  <c r="S75" i="3" s="1"/>
  <c r="W75" i="3" s="1"/>
  <c r="AA75" i="3" s="1"/>
  <c r="AE75" i="3" s="1"/>
  <c r="AI75" i="3" s="1"/>
  <c r="AM75" i="3" s="1"/>
  <c r="L75" i="3"/>
  <c r="P75" i="3" s="1"/>
  <c r="T75" i="3" s="1"/>
  <c r="X75" i="3" s="1"/>
  <c r="AB75" i="3" s="1"/>
  <c r="AF75" i="3" s="1"/>
  <c r="AJ75" i="3" s="1"/>
  <c r="AN75" i="3" s="1"/>
  <c r="L78" i="3"/>
  <c r="P78" i="3" s="1"/>
  <c r="T78" i="3" s="1"/>
  <c r="X78" i="3" s="1"/>
  <c r="AB78" i="3" s="1"/>
  <c r="AF78" i="3" s="1"/>
  <c r="AJ78" i="3" s="1"/>
  <c r="AN78" i="3" s="1"/>
  <c r="K81" i="3"/>
  <c r="O81" i="3" s="1"/>
  <c r="S81" i="3" s="1"/>
  <c r="W81" i="3" s="1"/>
  <c r="AA81" i="3" s="1"/>
  <c r="AE81" i="3" s="1"/>
  <c r="AI81" i="3" s="1"/>
  <c r="AM81" i="3" s="1"/>
  <c r="L81" i="3"/>
  <c r="P81" i="3" s="1"/>
  <c r="T81" i="3" s="1"/>
  <c r="X81" i="3" s="1"/>
  <c r="AB81" i="3" s="1"/>
  <c r="AF81" i="3" s="1"/>
  <c r="AJ81" i="3" s="1"/>
  <c r="AN81" i="3" s="1"/>
  <c r="K84" i="3"/>
  <c r="O84" i="3" s="1"/>
  <c r="S84" i="3" s="1"/>
  <c r="W84" i="3" s="1"/>
  <c r="AA84" i="3" s="1"/>
  <c r="AE84" i="3" s="1"/>
  <c r="AI84" i="3" s="1"/>
  <c r="AM84" i="3" s="1"/>
  <c r="L84" i="3"/>
  <c r="P84" i="3" s="1"/>
  <c r="T84" i="3" s="1"/>
  <c r="X84" i="3" s="1"/>
  <c r="AB84" i="3" s="1"/>
  <c r="AF84" i="3" s="1"/>
  <c r="AJ84" i="3" s="1"/>
  <c r="AN84" i="3" s="1"/>
  <c r="K87" i="3"/>
  <c r="O87" i="3" s="1"/>
  <c r="S87" i="3" s="1"/>
  <c r="W87" i="3" s="1"/>
  <c r="AA87" i="3" s="1"/>
  <c r="AE87" i="3" s="1"/>
  <c r="AI87" i="3" s="1"/>
  <c r="AM87" i="3" s="1"/>
  <c r="L87" i="3"/>
  <c r="P87" i="3" s="1"/>
  <c r="T87" i="3" s="1"/>
  <c r="X87" i="3" s="1"/>
  <c r="AB87" i="3" s="1"/>
  <c r="AF87" i="3" s="1"/>
  <c r="AJ87" i="3" s="1"/>
  <c r="AN87" i="3" s="1"/>
  <c r="K90" i="3"/>
  <c r="O90" i="3" s="1"/>
  <c r="S90" i="3" s="1"/>
  <c r="W90" i="3" s="1"/>
  <c r="AA90" i="3" s="1"/>
  <c r="AE90" i="3" s="1"/>
  <c r="AI90" i="3" s="1"/>
  <c r="AM90" i="3" s="1"/>
  <c r="L90" i="3"/>
  <c r="P90" i="3" s="1"/>
  <c r="T90" i="3" s="1"/>
  <c r="X90" i="3" s="1"/>
  <c r="AB90" i="3" s="1"/>
  <c r="AF90" i="3" s="1"/>
  <c r="AJ90" i="3" s="1"/>
  <c r="AN90" i="3" s="1"/>
  <c r="K93" i="3"/>
  <c r="O93" i="3" s="1"/>
  <c r="S93" i="3" s="1"/>
  <c r="W93" i="3" s="1"/>
  <c r="AA93" i="3" s="1"/>
  <c r="AE93" i="3" s="1"/>
  <c r="AI93" i="3" s="1"/>
  <c r="AM93" i="3" s="1"/>
  <c r="L93" i="3"/>
  <c r="P93" i="3" s="1"/>
  <c r="T93" i="3" s="1"/>
  <c r="X93" i="3" s="1"/>
  <c r="AB93" i="3" s="1"/>
  <c r="AF93" i="3" s="1"/>
  <c r="AJ93" i="3" s="1"/>
  <c r="AN93" i="3" s="1"/>
  <c r="K96" i="3"/>
  <c r="O96" i="3" s="1"/>
  <c r="S96" i="3" s="1"/>
  <c r="W96" i="3" s="1"/>
  <c r="AA96" i="3" s="1"/>
  <c r="AE96" i="3" s="1"/>
  <c r="AI96" i="3" s="1"/>
  <c r="AM96" i="3" s="1"/>
  <c r="L96" i="3"/>
  <c r="P96" i="3" s="1"/>
  <c r="T96" i="3" s="1"/>
  <c r="X96" i="3" s="1"/>
  <c r="AB96" i="3" s="1"/>
  <c r="AF96" i="3" s="1"/>
  <c r="AJ96" i="3" s="1"/>
  <c r="AN96" i="3" s="1"/>
  <c r="K99" i="3"/>
  <c r="O99" i="3" s="1"/>
  <c r="S99" i="3" s="1"/>
  <c r="W99" i="3" s="1"/>
  <c r="AA99" i="3" s="1"/>
  <c r="AE99" i="3" s="1"/>
  <c r="AI99" i="3" s="1"/>
  <c r="AM99" i="3" s="1"/>
  <c r="L99" i="3"/>
  <c r="P99" i="3" s="1"/>
  <c r="T99" i="3" s="1"/>
  <c r="X99" i="3" s="1"/>
  <c r="AB99" i="3" s="1"/>
  <c r="AF99" i="3" s="1"/>
  <c r="AJ99" i="3" s="1"/>
  <c r="AN99" i="3" s="1"/>
  <c r="K101" i="3"/>
  <c r="O101" i="3" s="1"/>
  <c r="S101" i="3" s="1"/>
  <c r="W101" i="3" s="1"/>
  <c r="AA101" i="3" s="1"/>
  <c r="AE101" i="3" s="1"/>
  <c r="AI101" i="3" s="1"/>
  <c r="AM101" i="3" s="1"/>
  <c r="L101" i="3"/>
  <c r="P101" i="3" s="1"/>
  <c r="T101" i="3" s="1"/>
  <c r="X101" i="3" s="1"/>
  <c r="AB101" i="3" s="1"/>
  <c r="AF101" i="3" s="1"/>
  <c r="AJ101" i="3" s="1"/>
  <c r="AN101" i="3" s="1"/>
  <c r="K104" i="3"/>
  <c r="O104" i="3" s="1"/>
  <c r="S104" i="3" s="1"/>
  <c r="W104" i="3" s="1"/>
  <c r="AA104" i="3" s="1"/>
  <c r="AE104" i="3" s="1"/>
  <c r="AI104" i="3" s="1"/>
  <c r="AM104" i="3" s="1"/>
  <c r="L104" i="3"/>
  <c r="P104" i="3" s="1"/>
  <c r="T104" i="3" s="1"/>
  <c r="X104" i="3" s="1"/>
  <c r="AB104" i="3" s="1"/>
  <c r="AF104" i="3" s="1"/>
  <c r="AJ104" i="3" s="1"/>
  <c r="AN104" i="3" s="1"/>
  <c r="K107" i="3"/>
  <c r="O107" i="3" s="1"/>
  <c r="S107" i="3" s="1"/>
  <c r="W107" i="3" s="1"/>
  <c r="AA107" i="3" s="1"/>
  <c r="AE107" i="3" s="1"/>
  <c r="AI107" i="3" s="1"/>
  <c r="L107" i="3"/>
  <c r="P107" i="3" s="1"/>
  <c r="T107" i="3" s="1"/>
  <c r="X107" i="3" s="1"/>
  <c r="AB107" i="3" s="1"/>
  <c r="AF107" i="3" s="1"/>
  <c r="AJ107" i="3" s="1"/>
  <c r="K124" i="3"/>
  <c r="O124" i="3" s="1"/>
  <c r="S124" i="3" s="1"/>
  <c r="W124" i="3" s="1"/>
  <c r="AA124" i="3" s="1"/>
  <c r="AE124" i="3" s="1"/>
  <c r="AI124" i="3" s="1"/>
  <c r="L124" i="3"/>
  <c r="P124" i="3" s="1"/>
  <c r="T124" i="3" s="1"/>
  <c r="X124" i="3" s="1"/>
  <c r="AB124" i="3" s="1"/>
  <c r="AF124" i="3" s="1"/>
  <c r="AJ124" i="3" s="1"/>
  <c r="K126" i="3"/>
  <c r="O126" i="3" s="1"/>
  <c r="S126" i="3" s="1"/>
  <c r="W126" i="3" s="1"/>
  <c r="AA126" i="3" s="1"/>
  <c r="AE126" i="3" s="1"/>
  <c r="AI126" i="3" s="1"/>
  <c r="L126" i="3"/>
  <c r="P126" i="3" s="1"/>
  <c r="T126" i="3" s="1"/>
  <c r="X126" i="3" s="1"/>
  <c r="AB126" i="3" s="1"/>
  <c r="AF126" i="3" s="1"/>
  <c r="AJ126" i="3" s="1"/>
  <c r="K128" i="3"/>
  <c r="O128" i="3" s="1"/>
  <c r="S128" i="3" s="1"/>
  <c r="W128" i="3" s="1"/>
  <c r="AA128" i="3" s="1"/>
  <c r="AE128" i="3" s="1"/>
  <c r="AI128" i="3" s="1"/>
  <c r="L128" i="3"/>
  <c r="P128" i="3" s="1"/>
  <c r="T128" i="3" s="1"/>
  <c r="X128" i="3" s="1"/>
  <c r="AB128" i="3" s="1"/>
  <c r="AF128" i="3" s="1"/>
  <c r="AJ128" i="3" s="1"/>
  <c r="L131" i="3"/>
  <c r="P131" i="3" s="1"/>
  <c r="T131" i="3" s="1"/>
  <c r="X131" i="3" s="1"/>
  <c r="AB131" i="3" s="1"/>
  <c r="AF131" i="3" s="1"/>
  <c r="AJ131" i="3" s="1"/>
  <c r="K134" i="3"/>
  <c r="O134" i="3" s="1"/>
  <c r="S134" i="3" s="1"/>
  <c r="W134" i="3" s="1"/>
  <c r="AA134" i="3" s="1"/>
  <c r="AE134" i="3" s="1"/>
  <c r="AI134" i="3" s="1"/>
  <c r="L134" i="3"/>
  <c r="P134" i="3" s="1"/>
  <c r="T134" i="3" s="1"/>
  <c r="X134" i="3" s="1"/>
  <c r="AB134" i="3" s="1"/>
  <c r="AF134" i="3" s="1"/>
  <c r="AJ134" i="3" s="1"/>
  <c r="K138" i="3"/>
  <c r="O138" i="3" s="1"/>
  <c r="S138" i="3" s="1"/>
  <c r="W138" i="3" s="1"/>
  <c r="AA138" i="3" s="1"/>
  <c r="AE138" i="3" s="1"/>
  <c r="AI138" i="3" s="1"/>
  <c r="L138" i="3"/>
  <c r="P138" i="3" s="1"/>
  <c r="T138" i="3" s="1"/>
  <c r="X138" i="3" s="1"/>
  <c r="AB138" i="3" s="1"/>
  <c r="AF138" i="3" s="1"/>
  <c r="AJ138" i="3" s="1"/>
  <c r="K141" i="3"/>
  <c r="O141" i="3" s="1"/>
  <c r="S141" i="3" s="1"/>
  <c r="W141" i="3" s="1"/>
  <c r="AA141" i="3" s="1"/>
  <c r="AE141" i="3" s="1"/>
  <c r="AI141" i="3" s="1"/>
  <c r="L141" i="3"/>
  <c r="P141" i="3" s="1"/>
  <c r="T141" i="3" s="1"/>
  <c r="X141" i="3" s="1"/>
  <c r="AB141" i="3" s="1"/>
  <c r="AF141" i="3" s="1"/>
  <c r="AJ141" i="3" s="1"/>
  <c r="K150" i="3"/>
  <c r="O150" i="3" s="1"/>
  <c r="S150" i="3" s="1"/>
  <c r="W150" i="3" s="1"/>
  <c r="AA150" i="3" s="1"/>
  <c r="AE150" i="3" s="1"/>
  <c r="AI150" i="3" s="1"/>
  <c r="L150" i="3"/>
  <c r="P150" i="3" s="1"/>
  <c r="T150" i="3" s="1"/>
  <c r="X150" i="3" s="1"/>
  <c r="AB150" i="3" s="1"/>
  <c r="AF150" i="3" s="1"/>
  <c r="AJ150" i="3" s="1"/>
  <c r="K153" i="3"/>
  <c r="O153" i="3" s="1"/>
  <c r="S153" i="3" s="1"/>
  <c r="W153" i="3" s="1"/>
  <c r="AA153" i="3" s="1"/>
  <c r="AE153" i="3" s="1"/>
  <c r="AI153" i="3" s="1"/>
  <c r="L153" i="3"/>
  <c r="P153" i="3" s="1"/>
  <c r="T153" i="3" s="1"/>
  <c r="X153" i="3" s="1"/>
  <c r="AB153" i="3" s="1"/>
  <c r="AF153" i="3" s="1"/>
  <c r="AJ153" i="3" s="1"/>
  <c r="K157" i="3"/>
  <c r="O157" i="3" s="1"/>
  <c r="S157" i="3" s="1"/>
  <c r="W157" i="3" s="1"/>
  <c r="AA157" i="3" s="1"/>
  <c r="AE157" i="3" s="1"/>
  <c r="AI157" i="3" s="1"/>
  <c r="L157" i="3"/>
  <c r="P157" i="3" s="1"/>
  <c r="T157" i="3" s="1"/>
  <c r="X157" i="3" s="1"/>
  <c r="AB157" i="3" s="1"/>
  <c r="AF157" i="3" s="1"/>
  <c r="AJ157" i="3" s="1"/>
  <c r="K164" i="3"/>
  <c r="O164" i="3" s="1"/>
  <c r="S164" i="3" s="1"/>
  <c r="W164" i="3" s="1"/>
  <c r="AA164" i="3" s="1"/>
  <c r="AE164" i="3" s="1"/>
  <c r="AI164" i="3" s="1"/>
  <c r="L164" i="3"/>
  <c r="P164" i="3" s="1"/>
  <c r="T164" i="3" s="1"/>
  <c r="X164" i="3" s="1"/>
  <c r="AB164" i="3" s="1"/>
  <c r="AF164" i="3" s="1"/>
  <c r="AJ164" i="3" s="1"/>
  <c r="K173" i="3"/>
  <c r="O173" i="3" s="1"/>
  <c r="S173" i="3" s="1"/>
  <c r="W173" i="3" s="1"/>
  <c r="AA173" i="3" s="1"/>
  <c r="AE173" i="3" s="1"/>
  <c r="AI173" i="3" s="1"/>
  <c r="L173" i="3"/>
  <c r="P173" i="3" s="1"/>
  <c r="T173" i="3" s="1"/>
  <c r="X173" i="3" s="1"/>
  <c r="AB173" i="3" s="1"/>
  <c r="AF173" i="3" s="1"/>
  <c r="AJ173" i="3" s="1"/>
  <c r="K181" i="3"/>
  <c r="O181" i="3" s="1"/>
  <c r="S181" i="3" s="1"/>
  <c r="W181" i="3" s="1"/>
  <c r="AA181" i="3" s="1"/>
  <c r="AE181" i="3" s="1"/>
  <c r="AI181" i="3" s="1"/>
  <c r="L181" i="3"/>
  <c r="P181" i="3" s="1"/>
  <c r="T181" i="3" s="1"/>
  <c r="X181" i="3" s="1"/>
  <c r="AB181" i="3" s="1"/>
  <c r="AF181" i="3" s="1"/>
  <c r="AJ181" i="3" s="1"/>
  <c r="K184" i="3"/>
  <c r="O184" i="3" s="1"/>
  <c r="S184" i="3" s="1"/>
  <c r="W184" i="3" s="1"/>
  <c r="AA184" i="3" s="1"/>
  <c r="AE184" i="3" s="1"/>
  <c r="AI184" i="3" s="1"/>
  <c r="L184" i="3"/>
  <c r="P184" i="3" s="1"/>
  <c r="T184" i="3" s="1"/>
  <c r="X184" i="3" s="1"/>
  <c r="AB184" i="3" s="1"/>
  <c r="AF184" i="3" s="1"/>
  <c r="AJ184" i="3" s="1"/>
  <c r="K187" i="3"/>
  <c r="O187" i="3" s="1"/>
  <c r="S187" i="3" s="1"/>
  <c r="W187" i="3" s="1"/>
  <c r="AA187" i="3" s="1"/>
  <c r="AE187" i="3" s="1"/>
  <c r="AI187" i="3" s="1"/>
  <c r="L187" i="3"/>
  <c r="P187" i="3" s="1"/>
  <c r="T187" i="3" s="1"/>
  <c r="X187" i="3" s="1"/>
  <c r="AB187" i="3" s="1"/>
  <c r="AF187" i="3" s="1"/>
  <c r="AJ187" i="3" s="1"/>
  <c r="K190" i="3"/>
  <c r="O190" i="3" s="1"/>
  <c r="S190" i="3" s="1"/>
  <c r="W190" i="3" s="1"/>
  <c r="AA190" i="3" s="1"/>
  <c r="AE190" i="3" s="1"/>
  <c r="AI190" i="3" s="1"/>
  <c r="L190" i="3"/>
  <c r="P190" i="3" s="1"/>
  <c r="T190" i="3" s="1"/>
  <c r="X190" i="3" s="1"/>
  <c r="AB190" i="3" s="1"/>
  <c r="AF190" i="3" s="1"/>
  <c r="AJ190" i="3" s="1"/>
  <c r="K193" i="3"/>
  <c r="O193" i="3" s="1"/>
  <c r="S193" i="3" s="1"/>
  <c r="W193" i="3" s="1"/>
  <c r="AA193" i="3" s="1"/>
  <c r="AE193" i="3" s="1"/>
  <c r="AI193" i="3" s="1"/>
  <c r="L193" i="3"/>
  <c r="P193" i="3" s="1"/>
  <c r="T193" i="3" s="1"/>
  <c r="X193" i="3" s="1"/>
  <c r="AB193" i="3" s="1"/>
  <c r="AF193" i="3" s="1"/>
  <c r="AJ193" i="3" s="1"/>
  <c r="K199" i="3"/>
  <c r="O199" i="3" s="1"/>
  <c r="S199" i="3" s="1"/>
  <c r="W199" i="3" s="1"/>
  <c r="AA199" i="3" s="1"/>
  <c r="AE199" i="3" s="1"/>
  <c r="AI199" i="3" s="1"/>
  <c r="L199" i="3"/>
  <c r="P199" i="3" s="1"/>
  <c r="T199" i="3" s="1"/>
  <c r="X199" i="3" s="1"/>
  <c r="AB199" i="3" s="1"/>
  <c r="AF199" i="3" s="1"/>
  <c r="AJ199" i="3" s="1"/>
  <c r="K202" i="3"/>
  <c r="O202" i="3" s="1"/>
  <c r="S202" i="3" s="1"/>
  <c r="W202" i="3" s="1"/>
  <c r="AA202" i="3" s="1"/>
  <c r="AE202" i="3" s="1"/>
  <c r="AI202" i="3" s="1"/>
  <c r="L202" i="3"/>
  <c r="P202" i="3" s="1"/>
  <c r="T202" i="3" s="1"/>
  <c r="X202" i="3" s="1"/>
  <c r="AB202" i="3" s="1"/>
  <c r="AF202" i="3" s="1"/>
  <c r="AJ202" i="3" s="1"/>
  <c r="K205" i="3"/>
  <c r="O205" i="3" s="1"/>
  <c r="S205" i="3" s="1"/>
  <c r="W205" i="3" s="1"/>
  <c r="AA205" i="3" s="1"/>
  <c r="AE205" i="3" s="1"/>
  <c r="AI205" i="3" s="1"/>
  <c r="L205" i="3"/>
  <c r="P205" i="3" s="1"/>
  <c r="T205" i="3" s="1"/>
  <c r="X205" i="3" s="1"/>
  <c r="AB205" i="3" s="1"/>
  <c r="AF205" i="3" s="1"/>
  <c r="AJ205" i="3" s="1"/>
  <c r="K208" i="3"/>
  <c r="O208" i="3" s="1"/>
  <c r="S208" i="3" s="1"/>
  <c r="W208" i="3" s="1"/>
  <c r="AA208" i="3" s="1"/>
  <c r="AE208" i="3" s="1"/>
  <c r="AI208" i="3" s="1"/>
  <c r="L208" i="3"/>
  <c r="P208" i="3" s="1"/>
  <c r="T208" i="3" s="1"/>
  <c r="X208" i="3" s="1"/>
  <c r="AB208" i="3" s="1"/>
  <c r="AF208" i="3" s="1"/>
  <c r="AJ208" i="3" s="1"/>
  <c r="K211" i="3"/>
  <c r="O211" i="3" s="1"/>
  <c r="S211" i="3" s="1"/>
  <c r="W211" i="3" s="1"/>
  <c r="AA211" i="3" s="1"/>
  <c r="AE211" i="3" s="1"/>
  <c r="AI211" i="3" s="1"/>
  <c r="L211" i="3"/>
  <c r="P211" i="3" s="1"/>
  <c r="T211" i="3" s="1"/>
  <c r="X211" i="3" s="1"/>
  <c r="AB211" i="3" s="1"/>
  <c r="AF211" i="3" s="1"/>
  <c r="AJ211" i="3" s="1"/>
  <c r="K215" i="3"/>
  <c r="O215" i="3" s="1"/>
  <c r="S215" i="3" s="1"/>
  <c r="W215" i="3" s="1"/>
  <c r="AA215" i="3" s="1"/>
  <c r="AE215" i="3" s="1"/>
  <c r="AI215" i="3" s="1"/>
  <c r="L215" i="3"/>
  <c r="P215" i="3" s="1"/>
  <c r="T215" i="3" s="1"/>
  <c r="X215" i="3" s="1"/>
  <c r="AB215" i="3" s="1"/>
  <c r="AF215" i="3" s="1"/>
  <c r="AJ215" i="3" s="1"/>
  <c r="K220" i="3"/>
  <c r="O220" i="3" s="1"/>
  <c r="S220" i="3" s="1"/>
  <c r="W220" i="3" s="1"/>
  <c r="AA220" i="3" s="1"/>
  <c r="AE220" i="3" s="1"/>
  <c r="AI220" i="3" s="1"/>
  <c r="L220" i="3"/>
  <c r="P220" i="3" s="1"/>
  <c r="T220" i="3" s="1"/>
  <c r="X220" i="3" s="1"/>
  <c r="AB220" i="3" s="1"/>
  <c r="AF220" i="3" s="1"/>
  <c r="AJ220" i="3" s="1"/>
  <c r="K223" i="3"/>
  <c r="O223" i="3" s="1"/>
  <c r="S223" i="3" s="1"/>
  <c r="W223" i="3" s="1"/>
  <c r="AA223" i="3" s="1"/>
  <c r="AE223" i="3" s="1"/>
  <c r="AI223" i="3" s="1"/>
  <c r="L223" i="3"/>
  <c r="P223" i="3" s="1"/>
  <c r="T223" i="3" s="1"/>
  <c r="X223" i="3" s="1"/>
  <c r="AB223" i="3" s="1"/>
  <c r="AF223" i="3" s="1"/>
  <c r="AJ223" i="3" s="1"/>
  <c r="K226" i="3"/>
  <c r="O226" i="3" s="1"/>
  <c r="S226" i="3" s="1"/>
  <c r="W226" i="3" s="1"/>
  <c r="AA226" i="3" s="1"/>
  <c r="AE226" i="3" s="1"/>
  <c r="AI226" i="3" s="1"/>
  <c r="L226" i="3"/>
  <c r="P226" i="3" s="1"/>
  <c r="T226" i="3" s="1"/>
  <c r="X226" i="3" s="1"/>
  <c r="AB226" i="3" s="1"/>
  <c r="AF226" i="3" s="1"/>
  <c r="AJ226" i="3" s="1"/>
  <c r="K229" i="3"/>
  <c r="O229" i="3" s="1"/>
  <c r="S229" i="3" s="1"/>
  <c r="W229" i="3" s="1"/>
  <c r="AA229" i="3" s="1"/>
  <c r="AE229" i="3" s="1"/>
  <c r="AI229" i="3" s="1"/>
  <c r="L229" i="3"/>
  <c r="P229" i="3" s="1"/>
  <c r="T229" i="3" s="1"/>
  <c r="X229" i="3" s="1"/>
  <c r="AB229" i="3" s="1"/>
  <c r="AF229" i="3" s="1"/>
  <c r="AJ229" i="3" s="1"/>
  <c r="K232" i="3"/>
  <c r="O232" i="3" s="1"/>
  <c r="S232" i="3" s="1"/>
  <c r="W232" i="3" s="1"/>
  <c r="AA232" i="3" s="1"/>
  <c r="AE232" i="3" s="1"/>
  <c r="AI232" i="3" s="1"/>
  <c r="L232" i="3"/>
  <c r="P232" i="3" s="1"/>
  <c r="T232" i="3" s="1"/>
  <c r="X232" i="3" s="1"/>
  <c r="AB232" i="3" s="1"/>
  <c r="AF232" i="3" s="1"/>
  <c r="AJ232" i="3" s="1"/>
  <c r="K235" i="3"/>
  <c r="O235" i="3" s="1"/>
  <c r="S235" i="3" s="1"/>
  <c r="W235" i="3" s="1"/>
  <c r="AA235" i="3" s="1"/>
  <c r="AE235" i="3" s="1"/>
  <c r="AI235" i="3" s="1"/>
  <c r="L235" i="3"/>
  <c r="P235" i="3" s="1"/>
  <c r="T235" i="3" s="1"/>
  <c r="X235" i="3" s="1"/>
  <c r="AB235" i="3" s="1"/>
  <c r="AF235" i="3" s="1"/>
  <c r="AJ235" i="3" s="1"/>
  <c r="K238" i="3"/>
  <c r="O238" i="3" s="1"/>
  <c r="S238" i="3" s="1"/>
  <c r="W238" i="3" s="1"/>
  <c r="AA238" i="3" s="1"/>
  <c r="AE238" i="3" s="1"/>
  <c r="AI238" i="3" s="1"/>
  <c r="L238" i="3"/>
  <c r="P238" i="3" s="1"/>
  <c r="T238" i="3" s="1"/>
  <c r="X238" i="3" s="1"/>
  <c r="AB238" i="3" s="1"/>
  <c r="AF238" i="3" s="1"/>
  <c r="AJ238" i="3" s="1"/>
  <c r="K241" i="3"/>
  <c r="O241" i="3" s="1"/>
  <c r="S241" i="3" s="1"/>
  <c r="W241" i="3" s="1"/>
  <c r="AA241" i="3" s="1"/>
  <c r="AE241" i="3" s="1"/>
  <c r="AI241" i="3" s="1"/>
  <c r="L241" i="3"/>
  <c r="P241" i="3" s="1"/>
  <c r="T241" i="3" s="1"/>
  <c r="X241" i="3" s="1"/>
  <c r="AB241" i="3" s="1"/>
  <c r="AF241" i="3" s="1"/>
  <c r="AJ241" i="3" s="1"/>
  <c r="K244" i="3"/>
  <c r="O244" i="3" s="1"/>
  <c r="S244" i="3" s="1"/>
  <c r="W244" i="3" s="1"/>
  <c r="AA244" i="3" s="1"/>
  <c r="AE244" i="3" s="1"/>
  <c r="AI244" i="3" s="1"/>
  <c r="L244" i="3"/>
  <c r="P244" i="3" s="1"/>
  <c r="T244" i="3" s="1"/>
  <c r="X244" i="3" s="1"/>
  <c r="AB244" i="3" s="1"/>
  <c r="AF244" i="3" s="1"/>
  <c r="AJ244" i="3" s="1"/>
  <c r="L253" i="3"/>
  <c r="P253" i="3" s="1"/>
  <c r="T253" i="3" s="1"/>
  <c r="X253" i="3" s="1"/>
  <c r="AB253" i="3" s="1"/>
  <c r="AF253" i="3" s="1"/>
  <c r="AJ253" i="3" s="1"/>
  <c r="K256" i="3"/>
  <c r="O256" i="3" s="1"/>
  <c r="S256" i="3" s="1"/>
  <c r="W256" i="3" s="1"/>
  <c r="AA256" i="3" s="1"/>
  <c r="AE256" i="3" s="1"/>
  <c r="AI256" i="3" s="1"/>
  <c r="L256" i="3"/>
  <c r="P256" i="3" s="1"/>
  <c r="T256" i="3" s="1"/>
  <c r="X256" i="3" s="1"/>
  <c r="AB256" i="3" s="1"/>
  <c r="AF256" i="3" s="1"/>
  <c r="AJ256" i="3" s="1"/>
  <c r="K259" i="3"/>
  <c r="O259" i="3" s="1"/>
  <c r="S259" i="3" s="1"/>
  <c r="W259" i="3" s="1"/>
  <c r="AA259" i="3" s="1"/>
  <c r="AE259" i="3" s="1"/>
  <c r="AI259" i="3" s="1"/>
  <c r="L259" i="3"/>
  <c r="P259" i="3" s="1"/>
  <c r="T259" i="3" s="1"/>
  <c r="X259" i="3" s="1"/>
  <c r="AB259" i="3" s="1"/>
  <c r="AF259" i="3" s="1"/>
  <c r="AJ259" i="3" s="1"/>
  <c r="K263" i="3"/>
  <c r="O263" i="3" s="1"/>
  <c r="S263" i="3" s="1"/>
  <c r="W263" i="3" s="1"/>
  <c r="AA263" i="3" s="1"/>
  <c r="AE263" i="3" s="1"/>
  <c r="AI263" i="3" s="1"/>
  <c r="L263" i="3"/>
  <c r="P263" i="3" s="1"/>
  <c r="T263" i="3" s="1"/>
  <c r="X263" i="3" s="1"/>
  <c r="AB263" i="3" s="1"/>
  <c r="AF263" i="3" s="1"/>
  <c r="AJ263" i="3" s="1"/>
  <c r="K266" i="3"/>
  <c r="O266" i="3" s="1"/>
  <c r="S266" i="3" s="1"/>
  <c r="W266" i="3" s="1"/>
  <c r="AA266" i="3" s="1"/>
  <c r="AE266" i="3" s="1"/>
  <c r="AI266" i="3" s="1"/>
  <c r="L266" i="3"/>
  <c r="P266" i="3" s="1"/>
  <c r="T266" i="3" s="1"/>
  <c r="X266" i="3" s="1"/>
  <c r="AB266" i="3" s="1"/>
  <c r="AF266" i="3" s="1"/>
  <c r="AJ266" i="3" s="1"/>
  <c r="K269" i="3"/>
  <c r="O269" i="3" s="1"/>
  <c r="S269" i="3" s="1"/>
  <c r="W269" i="3" s="1"/>
  <c r="AA269" i="3" s="1"/>
  <c r="AE269" i="3" s="1"/>
  <c r="AI269" i="3" s="1"/>
  <c r="L269" i="3"/>
  <c r="P269" i="3" s="1"/>
  <c r="T269" i="3" s="1"/>
  <c r="X269" i="3" s="1"/>
  <c r="AB269" i="3" s="1"/>
  <c r="AF269" i="3" s="1"/>
  <c r="AJ269" i="3" s="1"/>
  <c r="K272" i="3"/>
  <c r="O272" i="3" s="1"/>
  <c r="S272" i="3" s="1"/>
  <c r="W272" i="3" s="1"/>
  <c r="AA272" i="3" s="1"/>
  <c r="AE272" i="3" s="1"/>
  <c r="AI272" i="3" s="1"/>
  <c r="L272" i="3"/>
  <c r="P272" i="3" s="1"/>
  <c r="T272" i="3" s="1"/>
  <c r="X272" i="3" s="1"/>
  <c r="AB272" i="3" s="1"/>
  <c r="AF272" i="3" s="1"/>
  <c r="AJ272" i="3" s="1"/>
  <c r="K275" i="3"/>
  <c r="O275" i="3" s="1"/>
  <c r="S275" i="3" s="1"/>
  <c r="W275" i="3" s="1"/>
  <c r="AA275" i="3" s="1"/>
  <c r="AE275" i="3" s="1"/>
  <c r="AI275" i="3" s="1"/>
  <c r="L275" i="3"/>
  <c r="P275" i="3" s="1"/>
  <c r="T275" i="3" s="1"/>
  <c r="X275" i="3" s="1"/>
  <c r="AB275" i="3" s="1"/>
  <c r="AF275" i="3" s="1"/>
  <c r="AJ275" i="3" s="1"/>
  <c r="K277" i="3"/>
  <c r="O277" i="3" s="1"/>
  <c r="S277" i="3" s="1"/>
  <c r="W277" i="3" s="1"/>
  <c r="AA277" i="3" s="1"/>
  <c r="AE277" i="3" s="1"/>
  <c r="AI277" i="3" s="1"/>
  <c r="L277" i="3"/>
  <c r="P277" i="3" s="1"/>
  <c r="T277" i="3" s="1"/>
  <c r="X277" i="3" s="1"/>
  <c r="AB277" i="3" s="1"/>
  <c r="AF277" i="3" s="1"/>
  <c r="AJ277" i="3" s="1"/>
  <c r="K280" i="3"/>
  <c r="O280" i="3" s="1"/>
  <c r="S280" i="3" s="1"/>
  <c r="W280" i="3" s="1"/>
  <c r="AA280" i="3" s="1"/>
  <c r="AE280" i="3" s="1"/>
  <c r="AI280" i="3" s="1"/>
  <c r="L280" i="3"/>
  <c r="P280" i="3" s="1"/>
  <c r="T280" i="3" s="1"/>
  <c r="X280" i="3" s="1"/>
  <c r="AB280" i="3" s="1"/>
  <c r="AF280" i="3" s="1"/>
  <c r="AJ280" i="3" s="1"/>
  <c r="K283" i="3"/>
  <c r="O283" i="3" s="1"/>
  <c r="S283" i="3" s="1"/>
  <c r="W283" i="3" s="1"/>
  <c r="AA283" i="3" s="1"/>
  <c r="AE283" i="3" s="1"/>
  <c r="AI283" i="3" s="1"/>
  <c r="L283" i="3"/>
  <c r="P283" i="3" s="1"/>
  <c r="T283" i="3" s="1"/>
  <c r="X283" i="3" s="1"/>
  <c r="AB283" i="3" s="1"/>
  <c r="AF283" i="3" s="1"/>
  <c r="AJ283" i="3" s="1"/>
  <c r="K285" i="3"/>
  <c r="O285" i="3" s="1"/>
  <c r="S285" i="3" s="1"/>
  <c r="W285" i="3" s="1"/>
  <c r="AA285" i="3" s="1"/>
  <c r="AE285" i="3" s="1"/>
  <c r="AI285" i="3" s="1"/>
  <c r="L285" i="3"/>
  <c r="P285" i="3" s="1"/>
  <c r="T285" i="3" s="1"/>
  <c r="X285" i="3" s="1"/>
  <c r="AB285" i="3" s="1"/>
  <c r="AF285" i="3" s="1"/>
  <c r="AJ285" i="3" s="1"/>
  <c r="K288" i="3"/>
  <c r="O288" i="3" s="1"/>
  <c r="S288" i="3" s="1"/>
  <c r="W288" i="3" s="1"/>
  <c r="AA288" i="3" s="1"/>
  <c r="AE288" i="3" s="1"/>
  <c r="AI288" i="3" s="1"/>
  <c r="L288" i="3"/>
  <c r="P288" i="3" s="1"/>
  <c r="T288" i="3" s="1"/>
  <c r="X288" i="3" s="1"/>
  <c r="AB288" i="3" s="1"/>
  <c r="AF288" i="3" s="1"/>
  <c r="AJ288" i="3" s="1"/>
  <c r="K291" i="3"/>
  <c r="O291" i="3" s="1"/>
  <c r="S291" i="3" s="1"/>
  <c r="W291" i="3" s="1"/>
  <c r="AA291" i="3" s="1"/>
  <c r="AE291" i="3" s="1"/>
  <c r="AI291" i="3" s="1"/>
  <c r="L291" i="3"/>
  <c r="P291" i="3" s="1"/>
  <c r="T291" i="3" s="1"/>
  <c r="X291" i="3" s="1"/>
  <c r="AB291" i="3" s="1"/>
  <c r="AF291" i="3" s="1"/>
  <c r="AJ291" i="3" s="1"/>
  <c r="K294" i="3"/>
  <c r="O294" i="3" s="1"/>
  <c r="S294" i="3" s="1"/>
  <c r="W294" i="3" s="1"/>
  <c r="AA294" i="3" s="1"/>
  <c r="AE294" i="3" s="1"/>
  <c r="AI294" i="3" s="1"/>
  <c r="L294" i="3"/>
  <c r="P294" i="3" s="1"/>
  <c r="T294" i="3" s="1"/>
  <c r="X294" i="3" s="1"/>
  <c r="AB294" i="3" s="1"/>
  <c r="AF294" i="3" s="1"/>
  <c r="AJ294" i="3" s="1"/>
  <c r="K297" i="3"/>
  <c r="O297" i="3" s="1"/>
  <c r="S297" i="3" s="1"/>
  <c r="W297" i="3" s="1"/>
  <c r="AA297" i="3" s="1"/>
  <c r="AE297" i="3" s="1"/>
  <c r="AI297" i="3" s="1"/>
  <c r="L297" i="3"/>
  <c r="P297" i="3" s="1"/>
  <c r="T297" i="3" s="1"/>
  <c r="X297" i="3" s="1"/>
  <c r="AB297" i="3" s="1"/>
  <c r="AF297" i="3" s="1"/>
  <c r="AJ297" i="3" s="1"/>
  <c r="K301" i="3"/>
  <c r="O301" i="3" s="1"/>
  <c r="S301" i="3" s="1"/>
  <c r="W301" i="3" s="1"/>
  <c r="AA301" i="3" s="1"/>
  <c r="AE301" i="3" s="1"/>
  <c r="AI301" i="3" s="1"/>
  <c r="L301" i="3"/>
  <c r="P301" i="3" s="1"/>
  <c r="T301" i="3" s="1"/>
  <c r="X301" i="3" s="1"/>
  <c r="AB301" i="3" s="1"/>
  <c r="AF301" i="3" s="1"/>
  <c r="AJ301" i="3" s="1"/>
  <c r="K306" i="3"/>
  <c r="O306" i="3" s="1"/>
  <c r="S306" i="3" s="1"/>
  <c r="W306" i="3" s="1"/>
  <c r="AA306" i="3" s="1"/>
  <c r="AE306" i="3" s="1"/>
  <c r="AI306" i="3" s="1"/>
  <c r="L306" i="3"/>
  <c r="P306" i="3" s="1"/>
  <c r="T306" i="3" s="1"/>
  <c r="X306" i="3" s="1"/>
  <c r="AB306" i="3" s="1"/>
  <c r="AF306" i="3" s="1"/>
  <c r="AJ306" i="3" s="1"/>
  <c r="K311" i="3"/>
  <c r="O311" i="3" s="1"/>
  <c r="S311" i="3" s="1"/>
  <c r="W311" i="3" s="1"/>
  <c r="AA311" i="3" s="1"/>
  <c r="AE311" i="3" s="1"/>
  <c r="AI311" i="3" s="1"/>
  <c r="L311" i="3"/>
  <c r="P311" i="3" s="1"/>
  <c r="T311" i="3" s="1"/>
  <c r="X311" i="3" s="1"/>
  <c r="AB311" i="3" s="1"/>
  <c r="AF311" i="3" s="1"/>
  <c r="AJ311" i="3" s="1"/>
  <c r="K316" i="3"/>
  <c r="O316" i="3" s="1"/>
  <c r="S316" i="3" s="1"/>
  <c r="W316" i="3" s="1"/>
  <c r="AA316" i="3" s="1"/>
  <c r="AE316" i="3" s="1"/>
  <c r="AI316" i="3" s="1"/>
  <c r="L316" i="3"/>
  <c r="P316" i="3" s="1"/>
  <c r="T316" i="3" s="1"/>
  <c r="X316" i="3" s="1"/>
  <c r="AB316" i="3" s="1"/>
  <c r="AF316" i="3" s="1"/>
  <c r="AJ316" i="3" s="1"/>
  <c r="K326" i="3"/>
  <c r="O326" i="3" s="1"/>
  <c r="S326" i="3" s="1"/>
  <c r="W326" i="3" s="1"/>
  <c r="AA326" i="3" s="1"/>
  <c r="AE326" i="3" s="1"/>
  <c r="AI326" i="3" s="1"/>
  <c r="L326" i="3"/>
  <c r="P326" i="3" s="1"/>
  <c r="T326" i="3" s="1"/>
  <c r="X326" i="3" s="1"/>
  <c r="AB326" i="3" s="1"/>
  <c r="AF326" i="3" s="1"/>
  <c r="AJ326" i="3" s="1"/>
  <c r="K329" i="3"/>
  <c r="O329" i="3" s="1"/>
  <c r="S329" i="3" s="1"/>
  <c r="W329" i="3" s="1"/>
  <c r="AA329" i="3" s="1"/>
  <c r="AE329" i="3" s="1"/>
  <c r="AI329" i="3" s="1"/>
  <c r="L329" i="3"/>
  <c r="P329" i="3" s="1"/>
  <c r="T329" i="3" s="1"/>
  <c r="X329" i="3" s="1"/>
  <c r="AB329" i="3" s="1"/>
  <c r="AF329" i="3" s="1"/>
  <c r="AJ329" i="3" s="1"/>
  <c r="K335" i="3"/>
  <c r="O335" i="3" s="1"/>
  <c r="S335" i="3" s="1"/>
  <c r="W335" i="3" s="1"/>
  <c r="AA335" i="3" s="1"/>
  <c r="AE335" i="3" s="1"/>
  <c r="AI335" i="3" s="1"/>
  <c r="L335" i="3"/>
  <c r="P335" i="3" s="1"/>
  <c r="T335" i="3" s="1"/>
  <c r="X335" i="3" s="1"/>
  <c r="AB335" i="3" s="1"/>
  <c r="AF335" i="3" s="1"/>
  <c r="AJ335" i="3" s="1"/>
  <c r="K338" i="3"/>
  <c r="O338" i="3" s="1"/>
  <c r="S338" i="3" s="1"/>
  <c r="W338" i="3" s="1"/>
  <c r="AA338" i="3" s="1"/>
  <c r="AE338" i="3" s="1"/>
  <c r="AI338" i="3" s="1"/>
  <c r="L338" i="3"/>
  <c r="P338" i="3" s="1"/>
  <c r="T338" i="3" s="1"/>
  <c r="X338" i="3" s="1"/>
  <c r="AB338" i="3" s="1"/>
  <c r="AF338" i="3" s="1"/>
  <c r="AJ338" i="3" s="1"/>
  <c r="K340" i="3"/>
  <c r="O340" i="3" s="1"/>
  <c r="S340" i="3" s="1"/>
  <c r="W340" i="3" s="1"/>
  <c r="AA340" i="3" s="1"/>
  <c r="AE340" i="3" s="1"/>
  <c r="AI340" i="3" s="1"/>
  <c r="L340" i="3"/>
  <c r="P340" i="3" s="1"/>
  <c r="T340" i="3" s="1"/>
  <c r="X340" i="3" s="1"/>
  <c r="AB340" i="3" s="1"/>
  <c r="AF340" i="3" s="1"/>
  <c r="AJ340" i="3" s="1"/>
  <c r="K344" i="3"/>
  <c r="O344" i="3" s="1"/>
  <c r="S344" i="3" s="1"/>
  <c r="W344" i="3" s="1"/>
  <c r="AA344" i="3" s="1"/>
  <c r="AE344" i="3" s="1"/>
  <c r="AI344" i="3" s="1"/>
  <c r="L344" i="3"/>
  <c r="P344" i="3" s="1"/>
  <c r="T344" i="3" s="1"/>
  <c r="X344" i="3" s="1"/>
  <c r="AB344" i="3" s="1"/>
  <c r="AF344" i="3" s="1"/>
  <c r="AJ344" i="3" s="1"/>
  <c r="K347" i="3"/>
  <c r="O347" i="3" s="1"/>
  <c r="S347" i="3" s="1"/>
  <c r="W347" i="3" s="1"/>
  <c r="AA347" i="3" s="1"/>
  <c r="AE347" i="3" s="1"/>
  <c r="AI347" i="3" s="1"/>
  <c r="L347" i="3"/>
  <c r="P347" i="3" s="1"/>
  <c r="T347" i="3" s="1"/>
  <c r="X347" i="3" s="1"/>
  <c r="AB347" i="3" s="1"/>
  <c r="AF347" i="3" s="1"/>
  <c r="AJ347" i="3" s="1"/>
  <c r="K350" i="3"/>
  <c r="O350" i="3" s="1"/>
  <c r="S350" i="3" s="1"/>
  <c r="W350" i="3" s="1"/>
  <c r="AA350" i="3" s="1"/>
  <c r="AE350" i="3" s="1"/>
  <c r="AI350" i="3" s="1"/>
  <c r="L350" i="3"/>
  <c r="P350" i="3" s="1"/>
  <c r="T350" i="3" s="1"/>
  <c r="X350" i="3" s="1"/>
  <c r="AB350" i="3" s="1"/>
  <c r="AF350" i="3" s="1"/>
  <c r="AJ350" i="3" s="1"/>
  <c r="K353" i="3"/>
  <c r="O353" i="3" s="1"/>
  <c r="S353" i="3" s="1"/>
  <c r="W353" i="3" s="1"/>
  <c r="AA353" i="3" s="1"/>
  <c r="AE353" i="3" s="1"/>
  <c r="AI353" i="3" s="1"/>
  <c r="L353" i="3"/>
  <c r="P353" i="3" s="1"/>
  <c r="T353" i="3" s="1"/>
  <c r="X353" i="3" s="1"/>
  <c r="AB353" i="3" s="1"/>
  <c r="AF353" i="3" s="1"/>
  <c r="AJ353" i="3" s="1"/>
  <c r="K355" i="3"/>
  <c r="O355" i="3" s="1"/>
  <c r="S355" i="3" s="1"/>
  <c r="W355" i="3" s="1"/>
  <c r="AA355" i="3" s="1"/>
  <c r="AE355" i="3" s="1"/>
  <c r="AI355" i="3" s="1"/>
  <c r="L355" i="3"/>
  <c r="P355" i="3" s="1"/>
  <c r="T355" i="3" s="1"/>
  <c r="X355" i="3" s="1"/>
  <c r="AB355" i="3" s="1"/>
  <c r="AF355" i="3" s="1"/>
  <c r="AJ355" i="3" s="1"/>
  <c r="K358" i="3"/>
  <c r="O358" i="3" s="1"/>
  <c r="S358" i="3" s="1"/>
  <c r="W358" i="3" s="1"/>
  <c r="AA358" i="3" s="1"/>
  <c r="AE358" i="3" s="1"/>
  <c r="AI358" i="3" s="1"/>
  <c r="L358" i="3"/>
  <c r="P358" i="3" s="1"/>
  <c r="T358" i="3" s="1"/>
  <c r="X358" i="3" s="1"/>
  <c r="AB358" i="3" s="1"/>
  <c r="AF358" i="3" s="1"/>
  <c r="AJ358" i="3" s="1"/>
  <c r="K361" i="3"/>
  <c r="O361" i="3" s="1"/>
  <c r="S361" i="3" s="1"/>
  <c r="W361" i="3" s="1"/>
  <c r="AA361" i="3" s="1"/>
  <c r="AE361" i="3" s="1"/>
  <c r="AI361" i="3" s="1"/>
  <c r="L361" i="3"/>
  <c r="P361" i="3" s="1"/>
  <c r="T361" i="3" s="1"/>
  <c r="X361" i="3" s="1"/>
  <c r="AB361" i="3" s="1"/>
  <c r="AF361" i="3" s="1"/>
  <c r="AJ361" i="3" s="1"/>
  <c r="K372" i="3"/>
  <c r="O372" i="3" s="1"/>
  <c r="S372" i="3" s="1"/>
  <c r="W372" i="3" s="1"/>
  <c r="AA372" i="3" s="1"/>
  <c r="AE372" i="3" s="1"/>
  <c r="AI372" i="3" s="1"/>
  <c r="L372" i="3"/>
  <c r="P372" i="3" s="1"/>
  <c r="T372" i="3" s="1"/>
  <c r="X372" i="3" s="1"/>
  <c r="AB372" i="3" s="1"/>
  <c r="AF372" i="3" s="1"/>
  <c r="AJ372" i="3" s="1"/>
  <c r="K380" i="3"/>
  <c r="O380" i="3" s="1"/>
  <c r="S380" i="3" s="1"/>
  <c r="W380" i="3" s="1"/>
  <c r="AA380" i="3" s="1"/>
  <c r="AE380" i="3" s="1"/>
  <c r="AI380" i="3" s="1"/>
  <c r="L380" i="3"/>
  <c r="P380" i="3" s="1"/>
  <c r="T380" i="3" s="1"/>
  <c r="X380" i="3" s="1"/>
  <c r="AB380" i="3" s="1"/>
  <c r="AF380" i="3" s="1"/>
  <c r="AJ380" i="3" s="1"/>
  <c r="K384" i="3"/>
  <c r="O384" i="3" s="1"/>
  <c r="S384" i="3" s="1"/>
  <c r="W384" i="3" s="1"/>
  <c r="AA384" i="3" s="1"/>
  <c r="AE384" i="3" s="1"/>
  <c r="AI384" i="3" s="1"/>
  <c r="L384" i="3"/>
  <c r="P384" i="3" s="1"/>
  <c r="T384" i="3" s="1"/>
  <c r="X384" i="3" s="1"/>
  <c r="AB384" i="3" s="1"/>
  <c r="AF384" i="3" s="1"/>
  <c r="AJ384" i="3" s="1"/>
  <c r="K393" i="3"/>
  <c r="O393" i="3" s="1"/>
  <c r="S393" i="3" s="1"/>
  <c r="W393" i="3" s="1"/>
  <c r="AA393" i="3" s="1"/>
  <c r="AE393" i="3" s="1"/>
  <c r="AI393" i="3" s="1"/>
  <c r="L393" i="3"/>
  <c r="P393" i="3" s="1"/>
  <c r="T393" i="3" s="1"/>
  <c r="X393" i="3" s="1"/>
  <c r="AB393" i="3" s="1"/>
  <c r="AF393" i="3" s="1"/>
  <c r="AJ393" i="3" s="1"/>
  <c r="K396" i="3"/>
  <c r="O396" i="3" s="1"/>
  <c r="S396" i="3" s="1"/>
  <c r="W396" i="3" s="1"/>
  <c r="AA396" i="3" s="1"/>
  <c r="AE396" i="3" s="1"/>
  <c r="AI396" i="3" s="1"/>
  <c r="L396" i="3"/>
  <c r="P396" i="3" s="1"/>
  <c r="T396" i="3" s="1"/>
  <c r="X396" i="3" s="1"/>
  <c r="AB396" i="3" s="1"/>
  <c r="AF396" i="3" s="1"/>
  <c r="AJ396" i="3" s="1"/>
  <c r="K399" i="3"/>
  <c r="O399" i="3" s="1"/>
  <c r="S399" i="3" s="1"/>
  <c r="W399" i="3" s="1"/>
  <c r="AA399" i="3" s="1"/>
  <c r="AE399" i="3" s="1"/>
  <c r="AI399" i="3" s="1"/>
  <c r="L399" i="3"/>
  <c r="P399" i="3" s="1"/>
  <c r="T399" i="3" s="1"/>
  <c r="X399" i="3" s="1"/>
  <c r="AB399" i="3" s="1"/>
  <c r="AF399" i="3" s="1"/>
  <c r="AJ399" i="3" s="1"/>
  <c r="K403" i="3"/>
  <c r="O403" i="3" s="1"/>
  <c r="S403" i="3" s="1"/>
  <c r="W403" i="3" s="1"/>
  <c r="AA403" i="3" s="1"/>
  <c r="AE403" i="3" s="1"/>
  <c r="AI403" i="3" s="1"/>
  <c r="L403" i="3"/>
  <c r="P403" i="3" s="1"/>
  <c r="T403" i="3" s="1"/>
  <c r="X403" i="3" s="1"/>
  <c r="AB403" i="3" s="1"/>
  <c r="AF403" i="3" s="1"/>
  <c r="AJ403" i="3" s="1"/>
  <c r="K406" i="3"/>
  <c r="O406" i="3" s="1"/>
  <c r="S406" i="3" s="1"/>
  <c r="W406" i="3" s="1"/>
  <c r="AA406" i="3" s="1"/>
  <c r="AE406" i="3" s="1"/>
  <c r="AI406" i="3" s="1"/>
  <c r="L406" i="3"/>
  <c r="P406" i="3" s="1"/>
  <c r="T406" i="3" s="1"/>
  <c r="X406" i="3" s="1"/>
  <c r="AB406" i="3" s="1"/>
  <c r="AF406" i="3" s="1"/>
  <c r="AJ406" i="3" s="1"/>
  <c r="K410" i="3"/>
  <c r="O410" i="3" s="1"/>
  <c r="S410" i="3" s="1"/>
  <c r="W410" i="3" s="1"/>
  <c r="AA410" i="3" s="1"/>
  <c r="AE410" i="3" s="1"/>
  <c r="AI410" i="3" s="1"/>
  <c r="L410" i="3"/>
  <c r="P410" i="3" s="1"/>
  <c r="T410" i="3" s="1"/>
  <c r="X410" i="3" s="1"/>
  <c r="AB410" i="3" s="1"/>
  <c r="AF410" i="3" s="1"/>
  <c r="AJ410" i="3" s="1"/>
  <c r="K413" i="3"/>
  <c r="O413" i="3" s="1"/>
  <c r="S413" i="3" s="1"/>
  <c r="W413" i="3" s="1"/>
  <c r="AA413" i="3" s="1"/>
  <c r="AE413" i="3" s="1"/>
  <c r="AI413" i="3" s="1"/>
  <c r="L413" i="3"/>
  <c r="P413" i="3" s="1"/>
  <c r="T413" i="3" s="1"/>
  <c r="X413" i="3" s="1"/>
  <c r="AB413" i="3" s="1"/>
  <c r="AF413" i="3" s="1"/>
  <c r="AJ413" i="3" s="1"/>
  <c r="K416" i="3"/>
  <c r="O416" i="3" s="1"/>
  <c r="S416" i="3" s="1"/>
  <c r="W416" i="3" s="1"/>
  <c r="AA416" i="3" s="1"/>
  <c r="AE416" i="3" s="1"/>
  <c r="AI416" i="3" s="1"/>
  <c r="L416" i="3"/>
  <c r="P416" i="3" s="1"/>
  <c r="T416" i="3" s="1"/>
  <c r="X416" i="3" s="1"/>
  <c r="AB416" i="3" s="1"/>
  <c r="AF416" i="3" s="1"/>
  <c r="AJ416" i="3" s="1"/>
  <c r="K419" i="3"/>
  <c r="O419" i="3" s="1"/>
  <c r="S419" i="3" s="1"/>
  <c r="W419" i="3" s="1"/>
  <c r="AA419" i="3" s="1"/>
  <c r="AE419" i="3" s="1"/>
  <c r="AI419" i="3" s="1"/>
  <c r="L419" i="3"/>
  <c r="P419" i="3" s="1"/>
  <c r="T419" i="3" s="1"/>
  <c r="X419" i="3" s="1"/>
  <c r="AB419" i="3" s="1"/>
  <c r="AF419" i="3" s="1"/>
  <c r="AJ419" i="3" s="1"/>
  <c r="K440" i="3"/>
  <c r="O440" i="3" s="1"/>
  <c r="S440" i="3" s="1"/>
  <c r="W440" i="3" s="1"/>
  <c r="AA440" i="3" s="1"/>
  <c r="AE440" i="3" s="1"/>
  <c r="AI440" i="3" s="1"/>
  <c r="L440" i="3"/>
  <c r="P440" i="3" s="1"/>
  <c r="T440" i="3" s="1"/>
  <c r="X440" i="3" s="1"/>
  <c r="AB440" i="3" s="1"/>
  <c r="AF440" i="3" s="1"/>
  <c r="AJ440" i="3" s="1"/>
  <c r="K446" i="3"/>
  <c r="O446" i="3" s="1"/>
  <c r="S446" i="3" s="1"/>
  <c r="W446" i="3" s="1"/>
  <c r="AA446" i="3" s="1"/>
  <c r="AE446" i="3" s="1"/>
  <c r="AI446" i="3" s="1"/>
  <c r="L446" i="3"/>
  <c r="P446" i="3" s="1"/>
  <c r="T446" i="3" s="1"/>
  <c r="X446" i="3" s="1"/>
  <c r="AB446" i="3" s="1"/>
  <c r="AF446" i="3" s="1"/>
  <c r="AJ446" i="3" s="1"/>
  <c r="K450" i="3"/>
  <c r="O450" i="3" s="1"/>
  <c r="S450" i="3" s="1"/>
  <c r="W450" i="3" s="1"/>
  <c r="AA450" i="3" s="1"/>
  <c r="AE450" i="3" s="1"/>
  <c r="AI450" i="3" s="1"/>
  <c r="L450" i="3"/>
  <c r="P450" i="3" s="1"/>
  <c r="T450" i="3" s="1"/>
  <c r="X450" i="3" s="1"/>
  <c r="AB450" i="3" s="1"/>
  <c r="AF450" i="3" s="1"/>
  <c r="AJ450" i="3" s="1"/>
  <c r="K454" i="3"/>
  <c r="O454" i="3" s="1"/>
  <c r="S454" i="3" s="1"/>
  <c r="W454" i="3" s="1"/>
  <c r="AA454" i="3" s="1"/>
  <c r="AE454" i="3" s="1"/>
  <c r="AI454" i="3" s="1"/>
  <c r="L454" i="3"/>
  <c r="P454" i="3" s="1"/>
  <c r="T454" i="3" s="1"/>
  <c r="X454" i="3" s="1"/>
  <c r="AB454" i="3" s="1"/>
  <c r="AF454" i="3" s="1"/>
  <c r="AJ454" i="3" s="1"/>
  <c r="K457" i="3"/>
  <c r="O457" i="3" s="1"/>
  <c r="S457" i="3" s="1"/>
  <c r="W457" i="3" s="1"/>
  <c r="AA457" i="3" s="1"/>
  <c r="AE457" i="3" s="1"/>
  <c r="AI457" i="3" s="1"/>
  <c r="L457" i="3"/>
  <c r="P457" i="3" s="1"/>
  <c r="T457" i="3" s="1"/>
  <c r="X457" i="3" s="1"/>
  <c r="AB457" i="3" s="1"/>
  <c r="AF457" i="3" s="1"/>
  <c r="AJ457" i="3" s="1"/>
  <c r="K460" i="3"/>
  <c r="O460" i="3" s="1"/>
  <c r="S460" i="3" s="1"/>
  <c r="L460" i="3"/>
  <c r="P460" i="3" s="1"/>
  <c r="T460" i="3" s="1"/>
  <c r="X460" i="3" s="1"/>
  <c r="AB460" i="3" s="1"/>
  <c r="AF460" i="3" s="1"/>
  <c r="AJ460" i="3" s="1"/>
  <c r="K461" i="3"/>
  <c r="O461" i="3" s="1"/>
  <c r="S461" i="3" s="1"/>
  <c r="W461" i="3" s="1"/>
  <c r="AA461" i="3" s="1"/>
  <c r="AE461" i="3" s="1"/>
  <c r="AI461" i="3" s="1"/>
  <c r="L461" i="3"/>
  <c r="P461" i="3" s="1"/>
  <c r="T461" i="3" s="1"/>
  <c r="X461" i="3" s="1"/>
  <c r="AB461" i="3" s="1"/>
  <c r="AF461" i="3" s="1"/>
  <c r="AJ461" i="3" s="1"/>
  <c r="W460" i="3" l="1"/>
  <c r="AA460" i="3" s="1"/>
  <c r="AE460" i="3" s="1"/>
  <c r="AI460" i="3" s="1"/>
  <c r="G147" i="3"/>
  <c r="K147" i="3" s="1"/>
  <c r="O147" i="3" s="1"/>
  <c r="S147" i="3" s="1"/>
  <c r="W147" i="3" s="1"/>
  <c r="AA147" i="3" s="1"/>
  <c r="AE147" i="3" s="1"/>
  <c r="AI147" i="3" s="1"/>
  <c r="I287" i="2" l="1"/>
  <c r="M287" i="2" s="1"/>
  <c r="Q287" i="2" s="1"/>
  <c r="U287" i="2" s="1"/>
  <c r="Y287" i="2" s="1"/>
  <c r="AC287" i="2" s="1"/>
  <c r="AG287" i="2" s="1"/>
  <c r="J570" i="2"/>
  <c r="N570" i="2" s="1"/>
  <c r="R570" i="2" s="1"/>
  <c r="V570" i="2" s="1"/>
  <c r="Z570" i="2" s="1"/>
  <c r="AD570" i="2" s="1"/>
  <c r="AH570" i="2" s="1"/>
  <c r="I570" i="2"/>
  <c r="M570" i="2" s="1"/>
  <c r="Q570" i="2" s="1"/>
  <c r="U570" i="2" s="1"/>
  <c r="Y570" i="2" s="1"/>
  <c r="AC570" i="2" s="1"/>
  <c r="AG570" i="2" s="1"/>
  <c r="H398" i="3" l="1"/>
  <c r="G398" i="3"/>
  <c r="H395" i="3"/>
  <c r="G395" i="3"/>
  <c r="H397" i="3" l="1"/>
  <c r="L397" i="3" s="1"/>
  <c r="P397" i="3" s="1"/>
  <c r="T397" i="3" s="1"/>
  <c r="X397" i="3" s="1"/>
  <c r="AB397" i="3" s="1"/>
  <c r="AF397" i="3" s="1"/>
  <c r="AJ397" i="3" s="1"/>
  <c r="L398" i="3"/>
  <c r="P398" i="3" s="1"/>
  <c r="T398" i="3" s="1"/>
  <c r="X398" i="3" s="1"/>
  <c r="AB398" i="3" s="1"/>
  <c r="AF398" i="3" s="1"/>
  <c r="AJ398" i="3" s="1"/>
  <c r="G394" i="3"/>
  <c r="K394" i="3" s="1"/>
  <c r="O394" i="3" s="1"/>
  <c r="S394" i="3" s="1"/>
  <c r="W394" i="3" s="1"/>
  <c r="AA394" i="3" s="1"/>
  <c r="AE394" i="3" s="1"/>
  <c r="AI394" i="3" s="1"/>
  <c r="K395" i="3"/>
  <c r="O395" i="3" s="1"/>
  <c r="S395" i="3" s="1"/>
  <c r="W395" i="3" s="1"/>
  <c r="AA395" i="3" s="1"/>
  <c r="AE395" i="3" s="1"/>
  <c r="AI395" i="3" s="1"/>
  <c r="H394" i="3"/>
  <c r="L394" i="3" s="1"/>
  <c r="P394" i="3" s="1"/>
  <c r="T394" i="3" s="1"/>
  <c r="X394" i="3" s="1"/>
  <c r="AB394" i="3" s="1"/>
  <c r="AF394" i="3" s="1"/>
  <c r="AJ394" i="3" s="1"/>
  <c r="L395" i="3"/>
  <c r="P395" i="3" s="1"/>
  <c r="T395" i="3" s="1"/>
  <c r="X395" i="3" s="1"/>
  <c r="AB395" i="3" s="1"/>
  <c r="AF395" i="3" s="1"/>
  <c r="AJ395" i="3" s="1"/>
  <c r="G397" i="3"/>
  <c r="K397" i="3" s="1"/>
  <c r="O397" i="3" s="1"/>
  <c r="S397" i="3" s="1"/>
  <c r="W397" i="3" s="1"/>
  <c r="AA397" i="3" s="1"/>
  <c r="AE397" i="3" s="1"/>
  <c r="AI397" i="3" s="1"/>
  <c r="K398" i="3"/>
  <c r="O398" i="3" s="1"/>
  <c r="S398" i="3" s="1"/>
  <c r="W398" i="3" s="1"/>
  <c r="AA398" i="3" s="1"/>
  <c r="AE398" i="3" s="1"/>
  <c r="AI398" i="3" s="1"/>
  <c r="H321" i="3"/>
  <c r="L321" i="3" s="1"/>
  <c r="P321" i="3" s="1"/>
  <c r="T321" i="3" s="1"/>
  <c r="X321" i="3" s="1"/>
  <c r="AB321" i="3" s="1"/>
  <c r="AF321" i="3" s="1"/>
  <c r="AJ321" i="3" s="1"/>
  <c r="G321" i="3"/>
  <c r="K321" i="3" s="1"/>
  <c r="O321" i="3" s="1"/>
  <c r="S321" i="3" s="1"/>
  <c r="W321" i="3" s="1"/>
  <c r="AA321" i="3" s="1"/>
  <c r="AE321" i="3" s="1"/>
  <c r="AI321" i="3" s="1"/>
  <c r="J518" i="2"/>
  <c r="N518" i="2" s="1"/>
  <c r="R518" i="2" s="1"/>
  <c r="V518" i="2" s="1"/>
  <c r="Z518" i="2" s="1"/>
  <c r="AD518" i="2" s="1"/>
  <c r="AH518" i="2" s="1"/>
  <c r="I518" i="2"/>
  <c r="M518" i="2" s="1"/>
  <c r="Q518" i="2" s="1"/>
  <c r="U518" i="2" s="1"/>
  <c r="Y518" i="2" s="1"/>
  <c r="AC518" i="2" s="1"/>
  <c r="AG518" i="2" s="1"/>
  <c r="H377" i="3"/>
  <c r="L377" i="3" s="1"/>
  <c r="P377" i="3" s="1"/>
  <c r="T377" i="3" s="1"/>
  <c r="X377" i="3" s="1"/>
  <c r="AB377" i="3" s="1"/>
  <c r="AF377" i="3" s="1"/>
  <c r="AJ377" i="3" s="1"/>
  <c r="G377" i="3"/>
  <c r="K377" i="3" s="1"/>
  <c r="O377" i="3" s="1"/>
  <c r="S377" i="3" s="1"/>
  <c r="W377" i="3" s="1"/>
  <c r="AA377" i="3" s="1"/>
  <c r="AE377" i="3" s="1"/>
  <c r="AI377" i="3" s="1"/>
  <c r="H367" i="3"/>
  <c r="L367" i="3" s="1"/>
  <c r="P367" i="3" s="1"/>
  <c r="T367" i="3" s="1"/>
  <c r="X367" i="3" s="1"/>
  <c r="AB367" i="3" s="1"/>
  <c r="AF367" i="3" s="1"/>
  <c r="AJ367" i="3" s="1"/>
  <c r="G367" i="3"/>
  <c r="K367" i="3" s="1"/>
  <c r="O367" i="3" s="1"/>
  <c r="S367" i="3" s="1"/>
  <c r="W367" i="3" s="1"/>
  <c r="AA367" i="3" s="1"/>
  <c r="AE367" i="3" s="1"/>
  <c r="AI367" i="3" s="1"/>
  <c r="J560" i="2"/>
  <c r="N560" i="2" s="1"/>
  <c r="R560" i="2" s="1"/>
  <c r="V560" i="2" s="1"/>
  <c r="Z560" i="2" s="1"/>
  <c r="AD560" i="2" s="1"/>
  <c r="AH560" i="2" s="1"/>
  <c r="I560" i="2"/>
  <c r="M560" i="2" s="1"/>
  <c r="Q560" i="2" s="1"/>
  <c r="U560" i="2" s="1"/>
  <c r="Y560" i="2" s="1"/>
  <c r="AC560" i="2" s="1"/>
  <c r="AG560" i="2" s="1"/>
  <c r="G365" i="3" l="1"/>
  <c r="K365" i="3" s="1"/>
  <c r="O365" i="3" s="1"/>
  <c r="S365" i="3" s="1"/>
  <c r="W365" i="3" s="1"/>
  <c r="AA365" i="3" s="1"/>
  <c r="AE365" i="3" s="1"/>
  <c r="AI365" i="3" s="1"/>
  <c r="H189" i="3" l="1"/>
  <c r="L189" i="3" s="1"/>
  <c r="P189" i="3" s="1"/>
  <c r="T189" i="3" s="1"/>
  <c r="X189" i="3" s="1"/>
  <c r="AB189" i="3" s="1"/>
  <c r="AF189" i="3" s="1"/>
  <c r="AJ189" i="3" s="1"/>
  <c r="G189" i="3"/>
  <c r="K189" i="3" s="1"/>
  <c r="O189" i="3" s="1"/>
  <c r="S189" i="3" s="1"/>
  <c r="W189" i="3" s="1"/>
  <c r="AA189" i="3" s="1"/>
  <c r="AE189" i="3" s="1"/>
  <c r="AI189" i="3" s="1"/>
  <c r="H290" i="3"/>
  <c r="L290" i="3" s="1"/>
  <c r="P290" i="3" s="1"/>
  <c r="T290" i="3" s="1"/>
  <c r="X290" i="3" s="1"/>
  <c r="AB290" i="3" s="1"/>
  <c r="AF290" i="3" s="1"/>
  <c r="AJ290" i="3" s="1"/>
  <c r="G290" i="3"/>
  <c r="K290" i="3" s="1"/>
  <c r="O290" i="3" s="1"/>
  <c r="S290" i="3" s="1"/>
  <c r="W290" i="3" s="1"/>
  <c r="AA290" i="3" s="1"/>
  <c r="AE290" i="3" s="1"/>
  <c r="AI290" i="3" s="1"/>
  <c r="J326" i="2"/>
  <c r="N326" i="2" s="1"/>
  <c r="R326" i="2" s="1"/>
  <c r="V326" i="2" s="1"/>
  <c r="Z326" i="2" s="1"/>
  <c r="AD326" i="2" s="1"/>
  <c r="AH326" i="2" s="1"/>
  <c r="I326" i="2"/>
  <c r="M326" i="2" s="1"/>
  <c r="Q326" i="2" s="1"/>
  <c r="U326" i="2" s="1"/>
  <c r="Y326" i="2" s="1"/>
  <c r="AC326" i="2" s="1"/>
  <c r="AG326" i="2" s="1"/>
  <c r="I621" i="2"/>
  <c r="M621" i="2" s="1"/>
  <c r="Q621" i="2" s="1"/>
  <c r="U621" i="2" s="1"/>
  <c r="Y621" i="2" s="1"/>
  <c r="AC621" i="2" s="1"/>
  <c r="AG621" i="2" s="1"/>
  <c r="J621" i="2"/>
  <c r="N621" i="2" s="1"/>
  <c r="R621" i="2" s="1"/>
  <c r="V621" i="2" s="1"/>
  <c r="Z621" i="2" s="1"/>
  <c r="AD621" i="2" s="1"/>
  <c r="AH621" i="2" s="1"/>
  <c r="H133" i="3" l="1"/>
  <c r="G133" i="3"/>
  <c r="G132" i="3" l="1"/>
  <c r="K132" i="3" s="1"/>
  <c r="O132" i="3" s="1"/>
  <c r="S132" i="3" s="1"/>
  <c r="W132" i="3" s="1"/>
  <c r="AA132" i="3" s="1"/>
  <c r="AE132" i="3" s="1"/>
  <c r="AI132" i="3" s="1"/>
  <c r="K133" i="3"/>
  <c r="O133" i="3" s="1"/>
  <c r="S133" i="3" s="1"/>
  <c r="W133" i="3" s="1"/>
  <c r="AA133" i="3" s="1"/>
  <c r="AE133" i="3" s="1"/>
  <c r="AI133" i="3" s="1"/>
  <c r="H132" i="3"/>
  <c r="L132" i="3" s="1"/>
  <c r="P132" i="3" s="1"/>
  <c r="T132" i="3" s="1"/>
  <c r="X132" i="3" s="1"/>
  <c r="AB132" i="3" s="1"/>
  <c r="AF132" i="3" s="1"/>
  <c r="AJ132" i="3" s="1"/>
  <c r="L133" i="3"/>
  <c r="P133" i="3" s="1"/>
  <c r="T133" i="3" s="1"/>
  <c r="X133" i="3" s="1"/>
  <c r="AB133" i="3" s="1"/>
  <c r="AF133" i="3" s="1"/>
  <c r="AJ133" i="3" s="1"/>
  <c r="H30" i="3"/>
  <c r="L30" i="3" s="1"/>
  <c r="P30" i="3" s="1"/>
  <c r="T30" i="3" s="1"/>
  <c r="X30" i="3" s="1"/>
  <c r="AB30" i="3" s="1"/>
  <c r="AF30" i="3" s="1"/>
  <c r="AJ30" i="3" s="1"/>
  <c r="AN30" i="3" s="1"/>
  <c r="H196" i="3"/>
  <c r="L196" i="3" s="1"/>
  <c r="P196" i="3" s="1"/>
  <c r="T196" i="3" s="1"/>
  <c r="X196" i="3" s="1"/>
  <c r="AB196" i="3" s="1"/>
  <c r="AF196" i="3" s="1"/>
  <c r="AJ196" i="3" s="1"/>
  <c r="G196" i="3"/>
  <c r="K196" i="3" s="1"/>
  <c r="O196" i="3" s="1"/>
  <c r="S196" i="3" s="1"/>
  <c r="W196" i="3" s="1"/>
  <c r="AA196" i="3" s="1"/>
  <c r="AE196" i="3" s="1"/>
  <c r="AI196" i="3" s="1"/>
  <c r="H178" i="3"/>
  <c r="L178" i="3" s="1"/>
  <c r="P178" i="3" s="1"/>
  <c r="T178" i="3" s="1"/>
  <c r="X178" i="3" s="1"/>
  <c r="AB178" i="3" s="1"/>
  <c r="AF178" i="3" s="1"/>
  <c r="AJ178" i="3" s="1"/>
  <c r="G178" i="3"/>
  <c r="K178" i="3" s="1"/>
  <c r="O178" i="3" s="1"/>
  <c r="S178" i="3" s="1"/>
  <c r="W178" i="3" s="1"/>
  <c r="AA178" i="3" s="1"/>
  <c r="AE178" i="3" s="1"/>
  <c r="AI178" i="3" s="1"/>
  <c r="H167" i="3"/>
  <c r="L167" i="3" s="1"/>
  <c r="P167" i="3" s="1"/>
  <c r="T167" i="3" s="1"/>
  <c r="X167" i="3" s="1"/>
  <c r="AB167" i="3" s="1"/>
  <c r="AF167" i="3" s="1"/>
  <c r="AJ167" i="3" s="1"/>
  <c r="G167" i="3"/>
  <c r="K167" i="3" s="1"/>
  <c r="O167" i="3" s="1"/>
  <c r="S167" i="3" s="1"/>
  <c r="W167" i="3" s="1"/>
  <c r="AA167" i="3" s="1"/>
  <c r="AE167" i="3" s="1"/>
  <c r="AI167" i="3" s="1"/>
  <c r="H144" i="3"/>
  <c r="L144" i="3" s="1"/>
  <c r="P144" i="3" s="1"/>
  <c r="T144" i="3" s="1"/>
  <c r="X144" i="3" s="1"/>
  <c r="AB144" i="3" s="1"/>
  <c r="AF144" i="3" s="1"/>
  <c r="AJ144" i="3" s="1"/>
  <c r="G144" i="3"/>
  <c r="K144" i="3" s="1"/>
  <c r="O144" i="3" s="1"/>
  <c r="S144" i="3" s="1"/>
  <c r="W144" i="3" s="1"/>
  <c r="AA144" i="3" s="1"/>
  <c r="AE144" i="3" s="1"/>
  <c r="AI144" i="3" s="1"/>
  <c r="J178" i="2"/>
  <c r="J175" i="2"/>
  <c r="J172" i="2"/>
  <c r="J169" i="2"/>
  <c r="I178" i="2"/>
  <c r="I175" i="2"/>
  <c r="I172" i="2"/>
  <c r="I169" i="2"/>
  <c r="H175" i="3"/>
  <c r="L175" i="3" s="1"/>
  <c r="P175" i="3" s="1"/>
  <c r="T175" i="3" s="1"/>
  <c r="X175" i="3" s="1"/>
  <c r="AB175" i="3" s="1"/>
  <c r="AF175" i="3" s="1"/>
  <c r="AJ175" i="3" s="1"/>
  <c r="G175" i="3"/>
  <c r="K175" i="3" s="1"/>
  <c r="O175" i="3" s="1"/>
  <c r="S175" i="3" s="1"/>
  <c r="W175" i="3" s="1"/>
  <c r="AA175" i="3" s="1"/>
  <c r="AE175" i="3" s="1"/>
  <c r="AI175" i="3" s="1"/>
  <c r="J265" i="2"/>
  <c r="N265" i="2" s="1"/>
  <c r="R265" i="2" s="1"/>
  <c r="V265" i="2" s="1"/>
  <c r="Z265" i="2" s="1"/>
  <c r="AD265" i="2" s="1"/>
  <c r="AH265" i="2" s="1"/>
  <c r="I265" i="2"/>
  <c r="M265" i="2" s="1"/>
  <c r="Q265" i="2" s="1"/>
  <c r="U265" i="2" s="1"/>
  <c r="Y265" i="2" s="1"/>
  <c r="AC265" i="2" s="1"/>
  <c r="AG265" i="2" s="1"/>
  <c r="J273" i="2"/>
  <c r="N273" i="2" s="1"/>
  <c r="R273" i="2" s="1"/>
  <c r="V273" i="2" s="1"/>
  <c r="Z273" i="2" s="1"/>
  <c r="AD273" i="2" s="1"/>
  <c r="AH273" i="2" s="1"/>
  <c r="I273" i="2"/>
  <c r="M273" i="2" s="1"/>
  <c r="Q273" i="2" s="1"/>
  <c r="U273" i="2" s="1"/>
  <c r="Y273" i="2" s="1"/>
  <c r="AC273" i="2" s="1"/>
  <c r="AG273" i="2" s="1"/>
  <c r="J287" i="2"/>
  <c r="N287" i="2" s="1"/>
  <c r="R287" i="2" s="1"/>
  <c r="V287" i="2" s="1"/>
  <c r="Z287" i="2" s="1"/>
  <c r="AD287" i="2" s="1"/>
  <c r="AH287" i="2" s="1"/>
  <c r="I309" i="2"/>
  <c r="M309" i="2" s="1"/>
  <c r="Q309" i="2" s="1"/>
  <c r="U309" i="2" s="1"/>
  <c r="Y309" i="2" s="1"/>
  <c r="AC309" i="2" s="1"/>
  <c r="AG309" i="2" s="1"/>
  <c r="I171" i="2" l="1"/>
  <c r="M171" i="2" s="1"/>
  <c r="Q171" i="2" s="1"/>
  <c r="U171" i="2" s="1"/>
  <c r="Y171" i="2" s="1"/>
  <c r="AC171" i="2" s="1"/>
  <c r="AG171" i="2" s="1"/>
  <c r="AK171" i="2" s="1"/>
  <c r="M172" i="2"/>
  <c r="Q172" i="2" s="1"/>
  <c r="U172" i="2" s="1"/>
  <c r="Y172" i="2" s="1"/>
  <c r="AC172" i="2" s="1"/>
  <c r="AG172" i="2" s="1"/>
  <c r="AK172" i="2" s="1"/>
  <c r="J171" i="2"/>
  <c r="N171" i="2" s="1"/>
  <c r="R171" i="2" s="1"/>
  <c r="V171" i="2" s="1"/>
  <c r="Z171" i="2" s="1"/>
  <c r="AD171" i="2" s="1"/>
  <c r="AH171" i="2" s="1"/>
  <c r="AL171" i="2" s="1"/>
  <c r="N172" i="2"/>
  <c r="R172" i="2" s="1"/>
  <c r="V172" i="2" s="1"/>
  <c r="Z172" i="2" s="1"/>
  <c r="AD172" i="2" s="1"/>
  <c r="AH172" i="2" s="1"/>
  <c r="AL172" i="2" s="1"/>
  <c r="I174" i="2"/>
  <c r="M174" i="2" s="1"/>
  <c r="Q174" i="2" s="1"/>
  <c r="U174" i="2" s="1"/>
  <c r="Y174" i="2" s="1"/>
  <c r="AC174" i="2" s="1"/>
  <c r="AG174" i="2" s="1"/>
  <c r="AK174" i="2" s="1"/>
  <c r="M175" i="2"/>
  <c r="Q175" i="2" s="1"/>
  <c r="U175" i="2" s="1"/>
  <c r="Y175" i="2" s="1"/>
  <c r="AC175" i="2" s="1"/>
  <c r="AG175" i="2" s="1"/>
  <c r="AK175" i="2" s="1"/>
  <c r="J174" i="2"/>
  <c r="N174" i="2" s="1"/>
  <c r="R174" i="2" s="1"/>
  <c r="V174" i="2" s="1"/>
  <c r="Z174" i="2" s="1"/>
  <c r="AD174" i="2" s="1"/>
  <c r="AH174" i="2" s="1"/>
  <c r="AL174" i="2" s="1"/>
  <c r="N175" i="2"/>
  <c r="R175" i="2" s="1"/>
  <c r="V175" i="2" s="1"/>
  <c r="Z175" i="2" s="1"/>
  <c r="AD175" i="2" s="1"/>
  <c r="AH175" i="2" s="1"/>
  <c r="AL175" i="2" s="1"/>
  <c r="I177" i="2"/>
  <c r="M177" i="2" s="1"/>
  <c r="Q177" i="2" s="1"/>
  <c r="U177" i="2" s="1"/>
  <c r="Y177" i="2" s="1"/>
  <c r="AC177" i="2" s="1"/>
  <c r="AG177" i="2" s="1"/>
  <c r="M178" i="2"/>
  <c r="Q178" i="2" s="1"/>
  <c r="U178" i="2" s="1"/>
  <c r="Y178" i="2" s="1"/>
  <c r="AC178" i="2" s="1"/>
  <c r="AG178" i="2" s="1"/>
  <c r="J177" i="2"/>
  <c r="N177" i="2" s="1"/>
  <c r="R177" i="2" s="1"/>
  <c r="V177" i="2" s="1"/>
  <c r="Z177" i="2" s="1"/>
  <c r="AD177" i="2" s="1"/>
  <c r="AH177" i="2" s="1"/>
  <c r="N178" i="2"/>
  <c r="R178" i="2" s="1"/>
  <c r="V178" i="2" s="1"/>
  <c r="Z178" i="2" s="1"/>
  <c r="AD178" i="2" s="1"/>
  <c r="AH178" i="2" s="1"/>
  <c r="I168" i="2"/>
  <c r="M168" i="2" s="1"/>
  <c r="Q168" i="2" s="1"/>
  <c r="U168" i="2" s="1"/>
  <c r="Y168" i="2" s="1"/>
  <c r="AC168" i="2" s="1"/>
  <c r="AG168" i="2" s="1"/>
  <c r="AK168" i="2" s="1"/>
  <c r="M169" i="2"/>
  <c r="Q169" i="2" s="1"/>
  <c r="U169" i="2" s="1"/>
  <c r="Y169" i="2" s="1"/>
  <c r="AC169" i="2" s="1"/>
  <c r="AG169" i="2" s="1"/>
  <c r="AK169" i="2" s="1"/>
  <c r="J168" i="2"/>
  <c r="N168" i="2" s="1"/>
  <c r="R168" i="2" s="1"/>
  <c r="V168" i="2" s="1"/>
  <c r="Z168" i="2" s="1"/>
  <c r="AD168" i="2" s="1"/>
  <c r="AH168" i="2" s="1"/>
  <c r="AL168" i="2" s="1"/>
  <c r="N169" i="2"/>
  <c r="R169" i="2" s="1"/>
  <c r="V169" i="2" s="1"/>
  <c r="Z169" i="2" s="1"/>
  <c r="AD169" i="2" s="1"/>
  <c r="AH169" i="2" s="1"/>
  <c r="AL169" i="2" s="1"/>
  <c r="I167" i="2"/>
  <c r="H155" i="3"/>
  <c r="L155" i="3" s="1"/>
  <c r="P155" i="3" s="1"/>
  <c r="T155" i="3" s="1"/>
  <c r="X155" i="3" s="1"/>
  <c r="AB155" i="3" s="1"/>
  <c r="AF155" i="3" s="1"/>
  <c r="AJ155" i="3" s="1"/>
  <c r="G155" i="3"/>
  <c r="K155" i="3" s="1"/>
  <c r="O155" i="3" s="1"/>
  <c r="S155" i="3" s="1"/>
  <c r="W155" i="3" s="1"/>
  <c r="AA155" i="3" s="1"/>
  <c r="AE155" i="3" s="1"/>
  <c r="AI155" i="3" s="1"/>
  <c r="J309" i="2"/>
  <c r="N309" i="2" s="1"/>
  <c r="R309" i="2" s="1"/>
  <c r="V309" i="2" s="1"/>
  <c r="Z309" i="2" s="1"/>
  <c r="AD309" i="2" s="1"/>
  <c r="AH309" i="2" s="1"/>
  <c r="H390" i="3"/>
  <c r="L390" i="3" s="1"/>
  <c r="P390" i="3" s="1"/>
  <c r="T390" i="3" s="1"/>
  <c r="X390" i="3" s="1"/>
  <c r="AB390" i="3" s="1"/>
  <c r="AF390" i="3" s="1"/>
  <c r="AJ390" i="3" s="1"/>
  <c r="G390" i="3"/>
  <c r="K390" i="3" s="1"/>
  <c r="O390" i="3" s="1"/>
  <c r="S390" i="3" s="1"/>
  <c r="W390" i="3" s="1"/>
  <c r="AA390" i="3" s="1"/>
  <c r="AE390" i="3" s="1"/>
  <c r="AI390" i="3" s="1"/>
  <c r="J473" i="2"/>
  <c r="N473" i="2" s="1"/>
  <c r="R473" i="2" s="1"/>
  <c r="V473" i="2" s="1"/>
  <c r="Z473" i="2" s="1"/>
  <c r="AD473" i="2" s="1"/>
  <c r="AH473" i="2" s="1"/>
  <c r="I473" i="2"/>
  <c r="M473" i="2" s="1"/>
  <c r="Q473" i="2" s="1"/>
  <c r="U473" i="2" s="1"/>
  <c r="Y473" i="2" s="1"/>
  <c r="AC473" i="2" s="1"/>
  <c r="AG473" i="2" s="1"/>
  <c r="G30" i="3"/>
  <c r="K30" i="3" s="1"/>
  <c r="O30" i="3" s="1"/>
  <c r="S30" i="3" s="1"/>
  <c r="W30" i="3" s="1"/>
  <c r="AA30" i="3" s="1"/>
  <c r="AE30" i="3" s="1"/>
  <c r="AI30" i="3" s="1"/>
  <c r="AM30" i="3" s="1"/>
  <c r="H436" i="3"/>
  <c r="L436" i="3" s="1"/>
  <c r="P436" i="3" s="1"/>
  <c r="T436" i="3" s="1"/>
  <c r="X436" i="3" s="1"/>
  <c r="AB436" i="3" s="1"/>
  <c r="AF436" i="3" s="1"/>
  <c r="AJ436" i="3" s="1"/>
  <c r="G436" i="3"/>
  <c r="K436" i="3" s="1"/>
  <c r="O436" i="3" s="1"/>
  <c r="S436" i="3" s="1"/>
  <c r="W436" i="3" s="1"/>
  <c r="AA436" i="3" s="1"/>
  <c r="AE436" i="3" s="1"/>
  <c r="AI436" i="3" s="1"/>
  <c r="J653" i="2"/>
  <c r="N653" i="2" s="1"/>
  <c r="R653" i="2" s="1"/>
  <c r="V653" i="2" s="1"/>
  <c r="Z653" i="2" s="1"/>
  <c r="AD653" i="2" s="1"/>
  <c r="AH653" i="2" s="1"/>
  <c r="I653" i="2"/>
  <c r="M653" i="2" s="1"/>
  <c r="Q653" i="2" s="1"/>
  <c r="U653" i="2" s="1"/>
  <c r="Y653" i="2" s="1"/>
  <c r="AC653" i="2" s="1"/>
  <c r="AG653" i="2" s="1"/>
  <c r="J448" i="2"/>
  <c r="N448" i="2" s="1"/>
  <c r="R448" i="2" s="1"/>
  <c r="V448" i="2" s="1"/>
  <c r="Z448" i="2" s="1"/>
  <c r="AD448" i="2" s="1"/>
  <c r="AH448" i="2" s="1"/>
  <c r="I448" i="2"/>
  <c r="M448" i="2" s="1"/>
  <c r="Q448" i="2" s="1"/>
  <c r="U448" i="2" s="1"/>
  <c r="Y448" i="2" s="1"/>
  <c r="AC448" i="2" s="1"/>
  <c r="AG448" i="2" s="1"/>
  <c r="J167" i="2" l="1"/>
  <c r="I166" i="2"/>
  <c r="M167" i="2"/>
  <c r="Q167" i="2" s="1"/>
  <c r="U167" i="2" s="1"/>
  <c r="Y167" i="2" s="1"/>
  <c r="AC167" i="2" s="1"/>
  <c r="AG167" i="2" s="1"/>
  <c r="AK167" i="2" s="1"/>
  <c r="H332" i="3"/>
  <c r="L332" i="3" s="1"/>
  <c r="P332" i="3" s="1"/>
  <c r="T332" i="3" s="1"/>
  <c r="X332" i="3" s="1"/>
  <c r="AB332" i="3" s="1"/>
  <c r="AF332" i="3" s="1"/>
  <c r="AJ332" i="3" s="1"/>
  <c r="G332" i="3"/>
  <c r="K332" i="3" s="1"/>
  <c r="O332" i="3" s="1"/>
  <c r="S332" i="3" s="1"/>
  <c r="W332" i="3" s="1"/>
  <c r="AA332" i="3" s="1"/>
  <c r="AE332" i="3" s="1"/>
  <c r="AI332" i="3" s="1"/>
  <c r="I165" i="2" l="1"/>
  <c r="M165" i="2" s="1"/>
  <c r="Q165" i="2" s="1"/>
  <c r="U165" i="2" s="1"/>
  <c r="Y165" i="2" s="1"/>
  <c r="AC165" i="2" s="1"/>
  <c r="AG165" i="2" s="1"/>
  <c r="AK165" i="2" s="1"/>
  <c r="M166" i="2"/>
  <c r="Q166" i="2" s="1"/>
  <c r="U166" i="2" s="1"/>
  <c r="Y166" i="2" s="1"/>
  <c r="AC166" i="2" s="1"/>
  <c r="AG166" i="2" s="1"/>
  <c r="AK166" i="2" s="1"/>
  <c r="J166" i="2"/>
  <c r="N167" i="2"/>
  <c r="R167" i="2" s="1"/>
  <c r="V167" i="2" s="1"/>
  <c r="Z167" i="2" s="1"/>
  <c r="AD167" i="2" s="1"/>
  <c r="AH167" i="2" s="1"/>
  <c r="AL167" i="2" s="1"/>
  <c r="H100" i="3"/>
  <c r="L100" i="3" s="1"/>
  <c r="P100" i="3" s="1"/>
  <c r="T100" i="3" s="1"/>
  <c r="X100" i="3" s="1"/>
  <c r="AB100" i="3" s="1"/>
  <c r="AF100" i="3" s="1"/>
  <c r="AJ100" i="3" s="1"/>
  <c r="AN100" i="3" s="1"/>
  <c r="H98" i="3"/>
  <c r="L98" i="3" s="1"/>
  <c r="P98" i="3" s="1"/>
  <c r="T98" i="3" s="1"/>
  <c r="X98" i="3" s="1"/>
  <c r="AB98" i="3" s="1"/>
  <c r="AF98" i="3" s="1"/>
  <c r="AJ98" i="3" s="1"/>
  <c r="AN98" i="3" s="1"/>
  <c r="G100" i="3"/>
  <c r="K100" i="3" s="1"/>
  <c r="O100" i="3" s="1"/>
  <c r="S100" i="3" s="1"/>
  <c r="W100" i="3" s="1"/>
  <c r="AA100" i="3" s="1"/>
  <c r="AE100" i="3" s="1"/>
  <c r="AI100" i="3" s="1"/>
  <c r="AM100" i="3" s="1"/>
  <c r="G98" i="3"/>
  <c r="K98" i="3" s="1"/>
  <c r="O98" i="3" s="1"/>
  <c r="S98" i="3" s="1"/>
  <c r="W98" i="3" s="1"/>
  <c r="AA98" i="3" s="1"/>
  <c r="AE98" i="3" s="1"/>
  <c r="AI98" i="3" s="1"/>
  <c r="AM98" i="3" s="1"/>
  <c r="G131" i="3"/>
  <c r="K131" i="3" s="1"/>
  <c r="O131" i="3" s="1"/>
  <c r="S131" i="3" s="1"/>
  <c r="W131" i="3" s="1"/>
  <c r="AA131" i="3" s="1"/>
  <c r="AE131" i="3" s="1"/>
  <c r="AI131" i="3" s="1"/>
  <c r="G45" i="3"/>
  <c r="J105" i="2"/>
  <c r="N105" i="2" s="1"/>
  <c r="R105" i="2" s="1"/>
  <c r="V105" i="2" s="1"/>
  <c r="Z105" i="2" s="1"/>
  <c r="AD105" i="2" s="1"/>
  <c r="AH105" i="2" s="1"/>
  <c r="AL105" i="2" s="1"/>
  <c r="I105" i="2"/>
  <c r="M105" i="2" s="1"/>
  <c r="Q105" i="2" s="1"/>
  <c r="U105" i="2" s="1"/>
  <c r="Y105" i="2" s="1"/>
  <c r="AC105" i="2" s="1"/>
  <c r="AG105" i="2" s="1"/>
  <c r="AK105" i="2" s="1"/>
  <c r="J107" i="2"/>
  <c r="N107" i="2" s="1"/>
  <c r="R107" i="2" s="1"/>
  <c r="V107" i="2" s="1"/>
  <c r="Z107" i="2" s="1"/>
  <c r="AD107" i="2" s="1"/>
  <c r="AH107" i="2" s="1"/>
  <c r="AL107" i="2" s="1"/>
  <c r="I107" i="2"/>
  <c r="M107" i="2" s="1"/>
  <c r="Q107" i="2" s="1"/>
  <c r="U107" i="2" s="1"/>
  <c r="Y107" i="2" s="1"/>
  <c r="AC107" i="2" s="1"/>
  <c r="AG107" i="2" s="1"/>
  <c r="AK107" i="2" s="1"/>
  <c r="J94" i="2"/>
  <c r="I94" i="2"/>
  <c r="I50" i="2"/>
  <c r="G44" i="3" l="1"/>
  <c r="K44" i="3" s="1"/>
  <c r="O44" i="3" s="1"/>
  <c r="S44" i="3" s="1"/>
  <c r="W44" i="3" s="1"/>
  <c r="AA44" i="3" s="1"/>
  <c r="AE44" i="3" s="1"/>
  <c r="AI44" i="3" s="1"/>
  <c r="AM44" i="3" s="1"/>
  <c r="K45" i="3"/>
  <c r="O45" i="3" s="1"/>
  <c r="S45" i="3" s="1"/>
  <c r="W45" i="3" s="1"/>
  <c r="AA45" i="3" s="1"/>
  <c r="AE45" i="3" s="1"/>
  <c r="AI45" i="3" s="1"/>
  <c r="AM45" i="3" s="1"/>
  <c r="I93" i="2"/>
  <c r="M94" i="2"/>
  <c r="Q94" i="2" s="1"/>
  <c r="U94" i="2" s="1"/>
  <c r="Y94" i="2" s="1"/>
  <c r="AC94" i="2" s="1"/>
  <c r="AG94" i="2" s="1"/>
  <c r="AK94" i="2" s="1"/>
  <c r="J93" i="2"/>
  <c r="N94" i="2"/>
  <c r="R94" i="2" s="1"/>
  <c r="V94" i="2" s="1"/>
  <c r="Z94" i="2" s="1"/>
  <c r="AD94" i="2" s="1"/>
  <c r="AH94" i="2" s="1"/>
  <c r="AL94" i="2" s="1"/>
  <c r="J165" i="2"/>
  <c r="N165" i="2" s="1"/>
  <c r="R165" i="2" s="1"/>
  <c r="V165" i="2" s="1"/>
  <c r="Z165" i="2" s="1"/>
  <c r="AD165" i="2" s="1"/>
  <c r="AH165" i="2" s="1"/>
  <c r="AL165" i="2" s="1"/>
  <c r="N166" i="2"/>
  <c r="R166" i="2" s="1"/>
  <c r="V166" i="2" s="1"/>
  <c r="Z166" i="2" s="1"/>
  <c r="AD166" i="2" s="1"/>
  <c r="AH166" i="2" s="1"/>
  <c r="AL166" i="2" s="1"/>
  <c r="I49" i="2"/>
  <c r="M49" i="2" s="1"/>
  <c r="Q49" i="2" s="1"/>
  <c r="U49" i="2" s="1"/>
  <c r="Y49" i="2" s="1"/>
  <c r="AC49" i="2" s="1"/>
  <c r="AG49" i="2" s="1"/>
  <c r="AK49" i="2" s="1"/>
  <c r="M50" i="2"/>
  <c r="Q50" i="2" s="1"/>
  <c r="U50" i="2" s="1"/>
  <c r="Y50" i="2" s="1"/>
  <c r="AC50" i="2" s="1"/>
  <c r="AG50" i="2" s="1"/>
  <c r="AK50" i="2" s="1"/>
  <c r="G97" i="3"/>
  <c r="K97" i="3" s="1"/>
  <c r="O97" i="3" s="1"/>
  <c r="S97" i="3" s="1"/>
  <c r="W97" i="3" s="1"/>
  <c r="AA97" i="3" s="1"/>
  <c r="AE97" i="3" s="1"/>
  <c r="AI97" i="3" s="1"/>
  <c r="AM97" i="3" s="1"/>
  <c r="H97" i="3"/>
  <c r="L97" i="3" s="1"/>
  <c r="P97" i="3" s="1"/>
  <c r="T97" i="3" s="1"/>
  <c r="X97" i="3" s="1"/>
  <c r="AB97" i="3" s="1"/>
  <c r="AF97" i="3" s="1"/>
  <c r="AJ97" i="3" s="1"/>
  <c r="AN97" i="3" s="1"/>
  <c r="I104" i="2"/>
  <c r="J104" i="2"/>
  <c r="H405" i="3"/>
  <c r="G405" i="3"/>
  <c r="H162" i="3"/>
  <c r="L162" i="3" s="1"/>
  <c r="P162" i="3" s="1"/>
  <c r="T162" i="3" s="1"/>
  <c r="X162" i="3" s="1"/>
  <c r="AB162" i="3" s="1"/>
  <c r="AF162" i="3" s="1"/>
  <c r="AJ162" i="3" s="1"/>
  <c r="G162" i="3"/>
  <c r="K162" i="3" s="1"/>
  <c r="O162" i="3" s="1"/>
  <c r="S162" i="3" s="1"/>
  <c r="W162" i="3" s="1"/>
  <c r="AA162" i="3" s="1"/>
  <c r="AE162" i="3" s="1"/>
  <c r="AI162" i="3" s="1"/>
  <c r="H160" i="3"/>
  <c r="L160" i="3" s="1"/>
  <c r="P160" i="3" s="1"/>
  <c r="T160" i="3" s="1"/>
  <c r="X160" i="3" s="1"/>
  <c r="AB160" i="3" s="1"/>
  <c r="AF160" i="3" s="1"/>
  <c r="AJ160" i="3" s="1"/>
  <c r="G160" i="3"/>
  <c r="K160" i="3" s="1"/>
  <c r="O160" i="3" s="1"/>
  <c r="S160" i="3" s="1"/>
  <c r="W160" i="3" s="1"/>
  <c r="AA160" i="3" s="1"/>
  <c r="AE160" i="3" s="1"/>
  <c r="AI160" i="3" s="1"/>
  <c r="G78" i="3"/>
  <c r="K78" i="3" s="1"/>
  <c r="O78" i="3" s="1"/>
  <c r="S78" i="3" s="1"/>
  <c r="W78" i="3" s="1"/>
  <c r="AA78" i="3" s="1"/>
  <c r="AE78" i="3" s="1"/>
  <c r="AI78" i="3" s="1"/>
  <c r="AM78" i="3" s="1"/>
  <c r="H170" i="3"/>
  <c r="L170" i="3" s="1"/>
  <c r="P170" i="3" s="1"/>
  <c r="T170" i="3" s="1"/>
  <c r="X170" i="3" s="1"/>
  <c r="AB170" i="3" s="1"/>
  <c r="AF170" i="3" s="1"/>
  <c r="AJ170" i="3" s="1"/>
  <c r="G170" i="3"/>
  <c r="K170" i="3" s="1"/>
  <c r="O170" i="3" s="1"/>
  <c r="S170" i="3" s="1"/>
  <c r="W170" i="3" s="1"/>
  <c r="AA170" i="3" s="1"/>
  <c r="AE170" i="3" s="1"/>
  <c r="AI170" i="3" s="1"/>
  <c r="H147" i="3"/>
  <c r="L147" i="3" s="1"/>
  <c r="P147" i="3" s="1"/>
  <c r="T147" i="3" s="1"/>
  <c r="X147" i="3" s="1"/>
  <c r="AB147" i="3" s="1"/>
  <c r="AF147" i="3" s="1"/>
  <c r="AJ147" i="3" s="1"/>
  <c r="G404" i="3" l="1"/>
  <c r="K404" i="3" s="1"/>
  <c r="O404" i="3" s="1"/>
  <c r="S404" i="3" s="1"/>
  <c r="W404" i="3" s="1"/>
  <c r="AA404" i="3" s="1"/>
  <c r="AE404" i="3" s="1"/>
  <c r="AI404" i="3" s="1"/>
  <c r="K405" i="3"/>
  <c r="O405" i="3" s="1"/>
  <c r="S405" i="3" s="1"/>
  <c r="W405" i="3" s="1"/>
  <c r="AA405" i="3" s="1"/>
  <c r="AE405" i="3" s="1"/>
  <c r="AI405" i="3" s="1"/>
  <c r="H404" i="3"/>
  <c r="L404" i="3" s="1"/>
  <c r="P404" i="3" s="1"/>
  <c r="T404" i="3" s="1"/>
  <c r="X404" i="3" s="1"/>
  <c r="AB404" i="3" s="1"/>
  <c r="AF404" i="3" s="1"/>
  <c r="AJ404" i="3" s="1"/>
  <c r="L405" i="3"/>
  <c r="P405" i="3" s="1"/>
  <c r="T405" i="3" s="1"/>
  <c r="X405" i="3" s="1"/>
  <c r="AB405" i="3" s="1"/>
  <c r="AF405" i="3" s="1"/>
  <c r="AJ405" i="3" s="1"/>
  <c r="J97" i="2"/>
  <c r="N104" i="2"/>
  <c r="R104" i="2" s="1"/>
  <c r="V104" i="2" s="1"/>
  <c r="Z104" i="2" s="1"/>
  <c r="AD104" i="2" s="1"/>
  <c r="AH104" i="2" s="1"/>
  <c r="AL104" i="2" s="1"/>
  <c r="I97" i="2"/>
  <c r="M104" i="2"/>
  <c r="Q104" i="2" s="1"/>
  <c r="U104" i="2" s="1"/>
  <c r="Y104" i="2" s="1"/>
  <c r="AC104" i="2" s="1"/>
  <c r="AG104" i="2" s="1"/>
  <c r="AK104" i="2" s="1"/>
  <c r="J92" i="2"/>
  <c r="N93" i="2"/>
  <c r="R93" i="2" s="1"/>
  <c r="V93" i="2" s="1"/>
  <c r="Z93" i="2" s="1"/>
  <c r="AD93" i="2" s="1"/>
  <c r="AH93" i="2" s="1"/>
  <c r="AL93" i="2" s="1"/>
  <c r="I92" i="2"/>
  <c r="M93" i="2"/>
  <c r="Q93" i="2" s="1"/>
  <c r="U93" i="2" s="1"/>
  <c r="Y93" i="2" s="1"/>
  <c r="AC93" i="2" s="1"/>
  <c r="AG93" i="2" s="1"/>
  <c r="AK93" i="2" s="1"/>
  <c r="J351" i="2"/>
  <c r="I351" i="2"/>
  <c r="I356" i="2"/>
  <c r="J316" i="2"/>
  <c r="N316" i="2" s="1"/>
  <c r="R316" i="2" s="1"/>
  <c r="V316" i="2" s="1"/>
  <c r="Z316" i="2" s="1"/>
  <c r="AD316" i="2" s="1"/>
  <c r="AH316" i="2" s="1"/>
  <c r="I316" i="2"/>
  <c r="M316" i="2" s="1"/>
  <c r="Q316" i="2" s="1"/>
  <c r="U316" i="2" s="1"/>
  <c r="Y316" i="2" s="1"/>
  <c r="AC316" i="2" s="1"/>
  <c r="AG316" i="2" s="1"/>
  <c r="J314" i="2"/>
  <c r="N314" i="2" s="1"/>
  <c r="R314" i="2" s="1"/>
  <c r="V314" i="2" s="1"/>
  <c r="Z314" i="2" s="1"/>
  <c r="AD314" i="2" s="1"/>
  <c r="AH314" i="2" s="1"/>
  <c r="I314" i="2"/>
  <c r="M314" i="2" s="1"/>
  <c r="Q314" i="2" s="1"/>
  <c r="U314" i="2" s="1"/>
  <c r="Y314" i="2" s="1"/>
  <c r="AC314" i="2" s="1"/>
  <c r="AG314" i="2" s="1"/>
  <c r="I259" i="2"/>
  <c r="M259" i="2" s="1"/>
  <c r="Q259" i="2" s="1"/>
  <c r="U259" i="2" s="1"/>
  <c r="Y259" i="2" s="1"/>
  <c r="AC259" i="2" s="1"/>
  <c r="AG259" i="2" s="1"/>
  <c r="H309" i="3"/>
  <c r="G309" i="3"/>
  <c r="H310" i="3"/>
  <c r="L310" i="3" s="1"/>
  <c r="P310" i="3" s="1"/>
  <c r="T310" i="3" s="1"/>
  <c r="X310" i="3" s="1"/>
  <c r="AB310" i="3" s="1"/>
  <c r="AF310" i="3" s="1"/>
  <c r="AJ310" i="3" s="1"/>
  <c r="G310" i="3"/>
  <c r="K310" i="3" s="1"/>
  <c r="O310" i="3" s="1"/>
  <c r="S310" i="3" s="1"/>
  <c r="W310" i="3" s="1"/>
  <c r="AA310" i="3" s="1"/>
  <c r="AE310" i="3" s="1"/>
  <c r="AI310" i="3" s="1"/>
  <c r="H262" i="3"/>
  <c r="G262" i="3"/>
  <c r="H374" i="3"/>
  <c r="L374" i="3" s="1"/>
  <c r="P374" i="3" s="1"/>
  <c r="T374" i="3" s="1"/>
  <c r="X374" i="3" s="1"/>
  <c r="AB374" i="3" s="1"/>
  <c r="AF374" i="3" s="1"/>
  <c r="AJ374" i="3" s="1"/>
  <c r="G374" i="3"/>
  <c r="K374" i="3" s="1"/>
  <c r="O374" i="3" s="1"/>
  <c r="S374" i="3" s="1"/>
  <c r="W374" i="3" s="1"/>
  <c r="AA374" i="3" s="1"/>
  <c r="AE374" i="3" s="1"/>
  <c r="AI374" i="3" s="1"/>
  <c r="H370" i="3"/>
  <c r="L370" i="3" s="1"/>
  <c r="P370" i="3" s="1"/>
  <c r="T370" i="3" s="1"/>
  <c r="X370" i="3" s="1"/>
  <c r="AB370" i="3" s="1"/>
  <c r="AF370" i="3" s="1"/>
  <c r="AJ370" i="3" s="1"/>
  <c r="G370" i="3"/>
  <c r="K370" i="3" s="1"/>
  <c r="O370" i="3" s="1"/>
  <c r="S370" i="3" s="1"/>
  <c r="W370" i="3" s="1"/>
  <c r="AA370" i="3" s="1"/>
  <c r="AE370" i="3" s="1"/>
  <c r="AI370" i="3" s="1"/>
  <c r="H365" i="3"/>
  <c r="L365" i="3" s="1"/>
  <c r="P365" i="3" s="1"/>
  <c r="T365" i="3" s="1"/>
  <c r="X365" i="3" s="1"/>
  <c r="AB365" i="3" s="1"/>
  <c r="AF365" i="3" s="1"/>
  <c r="AJ365" i="3" s="1"/>
  <c r="H314" i="3"/>
  <c r="L314" i="3" s="1"/>
  <c r="P314" i="3" s="1"/>
  <c r="T314" i="3" s="1"/>
  <c r="X314" i="3" s="1"/>
  <c r="AB314" i="3" s="1"/>
  <c r="AF314" i="3" s="1"/>
  <c r="AJ314" i="3" s="1"/>
  <c r="G314" i="3"/>
  <c r="K314" i="3" s="1"/>
  <c r="O314" i="3" s="1"/>
  <c r="S314" i="3" s="1"/>
  <c r="W314" i="3" s="1"/>
  <c r="AA314" i="3" s="1"/>
  <c r="AE314" i="3" s="1"/>
  <c r="AI314" i="3" s="1"/>
  <c r="H325" i="3"/>
  <c r="G325" i="3"/>
  <c r="H323" i="3"/>
  <c r="L323" i="3" s="1"/>
  <c r="P323" i="3" s="1"/>
  <c r="T323" i="3" s="1"/>
  <c r="X323" i="3" s="1"/>
  <c r="AB323" i="3" s="1"/>
  <c r="AF323" i="3" s="1"/>
  <c r="AJ323" i="3" s="1"/>
  <c r="G323" i="3"/>
  <c r="K323" i="3" s="1"/>
  <c r="O323" i="3" s="1"/>
  <c r="S323" i="3" s="1"/>
  <c r="W323" i="3" s="1"/>
  <c r="AA323" i="3" s="1"/>
  <c r="AE323" i="3" s="1"/>
  <c r="AI323" i="3" s="1"/>
  <c r="H319" i="3"/>
  <c r="L319" i="3" s="1"/>
  <c r="P319" i="3" s="1"/>
  <c r="T319" i="3" s="1"/>
  <c r="X319" i="3" s="1"/>
  <c r="AB319" i="3" s="1"/>
  <c r="AF319" i="3" s="1"/>
  <c r="AJ319" i="3" s="1"/>
  <c r="G319" i="3"/>
  <c r="K319" i="3" s="1"/>
  <c r="O319" i="3" s="1"/>
  <c r="S319" i="3" s="1"/>
  <c r="W319" i="3" s="1"/>
  <c r="AA319" i="3" s="1"/>
  <c r="AE319" i="3" s="1"/>
  <c r="AI319" i="3" s="1"/>
  <c r="H304" i="3"/>
  <c r="L304" i="3" s="1"/>
  <c r="P304" i="3" s="1"/>
  <c r="T304" i="3" s="1"/>
  <c r="X304" i="3" s="1"/>
  <c r="AB304" i="3" s="1"/>
  <c r="AF304" i="3" s="1"/>
  <c r="AJ304" i="3" s="1"/>
  <c r="G304" i="3"/>
  <c r="K304" i="3" s="1"/>
  <c r="O304" i="3" s="1"/>
  <c r="S304" i="3" s="1"/>
  <c r="W304" i="3" s="1"/>
  <c r="AA304" i="3" s="1"/>
  <c r="AE304" i="3" s="1"/>
  <c r="AI304" i="3" s="1"/>
  <c r="H305" i="3"/>
  <c r="L305" i="3" s="1"/>
  <c r="P305" i="3" s="1"/>
  <c r="T305" i="3" s="1"/>
  <c r="X305" i="3" s="1"/>
  <c r="AB305" i="3" s="1"/>
  <c r="AF305" i="3" s="1"/>
  <c r="AJ305" i="3" s="1"/>
  <c r="G305" i="3"/>
  <c r="K305" i="3" s="1"/>
  <c r="O305" i="3" s="1"/>
  <c r="S305" i="3" s="1"/>
  <c r="W305" i="3" s="1"/>
  <c r="AA305" i="3" s="1"/>
  <c r="AE305" i="3" s="1"/>
  <c r="AI305" i="3" s="1"/>
  <c r="H425" i="3"/>
  <c r="L425" i="3" s="1"/>
  <c r="P425" i="3" s="1"/>
  <c r="T425" i="3" s="1"/>
  <c r="X425" i="3" s="1"/>
  <c r="AB425" i="3" s="1"/>
  <c r="AF425" i="3" s="1"/>
  <c r="AJ425" i="3" s="1"/>
  <c r="G425" i="3"/>
  <c r="K425" i="3" s="1"/>
  <c r="O425" i="3" s="1"/>
  <c r="S425" i="3" s="1"/>
  <c r="W425" i="3" s="1"/>
  <c r="AA425" i="3" s="1"/>
  <c r="AE425" i="3" s="1"/>
  <c r="AI425" i="3" s="1"/>
  <c r="G308" i="3" l="1"/>
  <c r="K308" i="3" s="1"/>
  <c r="O308" i="3" s="1"/>
  <c r="S308" i="3" s="1"/>
  <c r="W308" i="3" s="1"/>
  <c r="AA308" i="3" s="1"/>
  <c r="AE308" i="3" s="1"/>
  <c r="AI308" i="3" s="1"/>
  <c r="K309" i="3"/>
  <c r="O309" i="3" s="1"/>
  <c r="S309" i="3" s="1"/>
  <c r="W309" i="3" s="1"/>
  <c r="AA309" i="3" s="1"/>
  <c r="AE309" i="3" s="1"/>
  <c r="AI309" i="3" s="1"/>
  <c r="H308" i="3"/>
  <c r="L308" i="3" s="1"/>
  <c r="P308" i="3" s="1"/>
  <c r="T308" i="3" s="1"/>
  <c r="X308" i="3" s="1"/>
  <c r="AB308" i="3" s="1"/>
  <c r="AF308" i="3" s="1"/>
  <c r="AJ308" i="3" s="1"/>
  <c r="L309" i="3"/>
  <c r="P309" i="3" s="1"/>
  <c r="T309" i="3" s="1"/>
  <c r="X309" i="3" s="1"/>
  <c r="AB309" i="3" s="1"/>
  <c r="AF309" i="3" s="1"/>
  <c r="AJ309" i="3" s="1"/>
  <c r="G324" i="3"/>
  <c r="K324" i="3" s="1"/>
  <c r="O324" i="3" s="1"/>
  <c r="S324" i="3" s="1"/>
  <c r="W324" i="3" s="1"/>
  <c r="AA324" i="3" s="1"/>
  <c r="AE324" i="3" s="1"/>
  <c r="AI324" i="3" s="1"/>
  <c r="K325" i="3"/>
  <c r="O325" i="3" s="1"/>
  <c r="S325" i="3" s="1"/>
  <c r="W325" i="3" s="1"/>
  <c r="AA325" i="3" s="1"/>
  <c r="AE325" i="3" s="1"/>
  <c r="AI325" i="3" s="1"/>
  <c r="H324" i="3"/>
  <c r="L324" i="3" s="1"/>
  <c r="P324" i="3" s="1"/>
  <c r="T324" i="3" s="1"/>
  <c r="X324" i="3" s="1"/>
  <c r="AB324" i="3" s="1"/>
  <c r="AF324" i="3" s="1"/>
  <c r="AJ324" i="3" s="1"/>
  <c r="L325" i="3"/>
  <c r="P325" i="3" s="1"/>
  <c r="T325" i="3" s="1"/>
  <c r="X325" i="3" s="1"/>
  <c r="AB325" i="3" s="1"/>
  <c r="AF325" i="3" s="1"/>
  <c r="AJ325" i="3" s="1"/>
  <c r="G261" i="3"/>
  <c r="K261" i="3" s="1"/>
  <c r="O261" i="3" s="1"/>
  <c r="S261" i="3" s="1"/>
  <c r="W261" i="3" s="1"/>
  <c r="AA261" i="3" s="1"/>
  <c r="AE261" i="3" s="1"/>
  <c r="AI261" i="3" s="1"/>
  <c r="K262" i="3"/>
  <c r="O262" i="3" s="1"/>
  <c r="S262" i="3" s="1"/>
  <c r="W262" i="3" s="1"/>
  <c r="AA262" i="3" s="1"/>
  <c r="AE262" i="3" s="1"/>
  <c r="AI262" i="3" s="1"/>
  <c r="H261" i="3"/>
  <c r="L261" i="3" s="1"/>
  <c r="P261" i="3" s="1"/>
  <c r="T261" i="3" s="1"/>
  <c r="X261" i="3" s="1"/>
  <c r="AB261" i="3" s="1"/>
  <c r="AF261" i="3" s="1"/>
  <c r="AJ261" i="3" s="1"/>
  <c r="L262" i="3"/>
  <c r="P262" i="3" s="1"/>
  <c r="T262" i="3" s="1"/>
  <c r="X262" i="3" s="1"/>
  <c r="AB262" i="3" s="1"/>
  <c r="AF262" i="3" s="1"/>
  <c r="AJ262" i="3" s="1"/>
  <c r="I355" i="2"/>
  <c r="M356" i="2"/>
  <c r="Q356" i="2" s="1"/>
  <c r="U356" i="2" s="1"/>
  <c r="Y356" i="2" s="1"/>
  <c r="AC356" i="2" s="1"/>
  <c r="AG356" i="2" s="1"/>
  <c r="I91" i="2"/>
  <c r="M91" i="2" s="1"/>
  <c r="Q91" i="2" s="1"/>
  <c r="U91" i="2" s="1"/>
  <c r="Y91" i="2" s="1"/>
  <c r="AC91" i="2" s="1"/>
  <c r="AG91" i="2" s="1"/>
  <c r="AK91" i="2" s="1"/>
  <c r="M92" i="2"/>
  <c r="Q92" i="2" s="1"/>
  <c r="U92" i="2" s="1"/>
  <c r="Y92" i="2" s="1"/>
  <c r="AC92" i="2" s="1"/>
  <c r="AG92" i="2" s="1"/>
  <c r="AK92" i="2" s="1"/>
  <c r="I96" i="2"/>
  <c r="M96" i="2" s="1"/>
  <c r="Q96" i="2" s="1"/>
  <c r="U96" i="2" s="1"/>
  <c r="Y96" i="2" s="1"/>
  <c r="AC96" i="2" s="1"/>
  <c r="AG96" i="2" s="1"/>
  <c r="AK96" i="2" s="1"/>
  <c r="M97" i="2"/>
  <c r="Q97" i="2" s="1"/>
  <c r="U97" i="2" s="1"/>
  <c r="Y97" i="2" s="1"/>
  <c r="AC97" i="2" s="1"/>
  <c r="AG97" i="2" s="1"/>
  <c r="AK97" i="2" s="1"/>
  <c r="I350" i="2"/>
  <c r="M351" i="2"/>
  <c r="Q351" i="2" s="1"/>
  <c r="U351" i="2" s="1"/>
  <c r="Y351" i="2" s="1"/>
  <c r="AC351" i="2" s="1"/>
  <c r="AG351" i="2" s="1"/>
  <c r="J350" i="2"/>
  <c r="N351" i="2"/>
  <c r="R351" i="2" s="1"/>
  <c r="V351" i="2" s="1"/>
  <c r="Z351" i="2" s="1"/>
  <c r="AD351" i="2" s="1"/>
  <c r="AH351" i="2" s="1"/>
  <c r="J91" i="2"/>
  <c r="N91" i="2" s="1"/>
  <c r="R91" i="2" s="1"/>
  <c r="V91" i="2" s="1"/>
  <c r="Z91" i="2" s="1"/>
  <c r="AD91" i="2" s="1"/>
  <c r="AH91" i="2" s="1"/>
  <c r="AL91" i="2" s="1"/>
  <c r="N92" i="2"/>
  <c r="R92" i="2" s="1"/>
  <c r="V92" i="2" s="1"/>
  <c r="Z92" i="2" s="1"/>
  <c r="AD92" i="2" s="1"/>
  <c r="AH92" i="2" s="1"/>
  <c r="AL92" i="2" s="1"/>
  <c r="J96" i="2"/>
  <c r="N96" i="2" s="1"/>
  <c r="R96" i="2" s="1"/>
  <c r="V96" i="2" s="1"/>
  <c r="Z96" i="2" s="1"/>
  <c r="AD96" i="2" s="1"/>
  <c r="AH96" i="2" s="1"/>
  <c r="AL96" i="2" s="1"/>
  <c r="N97" i="2"/>
  <c r="R97" i="2" s="1"/>
  <c r="V97" i="2" s="1"/>
  <c r="Z97" i="2" s="1"/>
  <c r="AD97" i="2" s="1"/>
  <c r="AH97" i="2" s="1"/>
  <c r="AL97" i="2" s="1"/>
  <c r="H307" i="3"/>
  <c r="L307" i="3" s="1"/>
  <c r="P307" i="3" s="1"/>
  <c r="T307" i="3" s="1"/>
  <c r="X307" i="3" s="1"/>
  <c r="AB307" i="3" s="1"/>
  <c r="AF307" i="3" s="1"/>
  <c r="AJ307" i="3" s="1"/>
  <c r="G307" i="3"/>
  <c r="K307" i="3" s="1"/>
  <c r="O307" i="3" s="1"/>
  <c r="S307" i="3" s="1"/>
  <c r="W307" i="3" s="1"/>
  <c r="AA307" i="3" s="1"/>
  <c r="AE307" i="3" s="1"/>
  <c r="AI307" i="3" s="1"/>
  <c r="J501" i="2"/>
  <c r="N501" i="2" s="1"/>
  <c r="R501" i="2" s="1"/>
  <c r="V501" i="2" s="1"/>
  <c r="Z501" i="2" s="1"/>
  <c r="AD501" i="2" s="1"/>
  <c r="AH501" i="2" s="1"/>
  <c r="I501" i="2"/>
  <c r="M501" i="2" s="1"/>
  <c r="Q501" i="2" s="1"/>
  <c r="U501" i="2" s="1"/>
  <c r="Y501" i="2" s="1"/>
  <c r="AC501" i="2" s="1"/>
  <c r="AG501" i="2" s="1"/>
  <c r="I349" i="2" l="1"/>
  <c r="M350" i="2"/>
  <c r="Q350" i="2" s="1"/>
  <c r="U350" i="2" s="1"/>
  <c r="Y350" i="2" s="1"/>
  <c r="AC350" i="2" s="1"/>
  <c r="AG350" i="2" s="1"/>
  <c r="J349" i="2"/>
  <c r="N350" i="2"/>
  <c r="R350" i="2" s="1"/>
  <c r="V350" i="2" s="1"/>
  <c r="Z350" i="2" s="1"/>
  <c r="AD350" i="2" s="1"/>
  <c r="AH350" i="2" s="1"/>
  <c r="I354" i="2"/>
  <c r="M355" i="2"/>
  <c r="Q355" i="2" s="1"/>
  <c r="U355" i="2" s="1"/>
  <c r="Y355" i="2" s="1"/>
  <c r="AC355" i="2" s="1"/>
  <c r="AG355" i="2" s="1"/>
  <c r="I629" i="2"/>
  <c r="J629" i="2"/>
  <c r="N629" i="2" s="1"/>
  <c r="R629" i="2" s="1"/>
  <c r="V629" i="2" s="1"/>
  <c r="Z629" i="2" s="1"/>
  <c r="AD629" i="2" s="1"/>
  <c r="AH629" i="2" s="1"/>
  <c r="J631" i="2"/>
  <c r="J624" i="2"/>
  <c r="I624" i="2"/>
  <c r="I630" i="2"/>
  <c r="M630" i="2" s="1"/>
  <c r="Q630" i="2" s="1"/>
  <c r="U630" i="2" s="1"/>
  <c r="Y630" i="2" s="1"/>
  <c r="AC630" i="2" s="1"/>
  <c r="AG630" i="2" s="1"/>
  <c r="J567" i="2"/>
  <c r="N567" i="2" s="1"/>
  <c r="R567" i="2" s="1"/>
  <c r="V567" i="2" s="1"/>
  <c r="Z567" i="2" s="1"/>
  <c r="AD567" i="2" s="1"/>
  <c r="AH567" i="2" s="1"/>
  <c r="I567" i="2"/>
  <c r="M567" i="2" s="1"/>
  <c r="Q567" i="2" s="1"/>
  <c r="U567" i="2" s="1"/>
  <c r="Y567" i="2" s="1"/>
  <c r="AC567" i="2" s="1"/>
  <c r="AG567" i="2" s="1"/>
  <c r="J563" i="2"/>
  <c r="N563" i="2" s="1"/>
  <c r="R563" i="2" s="1"/>
  <c r="V563" i="2" s="1"/>
  <c r="Z563" i="2" s="1"/>
  <c r="AD563" i="2" s="1"/>
  <c r="AH563" i="2" s="1"/>
  <c r="I563" i="2"/>
  <c r="M563" i="2" s="1"/>
  <c r="Q563" i="2" s="1"/>
  <c r="U563" i="2" s="1"/>
  <c r="Y563" i="2" s="1"/>
  <c r="AC563" i="2" s="1"/>
  <c r="AG563" i="2" s="1"/>
  <c r="J558" i="2"/>
  <c r="N558" i="2" s="1"/>
  <c r="R558" i="2" s="1"/>
  <c r="V558" i="2" s="1"/>
  <c r="Z558" i="2" s="1"/>
  <c r="AD558" i="2" s="1"/>
  <c r="AH558" i="2" s="1"/>
  <c r="I558" i="2"/>
  <c r="M558" i="2" s="1"/>
  <c r="Q558" i="2" s="1"/>
  <c r="U558" i="2" s="1"/>
  <c r="Y558" i="2" s="1"/>
  <c r="AC558" i="2" s="1"/>
  <c r="AG558" i="2" s="1"/>
  <c r="J506" i="2"/>
  <c r="N506" i="2" s="1"/>
  <c r="R506" i="2" s="1"/>
  <c r="V506" i="2" s="1"/>
  <c r="Z506" i="2" s="1"/>
  <c r="AD506" i="2" s="1"/>
  <c r="AH506" i="2" s="1"/>
  <c r="I506" i="2"/>
  <c r="M506" i="2" s="1"/>
  <c r="Q506" i="2" s="1"/>
  <c r="U506" i="2" s="1"/>
  <c r="Y506" i="2" s="1"/>
  <c r="AC506" i="2" s="1"/>
  <c r="AG506" i="2" s="1"/>
  <c r="J522" i="2"/>
  <c r="I522" i="2"/>
  <c r="J520" i="2"/>
  <c r="N520" i="2" s="1"/>
  <c r="R520" i="2" s="1"/>
  <c r="V520" i="2" s="1"/>
  <c r="Z520" i="2" s="1"/>
  <c r="AD520" i="2" s="1"/>
  <c r="AH520" i="2" s="1"/>
  <c r="I520" i="2"/>
  <c r="M520" i="2" s="1"/>
  <c r="Q520" i="2" s="1"/>
  <c r="U520" i="2" s="1"/>
  <c r="Y520" i="2" s="1"/>
  <c r="AC520" i="2" s="1"/>
  <c r="AG520" i="2" s="1"/>
  <c r="J516" i="2"/>
  <c r="N516" i="2" s="1"/>
  <c r="R516" i="2" s="1"/>
  <c r="V516" i="2" s="1"/>
  <c r="Z516" i="2" s="1"/>
  <c r="AD516" i="2" s="1"/>
  <c r="AH516" i="2" s="1"/>
  <c r="I516" i="2"/>
  <c r="J511" i="2"/>
  <c r="I511" i="2"/>
  <c r="J512" i="2"/>
  <c r="N512" i="2" s="1"/>
  <c r="R512" i="2" s="1"/>
  <c r="V512" i="2" s="1"/>
  <c r="Z512" i="2" s="1"/>
  <c r="AD512" i="2" s="1"/>
  <c r="AH512" i="2" s="1"/>
  <c r="I512" i="2"/>
  <c r="M512" i="2" s="1"/>
  <c r="Q512" i="2" s="1"/>
  <c r="U512" i="2" s="1"/>
  <c r="Y512" i="2" s="1"/>
  <c r="AC512" i="2" s="1"/>
  <c r="AG512" i="2" s="1"/>
  <c r="I510" i="2" l="1"/>
  <c r="M510" i="2" s="1"/>
  <c r="Q510" i="2" s="1"/>
  <c r="U510" i="2" s="1"/>
  <c r="Y510" i="2" s="1"/>
  <c r="AC510" i="2" s="1"/>
  <c r="AG510" i="2" s="1"/>
  <c r="M511" i="2"/>
  <c r="Q511" i="2" s="1"/>
  <c r="U511" i="2" s="1"/>
  <c r="Y511" i="2" s="1"/>
  <c r="AC511" i="2" s="1"/>
  <c r="AG511" i="2" s="1"/>
  <c r="J510" i="2"/>
  <c r="N510" i="2" s="1"/>
  <c r="R510" i="2" s="1"/>
  <c r="V510" i="2" s="1"/>
  <c r="Z510" i="2" s="1"/>
  <c r="AD510" i="2" s="1"/>
  <c r="AH510" i="2" s="1"/>
  <c r="N511" i="2"/>
  <c r="R511" i="2" s="1"/>
  <c r="V511" i="2" s="1"/>
  <c r="Z511" i="2" s="1"/>
  <c r="AD511" i="2" s="1"/>
  <c r="AH511" i="2" s="1"/>
  <c r="I623" i="2"/>
  <c r="M623" i="2" s="1"/>
  <c r="Q623" i="2" s="1"/>
  <c r="U623" i="2" s="1"/>
  <c r="Y623" i="2" s="1"/>
  <c r="AC623" i="2" s="1"/>
  <c r="AG623" i="2" s="1"/>
  <c r="M624" i="2"/>
  <c r="Q624" i="2" s="1"/>
  <c r="U624" i="2" s="1"/>
  <c r="Y624" i="2" s="1"/>
  <c r="AC624" i="2" s="1"/>
  <c r="AG624" i="2" s="1"/>
  <c r="I628" i="2"/>
  <c r="M628" i="2" s="1"/>
  <c r="Q628" i="2" s="1"/>
  <c r="U628" i="2" s="1"/>
  <c r="Y628" i="2" s="1"/>
  <c r="AC628" i="2" s="1"/>
  <c r="AG628" i="2" s="1"/>
  <c r="M629" i="2"/>
  <c r="Q629" i="2" s="1"/>
  <c r="U629" i="2" s="1"/>
  <c r="Y629" i="2" s="1"/>
  <c r="AC629" i="2" s="1"/>
  <c r="AG629" i="2" s="1"/>
  <c r="J348" i="2"/>
  <c r="N348" i="2" s="1"/>
  <c r="R348" i="2" s="1"/>
  <c r="V348" i="2" s="1"/>
  <c r="Z348" i="2" s="1"/>
  <c r="AD348" i="2" s="1"/>
  <c r="AH348" i="2" s="1"/>
  <c r="N349" i="2"/>
  <c r="R349" i="2" s="1"/>
  <c r="V349" i="2" s="1"/>
  <c r="Z349" i="2" s="1"/>
  <c r="AD349" i="2" s="1"/>
  <c r="AH349" i="2" s="1"/>
  <c r="I515" i="2"/>
  <c r="M515" i="2" s="1"/>
  <c r="Q515" i="2" s="1"/>
  <c r="U515" i="2" s="1"/>
  <c r="Y515" i="2" s="1"/>
  <c r="AC515" i="2" s="1"/>
  <c r="AG515" i="2" s="1"/>
  <c r="M516" i="2"/>
  <c r="Q516" i="2" s="1"/>
  <c r="U516" i="2" s="1"/>
  <c r="Y516" i="2" s="1"/>
  <c r="AC516" i="2" s="1"/>
  <c r="AG516" i="2" s="1"/>
  <c r="I521" i="2"/>
  <c r="M521" i="2" s="1"/>
  <c r="Q521" i="2" s="1"/>
  <c r="U521" i="2" s="1"/>
  <c r="Y521" i="2" s="1"/>
  <c r="AC521" i="2" s="1"/>
  <c r="AG521" i="2" s="1"/>
  <c r="M522" i="2"/>
  <c r="Q522" i="2" s="1"/>
  <c r="U522" i="2" s="1"/>
  <c r="Y522" i="2" s="1"/>
  <c r="AC522" i="2" s="1"/>
  <c r="AG522" i="2" s="1"/>
  <c r="J623" i="2"/>
  <c r="N623" i="2" s="1"/>
  <c r="R623" i="2" s="1"/>
  <c r="V623" i="2" s="1"/>
  <c r="Z623" i="2" s="1"/>
  <c r="AD623" i="2" s="1"/>
  <c r="AH623" i="2" s="1"/>
  <c r="N624" i="2"/>
  <c r="R624" i="2" s="1"/>
  <c r="V624" i="2" s="1"/>
  <c r="Z624" i="2" s="1"/>
  <c r="AD624" i="2" s="1"/>
  <c r="AH624" i="2" s="1"/>
  <c r="J521" i="2"/>
  <c r="N521" i="2" s="1"/>
  <c r="R521" i="2" s="1"/>
  <c r="V521" i="2" s="1"/>
  <c r="Z521" i="2" s="1"/>
  <c r="AD521" i="2" s="1"/>
  <c r="AH521" i="2" s="1"/>
  <c r="N522" i="2"/>
  <c r="R522" i="2" s="1"/>
  <c r="V522" i="2" s="1"/>
  <c r="Z522" i="2" s="1"/>
  <c r="AD522" i="2" s="1"/>
  <c r="AH522" i="2" s="1"/>
  <c r="J630" i="2"/>
  <c r="N630" i="2" s="1"/>
  <c r="R630" i="2" s="1"/>
  <c r="V630" i="2" s="1"/>
  <c r="Z630" i="2" s="1"/>
  <c r="AD630" i="2" s="1"/>
  <c r="AH630" i="2" s="1"/>
  <c r="N631" i="2"/>
  <c r="R631" i="2" s="1"/>
  <c r="V631" i="2" s="1"/>
  <c r="Z631" i="2" s="1"/>
  <c r="AD631" i="2" s="1"/>
  <c r="AH631" i="2" s="1"/>
  <c r="I353" i="2"/>
  <c r="M353" i="2" s="1"/>
  <c r="Q353" i="2" s="1"/>
  <c r="U353" i="2" s="1"/>
  <c r="Y353" i="2" s="1"/>
  <c r="AC353" i="2" s="1"/>
  <c r="AG353" i="2" s="1"/>
  <c r="M354" i="2"/>
  <c r="Q354" i="2" s="1"/>
  <c r="U354" i="2" s="1"/>
  <c r="Y354" i="2" s="1"/>
  <c r="AC354" i="2" s="1"/>
  <c r="AG354" i="2" s="1"/>
  <c r="M349" i="2"/>
  <c r="Q349" i="2" s="1"/>
  <c r="U349" i="2" s="1"/>
  <c r="Y349" i="2" s="1"/>
  <c r="AC349" i="2" s="1"/>
  <c r="AG349" i="2" s="1"/>
  <c r="I348" i="2"/>
  <c r="I509" i="2"/>
  <c r="M509" i="2" s="1"/>
  <c r="Q509" i="2" s="1"/>
  <c r="U509" i="2" s="1"/>
  <c r="Y509" i="2" s="1"/>
  <c r="AC509" i="2" s="1"/>
  <c r="AG509" i="2" s="1"/>
  <c r="H218" i="3"/>
  <c r="L218" i="3" s="1"/>
  <c r="P218" i="3" s="1"/>
  <c r="T218" i="3" s="1"/>
  <c r="X218" i="3" s="1"/>
  <c r="AB218" i="3" s="1"/>
  <c r="AF218" i="3" s="1"/>
  <c r="AJ218" i="3" s="1"/>
  <c r="G218" i="3"/>
  <c r="K218" i="3" s="1"/>
  <c r="O218" i="3" s="1"/>
  <c r="S218" i="3" s="1"/>
  <c r="W218" i="3" s="1"/>
  <c r="AA218" i="3" s="1"/>
  <c r="AE218" i="3" s="1"/>
  <c r="AI218" i="3" s="1"/>
  <c r="H255" i="3"/>
  <c r="G255" i="3"/>
  <c r="G253" i="3"/>
  <c r="K253" i="3" s="1"/>
  <c r="O253" i="3" s="1"/>
  <c r="S253" i="3" s="1"/>
  <c r="W253" i="3" s="1"/>
  <c r="AA253" i="3" s="1"/>
  <c r="AE253" i="3" s="1"/>
  <c r="AI253" i="3" s="1"/>
  <c r="H247" i="3"/>
  <c r="L247" i="3" s="1"/>
  <c r="P247" i="3" s="1"/>
  <c r="T247" i="3" s="1"/>
  <c r="X247" i="3" s="1"/>
  <c r="AB247" i="3" s="1"/>
  <c r="AF247" i="3" s="1"/>
  <c r="AJ247" i="3" s="1"/>
  <c r="G247" i="3"/>
  <c r="K247" i="3" s="1"/>
  <c r="O247" i="3" s="1"/>
  <c r="S247" i="3" s="1"/>
  <c r="W247" i="3" s="1"/>
  <c r="AA247" i="3" s="1"/>
  <c r="AE247" i="3" s="1"/>
  <c r="AI247" i="3" s="1"/>
  <c r="H243" i="3"/>
  <c r="G243" i="3"/>
  <c r="H258" i="3"/>
  <c r="G258" i="3"/>
  <c r="J227" i="2"/>
  <c r="N227" i="2" s="1"/>
  <c r="R227" i="2" s="1"/>
  <c r="V227" i="2" s="1"/>
  <c r="Z227" i="2" s="1"/>
  <c r="AD227" i="2" s="1"/>
  <c r="AH227" i="2" s="1"/>
  <c r="I227" i="2"/>
  <c r="M227" i="2" s="1"/>
  <c r="Q227" i="2" s="1"/>
  <c r="U227" i="2" s="1"/>
  <c r="Y227" i="2" s="1"/>
  <c r="AC227" i="2" s="1"/>
  <c r="AG227" i="2" s="1"/>
  <c r="J221" i="2"/>
  <c r="I221" i="2"/>
  <c r="J213" i="2"/>
  <c r="N213" i="2" s="1"/>
  <c r="R213" i="2" s="1"/>
  <c r="V213" i="2" s="1"/>
  <c r="Z213" i="2" s="1"/>
  <c r="AD213" i="2" s="1"/>
  <c r="AH213" i="2" s="1"/>
  <c r="I213" i="2"/>
  <c r="M213" i="2" s="1"/>
  <c r="Q213" i="2" s="1"/>
  <c r="U213" i="2" s="1"/>
  <c r="Y213" i="2" s="1"/>
  <c r="AC213" i="2" s="1"/>
  <c r="AG213" i="2" s="1"/>
  <c r="J209" i="2"/>
  <c r="I209" i="2"/>
  <c r="J163" i="2"/>
  <c r="I163" i="2"/>
  <c r="G257" i="3" l="1"/>
  <c r="K257" i="3" s="1"/>
  <c r="O257" i="3" s="1"/>
  <c r="S257" i="3" s="1"/>
  <c r="W257" i="3" s="1"/>
  <c r="AA257" i="3" s="1"/>
  <c r="AE257" i="3" s="1"/>
  <c r="AI257" i="3" s="1"/>
  <c r="K258" i="3"/>
  <c r="O258" i="3" s="1"/>
  <c r="S258" i="3" s="1"/>
  <c r="W258" i="3" s="1"/>
  <c r="AA258" i="3" s="1"/>
  <c r="AE258" i="3" s="1"/>
  <c r="AI258" i="3" s="1"/>
  <c r="H254" i="3"/>
  <c r="L254" i="3" s="1"/>
  <c r="P254" i="3" s="1"/>
  <c r="T254" i="3" s="1"/>
  <c r="X254" i="3" s="1"/>
  <c r="AB254" i="3" s="1"/>
  <c r="AF254" i="3" s="1"/>
  <c r="AJ254" i="3" s="1"/>
  <c r="L255" i="3"/>
  <c r="P255" i="3" s="1"/>
  <c r="T255" i="3" s="1"/>
  <c r="X255" i="3" s="1"/>
  <c r="AB255" i="3" s="1"/>
  <c r="AF255" i="3" s="1"/>
  <c r="AJ255" i="3" s="1"/>
  <c r="H257" i="3"/>
  <c r="L257" i="3" s="1"/>
  <c r="P257" i="3" s="1"/>
  <c r="T257" i="3" s="1"/>
  <c r="X257" i="3" s="1"/>
  <c r="AB257" i="3" s="1"/>
  <c r="AF257" i="3" s="1"/>
  <c r="AJ257" i="3" s="1"/>
  <c r="L258" i="3"/>
  <c r="P258" i="3" s="1"/>
  <c r="T258" i="3" s="1"/>
  <c r="X258" i="3" s="1"/>
  <c r="AB258" i="3" s="1"/>
  <c r="AF258" i="3" s="1"/>
  <c r="AJ258" i="3" s="1"/>
  <c r="G242" i="3"/>
  <c r="K242" i="3" s="1"/>
  <c r="O242" i="3" s="1"/>
  <c r="S242" i="3" s="1"/>
  <c r="W242" i="3" s="1"/>
  <c r="AA242" i="3" s="1"/>
  <c r="AE242" i="3" s="1"/>
  <c r="AI242" i="3" s="1"/>
  <c r="K243" i="3"/>
  <c r="O243" i="3" s="1"/>
  <c r="S243" i="3" s="1"/>
  <c r="W243" i="3" s="1"/>
  <c r="AA243" i="3" s="1"/>
  <c r="AE243" i="3" s="1"/>
  <c r="AI243" i="3" s="1"/>
  <c r="H242" i="3"/>
  <c r="L242" i="3" s="1"/>
  <c r="P242" i="3" s="1"/>
  <c r="T242" i="3" s="1"/>
  <c r="X242" i="3" s="1"/>
  <c r="AB242" i="3" s="1"/>
  <c r="AF242" i="3" s="1"/>
  <c r="AJ242" i="3" s="1"/>
  <c r="L243" i="3"/>
  <c r="P243" i="3" s="1"/>
  <c r="T243" i="3" s="1"/>
  <c r="X243" i="3" s="1"/>
  <c r="AB243" i="3" s="1"/>
  <c r="AF243" i="3" s="1"/>
  <c r="AJ243" i="3" s="1"/>
  <c r="G254" i="3"/>
  <c r="K254" i="3" s="1"/>
  <c r="O254" i="3" s="1"/>
  <c r="S254" i="3" s="1"/>
  <c r="W254" i="3" s="1"/>
  <c r="AA254" i="3" s="1"/>
  <c r="AE254" i="3" s="1"/>
  <c r="AI254" i="3" s="1"/>
  <c r="K255" i="3"/>
  <c r="O255" i="3" s="1"/>
  <c r="S255" i="3" s="1"/>
  <c r="W255" i="3" s="1"/>
  <c r="AA255" i="3" s="1"/>
  <c r="AE255" i="3" s="1"/>
  <c r="AI255" i="3" s="1"/>
  <c r="J509" i="2"/>
  <c r="N509" i="2" s="1"/>
  <c r="R509" i="2" s="1"/>
  <c r="V509" i="2" s="1"/>
  <c r="Z509" i="2" s="1"/>
  <c r="AD509" i="2" s="1"/>
  <c r="AH509" i="2" s="1"/>
  <c r="I162" i="2"/>
  <c r="M162" i="2" s="1"/>
  <c r="Q162" i="2" s="1"/>
  <c r="U162" i="2" s="1"/>
  <c r="Y162" i="2" s="1"/>
  <c r="AC162" i="2" s="1"/>
  <c r="AG162" i="2" s="1"/>
  <c r="AK162" i="2" s="1"/>
  <c r="M163" i="2"/>
  <c r="Q163" i="2" s="1"/>
  <c r="U163" i="2" s="1"/>
  <c r="Y163" i="2" s="1"/>
  <c r="AC163" i="2" s="1"/>
  <c r="AG163" i="2" s="1"/>
  <c r="AK163" i="2" s="1"/>
  <c r="I347" i="2"/>
  <c r="M347" i="2" s="1"/>
  <c r="Q347" i="2" s="1"/>
  <c r="U347" i="2" s="1"/>
  <c r="Y347" i="2" s="1"/>
  <c r="AC347" i="2" s="1"/>
  <c r="AG347" i="2" s="1"/>
  <c r="M348" i="2"/>
  <c r="Q348" i="2" s="1"/>
  <c r="U348" i="2" s="1"/>
  <c r="Y348" i="2" s="1"/>
  <c r="AC348" i="2" s="1"/>
  <c r="AG348" i="2" s="1"/>
  <c r="J162" i="2"/>
  <c r="N162" i="2" s="1"/>
  <c r="R162" i="2" s="1"/>
  <c r="V162" i="2" s="1"/>
  <c r="Z162" i="2" s="1"/>
  <c r="AD162" i="2" s="1"/>
  <c r="AH162" i="2" s="1"/>
  <c r="AL162" i="2" s="1"/>
  <c r="N163" i="2"/>
  <c r="R163" i="2" s="1"/>
  <c r="V163" i="2" s="1"/>
  <c r="Z163" i="2" s="1"/>
  <c r="AD163" i="2" s="1"/>
  <c r="AH163" i="2" s="1"/>
  <c r="AL163" i="2" s="1"/>
  <c r="I208" i="2"/>
  <c r="M208" i="2" s="1"/>
  <c r="Q208" i="2" s="1"/>
  <c r="U208" i="2" s="1"/>
  <c r="Y208" i="2" s="1"/>
  <c r="AC208" i="2" s="1"/>
  <c r="AG208" i="2" s="1"/>
  <c r="M209" i="2"/>
  <c r="Q209" i="2" s="1"/>
  <c r="U209" i="2" s="1"/>
  <c r="Y209" i="2" s="1"/>
  <c r="AC209" i="2" s="1"/>
  <c r="AG209" i="2" s="1"/>
  <c r="I220" i="2"/>
  <c r="M220" i="2" s="1"/>
  <c r="Q220" i="2" s="1"/>
  <c r="U220" i="2" s="1"/>
  <c r="Y220" i="2" s="1"/>
  <c r="AC220" i="2" s="1"/>
  <c r="AG220" i="2" s="1"/>
  <c r="M221" i="2"/>
  <c r="Q221" i="2" s="1"/>
  <c r="U221" i="2" s="1"/>
  <c r="Y221" i="2" s="1"/>
  <c r="AC221" i="2" s="1"/>
  <c r="AG221" i="2" s="1"/>
  <c r="J208" i="2"/>
  <c r="N208" i="2" s="1"/>
  <c r="R208" i="2" s="1"/>
  <c r="V208" i="2" s="1"/>
  <c r="Z208" i="2" s="1"/>
  <c r="AD208" i="2" s="1"/>
  <c r="AH208" i="2" s="1"/>
  <c r="N209" i="2"/>
  <c r="R209" i="2" s="1"/>
  <c r="V209" i="2" s="1"/>
  <c r="Z209" i="2" s="1"/>
  <c r="AD209" i="2" s="1"/>
  <c r="AH209" i="2" s="1"/>
  <c r="J220" i="2"/>
  <c r="N220" i="2" s="1"/>
  <c r="R220" i="2" s="1"/>
  <c r="V220" i="2" s="1"/>
  <c r="Z220" i="2" s="1"/>
  <c r="AD220" i="2" s="1"/>
  <c r="AH220" i="2" s="1"/>
  <c r="N221" i="2"/>
  <c r="R221" i="2" s="1"/>
  <c r="V221" i="2" s="1"/>
  <c r="Z221" i="2" s="1"/>
  <c r="AD221" i="2" s="1"/>
  <c r="AH221" i="2" s="1"/>
  <c r="I627" i="2"/>
  <c r="M627" i="2" s="1"/>
  <c r="Q627" i="2" s="1"/>
  <c r="U627" i="2" s="1"/>
  <c r="Y627" i="2" s="1"/>
  <c r="AC627" i="2" s="1"/>
  <c r="AG627" i="2" s="1"/>
  <c r="G444" i="3"/>
  <c r="K444" i="3" s="1"/>
  <c r="O444" i="3" s="1"/>
  <c r="S444" i="3" s="1"/>
  <c r="W444" i="3" s="1"/>
  <c r="AA444" i="3" s="1"/>
  <c r="AE444" i="3" s="1"/>
  <c r="AI444" i="3" s="1"/>
  <c r="H444" i="3"/>
  <c r="L444" i="3" s="1"/>
  <c r="P444" i="3" s="1"/>
  <c r="T444" i="3" s="1"/>
  <c r="X444" i="3" s="1"/>
  <c r="AB444" i="3" s="1"/>
  <c r="AF444" i="3" s="1"/>
  <c r="AJ444" i="3" s="1"/>
  <c r="H434" i="3"/>
  <c r="L434" i="3" s="1"/>
  <c r="P434" i="3" s="1"/>
  <c r="T434" i="3" s="1"/>
  <c r="X434" i="3" s="1"/>
  <c r="AB434" i="3" s="1"/>
  <c r="AF434" i="3" s="1"/>
  <c r="AJ434" i="3" s="1"/>
  <c r="G434" i="3"/>
  <c r="K434" i="3" s="1"/>
  <c r="O434" i="3" s="1"/>
  <c r="S434" i="3" s="1"/>
  <c r="W434" i="3" s="1"/>
  <c r="AA434" i="3" s="1"/>
  <c r="AE434" i="3" s="1"/>
  <c r="AI434" i="3" s="1"/>
  <c r="H430" i="3"/>
  <c r="L430" i="3" s="1"/>
  <c r="P430" i="3" s="1"/>
  <c r="T430" i="3" s="1"/>
  <c r="X430" i="3" s="1"/>
  <c r="AB430" i="3" s="1"/>
  <c r="AF430" i="3" s="1"/>
  <c r="AJ430" i="3" s="1"/>
  <c r="G430" i="3"/>
  <c r="K430" i="3" s="1"/>
  <c r="O430" i="3" s="1"/>
  <c r="S430" i="3" s="1"/>
  <c r="W430" i="3" s="1"/>
  <c r="AA430" i="3" s="1"/>
  <c r="AE430" i="3" s="1"/>
  <c r="AI430" i="3" s="1"/>
  <c r="J668" i="2"/>
  <c r="N668" i="2" s="1"/>
  <c r="R668" i="2" s="1"/>
  <c r="V668" i="2" s="1"/>
  <c r="Z668" i="2" s="1"/>
  <c r="AD668" i="2" s="1"/>
  <c r="AH668" i="2" s="1"/>
  <c r="I668" i="2"/>
  <c r="M668" i="2" s="1"/>
  <c r="Q668" i="2" s="1"/>
  <c r="U668" i="2" s="1"/>
  <c r="Y668" i="2" s="1"/>
  <c r="AC668" i="2" s="1"/>
  <c r="AG668" i="2" s="1"/>
  <c r="J662" i="2"/>
  <c r="N662" i="2" s="1"/>
  <c r="R662" i="2" s="1"/>
  <c r="V662" i="2" s="1"/>
  <c r="Z662" i="2" s="1"/>
  <c r="AD662" i="2" s="1"/>
  <c r="AH662" i="2" s="1"/>
  <c r="I662" i="2"/>
  <c r="M662" i="2" s="1"/>
  <c r="Q662" i="2" s="1"/>
  <c r="U662" i="2" s="1"/>
  <c r="Y662" i="2" s="1"/>
  <c r="AC662" i="2" s="1"/>
  <c r="AG662" i="2" s="1"/>
  <c r="J657" i="2"/>
  <c r="N657" i="2" s="1"/>
  <c r="R657" i="2" s="1"/>
  <c r="V657" i="2" s="1"/>
  <c r="Z657" i="2" s="1"/>
  <c r="AD657" i="2" s="1"/>
  <c r="AH657" i="2" s="1"/>
  <c r="I657" i="2"/>
  <c r="M657" i="2" s="1"/>
  <c r="Q657" i="2" s="1"/>
  <c r="U657" i="2" s="1"/>
  <c r="Y657" i="2" s="1"/>
  <c r="AC657" i="2" s="1"/>
  <c r="AG657" i="2" s="1"/>
  <c r="J651" i="2"/>
  <c r="N651" i="2" s="1"/>
  <c r="R651" i="2" s="1"/>
  <c r="V651" i="2" s="1"/>
  <c r="Z651" i="2" s="1"/>
  <c r="AD651" i="2" s="1"/>
  <c r="AH651" i="2" s="1"/>
  <c r="I651" i="2"/>
  <c r="M651" i="2" s="1"/>
  <c r="Q651" i="2" s="1"/>
  <c r="U651" i="2" s="1"/>
  <c r="Y651" i="2" s="1"/>
  <c r="AC651" i="2" s="1"/>
  <c r="AG651" i="2" s="1"/>
  <c r="J647" i="2"/>
  <c r="N647" i="2" s="1"/>
  <c r="R647" i="2" s="1"/>
  <c r="V647" i="2" s="1"/>
  <c r="Z647" i="2" s="1"/>
  <c r="AD647" i="2" s="1"/>
  <c r="AH647" i="2" s="1"/>
  <c r="I647" i="2"/>
  <c r="M647" i="2" s="1"/>
  <c r="Q647" i="2" s="1"/>
  <c r="U647" i="2" s="1"/>
  <c r="Y647" i="2" s="1"/>
  <c r="AC647" i="2" s="1"/>
  <c r="AG647" i="2" s="1"/>
  <c r="H388" i="3" l="1"/>
  <c r="L388" i="3" s="1"/>
  <c r="P388" i="3" s="1"/>
  <c r="T388" i="3" s="1"/>
  <c r="X388" i="3" s="1"/>
  <c r="AB388" i="3" s="1"/>
  <c r="AF388" i="3" s="1"/>
  <c r="AJ388" i="3" s="1"/>
  <c r="G388" i="3"/>
  <c r="K388" i="3" s="1"/>
  <c r="O388" i="3" s="1"/>
  <c r="S388" i="3" s="1"/>
  <c r="W388" i="3" s="1"/>
  <c r="AA388" i="3" s="1"/>
  <c r="AE388" i="3" s="1"/>
  <c r="AI388" i="3" s="1"/>
  <c r="J478" i="2"/>
  <c r="I478" i="2"/>
  <c r="J483" i="2"/>
  <c r="I483" i="2"/>
  <c r="J471" i="2"/>
  <c r="N471" i="2" s="1"/>
  <c r="R471" i="2" s="1"/>
  <c r="V471" i="2" s="1"/>
  <c r="Z471" i="2" s="1"/>
  <c r="AD471" i="2" s="1"/>
  <c r="AH471" i="2" s="1"/>
  <c r="I471" i="2"/>
  <c r="M471" i="2" s="1"/>
  <c r="Q471" i="2" s="1"/>
  <c r="U471" i="2" s="1"/>
  <c r="Y471" i="2" s="1"/>
  <c r="AC471" i="2" s="1"/>
  <c r="AG471" i="2" s="1"/>
  <c r="I477" i="2" l="1"/>
  <c r="M477" i="2" s="1"/>
  <c r="Q477" i="2" s="1"/>
  <c r="U477" i="2" s="1"/>
  <c r="Y477" i="2" s="1"/>
  <c r="AC477" i="2" s="1"/>
  <c r="AG477" i="2" s="1"/>
  <c r="M478" i="2"/>
  <c r="Q478" i="2" s="1"/>
  <c r="U478" i="2" s="1"/>
  <c r="Y478" i="2" s="1"/>
  <c r="AC478" i="2" s="1"/>
  <c r="AG478" i="2" s="1"/>
  <c r="J477" i="2"/>
  <c r="N477" i="2" s="1"/>
  <c r="R477" i="2" s="1"/>
  <c r="V477" i="2" s="1"/>
  <c r="Z477" i="2" s="1"/>
  <c r="AD477" i="2" s="1"/>
  <c r="AH477" i="2" s="1"/>
  <c r="N478" i="2"/>
  <c r="R478" i="2" s="1"/>
  <c r="V478" i="2" s="1"/>
  <c r="Z478" i="2" s="1"/>
  <c r="AD478" i="2" s="1"/>
  <c r="AH478" i="2" s="1"/>
  <c r="I482" i="2"/>
  <c r="M482" i="2" s="1"/>
  <c r="Q482" i="2" s="1"/>
  <c r="U482" i="2" s="1"/>
  <c r="Y482" i="2" s="1"/>
  <c r="AC482" i="2" s="1"/>
  <c r="AG482" i="2" s="1"/>
  <c r="M483" i="2"/>
  <c r="Q483" i="2" s="1"/>
  <c r="U483" i="2" s="1"/>
  <c r="Y483" i="2" s="1"/>
  <c r="AC483" i="2" s="1"/>
  <c r="AG483" i="2" s="1"/>
  <c r="J482" i="2"/>
  <c r="N483" i="2"/>
  <c r="R483" i="2" s="1"/>
  <c r="V483" i="2" s="1"/>
  <c r="Z483" i="2" s="1"/>
  <c r="AD483" i="2" s="1"/>
  <c r="AH483" i="2" s="1"/>
  <c r="J628" i="2"/>
  <c r="J603" i="2"/>
  <c r="I603" i="2"/>
  <c r="J569" i="2"/>
  <c r="I569" i="2"/>
  <c r="J551" i="2"/>
  <c r="I551" i="2"/>
  <c r="J547" i="2"/>
  <c r="N547" i="2" s="1"/>
  <c r="R547" i="2" s="1"/>
  <c r="V547" i="2" s="1"/>
  <c r="Z547" i="2" s="1"/>
  <c r="AD547" i="2" s="1"/>
  <c r="AH547" i="2" s="1"/>
  <c r="J545" i="2"/>
  <c r="N545" i="2" s="1"/>
  <c r="R545" i="2" s="1"/>
  <c r="V545" i="2" s="1"/>
  <c r="Z545" i="2" s="1"/>
  <c r="AD545" i="2" s="1"/>
  <c r="AH545" i="2" s="1"/>
  <c r="I547" i="2"/>
  <c r="M547" i="2" s="1"/>
  <c r="Q547" i="2" s="1"/>
  <c r="U547" i="2" s="1"/>
  <c r="Y547" i="2" s="1"/>
  <c r="AC547" i="2" s="1"/>
  <c r="AG547" i="2" s="1"/>
  <c r="I545" i="2"/>
  <c r="M545" i="2" s="1"/>
  <c r="Q545" i="2" s="1"/>
  <c r="U545" i="2" s="1"/>
  <c r="Y545" i="2" s="1"/>
  <c r="AC545" i="2" s="1"/>
  <c r="AG545" i="2" s="1"/>
  <c r="J507" i="2"/>
  <c r="N507" i="2" s="1"/>
  <c r="R507" i="2" s="1"/>
  <c r="V507" i="2" s="1"/>
  <c r="Z507" i="2" s="1"/>
  <c r="AD507" i="2" s="1"/>
  <c r="AH507" i="2" s="1"/>
  <c r="J505" i="2"/>
  <c r="N505" i="2" s="1"/>
  <c r="R505" i="2" s="1"/>
  <c r="V505" i="2" s="1"/>
  <c r="Z505" i="2" s="1"/>
  <c r="AD505" i="2" s="1"/>
  <c r="AH505" i="2" s="1"/>
  <c r="I507" i="2"/>
  <c r="M507" i="2" s="1"/>
  <c r="Q507" i="2" s="1"/>
  <c r="U507" i="2" s="1"/>
  <c r="Y507" i="2" s="1"/>
  <c r="AC507" i="2" s="1"/>
  <c r="AG507" i="2" s="1"/>
  <c r="I505" i="2"/>
  <c r="M505" i="2" s="1"/>
  <c r="Q505" i="2" s="1"/>
  <c r="U505" i="2" s="1"/>
  <c r="Y505" i="2" s="1"/>
  <c r="AC505" i="2" s="1"/>
  <c r="AG505" i="2" s="1"/>
  <c r="J492" i="2"/>
  <c r="I492" i="2"/>
  <c r="J489" i="2"/>
  <c r="I489" i="2"/>
  <c r="J459" i="2"/>
  <c r="I459" i="2"/>
  <c r="J453" i="2"/>
  <c r="I453" i="2"/>
  <c r="J424" i="2"/>
  <c r="I424" i="2"/>
  <c r="J419" i="2"/>
  <c r="I419" i="2"/>
  <c r="J409" i="2"/>
  <c r="I409" i="2"/>
  <c r="J363" i="2"/>
  <c r="I363" i="2"/>
  <c r="J345" i="2"/>
  <c r="I345" i="2"/>
  <c r="J342" i="2"/>
  <c r="I342" i="2"/>
  <c r="J339" i="2"/>
  <c r="I339" i="2"/>
  <c r="J329" i="2"/>
  <c r="I329" i="2"/>
  <c r="J294" i="2"/>
  <c r="I294" i="2"/>
  <c r="J280" i="2"/>
  <c r="I280" i="2"/>
  <c r="J261" i="2"/>
  <c r="J258" i="2"/>
  <c r="I261" i="2"/>
  <c r="I258" i="2"/>
  <c r="J244" i="2"/>
  <c r="I244" i="2"/>
  <c r="J241" i="2"/>
  <c r="I241" i="2"/>
  <c r="J218" i="2"/>
  <c r="I218" i="2"/>
  <c r="J212" i="2"/>
  <c r="I212" i="2"/>
  <c r="J188" i="2"/>
  <c r="I188" i="2"/>
  <c r="J50" i="2"/>
  <c r="H383" i="3"/>
  <c r="G383" i="3"/>
  <c r="H349" i="3"/>
  <c r="H346" i="3"/>
  <c r="H343" i="3"/>
  <c r="G349" i="3"/>
  <c r="G346" i="3"/>
  <c r="G343" i="3"/>
  <c r="H339" i="3"/>
  <c r="L339" i="3" s="1"/>
  <c r="P339" i="3" s="1"/>
  <c r="T339" i="3" s="1"/>
  <c r="X339" i="3" s="1"/>
  <c r="AB339" i="3" s="1"/>
  <c r="AF339" i="3" s="1"/>
  <c r="AJ339" i="3" s="1"/>
  <c r="H337" i="3"/>
  <c r="L337" i="3" s="1"/>
  <c r="P337" i="3" s="1"/>
  <c r="T337" i="3" s="1"/>
  <c r="X337" i="3" s="1"/>
  <c r="AB337" i="3" s="1"/>
  <c r="AF337" i="3" s="1"/>
  <c r="AJ337" i="3" s="1"/>
  <c r="G339" i="3"/>
  <c r="K339" i="3" s="1"/>
  <c r="O339" i="3" s="1"/>
  <c r="S339" i="3" s="1"/>
  <c r="W339" i="3" s="1"/>
  <c r="AA339" i="3" s="1"/>
  <c r="AE339" i="3" s="1"/>
  <c r="AI339" i="3" s="1"/>
  <c r="G337" i="3"/>
  <c r="K337" i="3" s="1"/>
  <c r="O337" i="3" s="1"/>
  <c r="S337" i="3" s="1"/>
  <c r="W337" i="3" s="1"/>
  <c r="AA337" i="3" s="1"/>
  <c r="AE337" i="3" s="1"/>
  <c r="AI337" i="3" s="1"/>
  <c r="H315" i="3"/>
  <c r="L315" i="3" s="1"/>
  <c r="P315" i="3" s="1"/>
  <c r="T315" i="3" s="1"/>
  <c r="X315" i="3" s="1"/>
  <c r="AB315" i="3" s="1"/>
  <c r="AF315" i="3" s="1"/>
  <c r="AJ315" i="3" s="1"/>
  <c r="H313" i="3"/>
  <c r="L313" i="3" s="1"/>
  <c r="P313" i="3" s="1"/>
  <c r="T313" i="3" s="1"/>
  <c r="X313" i="3" s="1"/>
  <c r="AB313" i="3" s="1"/>
  <c r="AF313" i="3" s="1"/>
  <c r="AJ313" i="3" s="1"/>
  <c r="H303" i="3"/>
  <c r="G315" i="3"/>
  <c r="K315" i="3" s="1"/>
  <c r="O315" i="3" s="1"/>
  <c r="S315" i="3" s="1"/>
  <c r="W315" i="3" s="1"/>
  <c r="AA315" i="3" s="1"/>
  <c r="AE315" i="3" s="1"/>
  <c r="AI315" i="3" s="1"/>
  <c r="G313" i="3"/>
  <c r="K313" i="3" s="1"/>
  <c r="O313" i="3" s="1"/>
  <c r="S313" i="3" s="1"/>
  <c r="W313" i="3" s="1"/>
  <c r="AA313" i="3" s="1"/>
  <c r="AE313" i="3" s="1"/>
  <c r="AI313" i="3" s="1"/>
  <c r="G303" i="3"/>
  <c r="H296" i="3"/>
  <c r="G296" i="3"/>
  <c r="H268" i="3"/>
  <c r="G268" i="3"/>
  <c r="H265" i="3"/>
  <c r="G265" i="3"/>
  <c r="H252" i="3"/>
  <c r="H246" i="3"/>
  <c r="G252" i="3"/>
  <c r="G246" i="3"/>
  <c r="H214" i="3"/>
  <c r="G214" i="3"/>
  <c r="H210" i="3"/>
  <c r="H207" i="3"/>
  <c r="G210" i="3"/>
  <c r="G207" i="3"/>
  <c r="H149" i="3"/>
  <c r="H146" i="3"/>
  <c r="H143" i="3"/>
  <c r="G149" i="3"/>
  <c r="G146" i="3"/>
  <c r="G143" i="3"/>
  <c r="H140" i="3"/>
  <c r="G140" i="3"/>
  <c r="G139" i="3" l="1"/>
  <c r="K139" i="3" s="1"/>
  <c r="O139" i="3" s="1"/>
  <c r="S139" i="3" s="1"/>
  <c r="W139" i="3" s="1"/>
  <c r="AA139" i="3" s="1"/>
  <c r="AE139" i="3" s="1"/>
  <c r="AI139" i="3" s="1"/>
  <c r="K140" i="3"/>
  <c r="O140" i="3" s="1"/>
  <c r="S140" i="3" s="1"/>
  <c r="W140" i="3" s="1"/>
  <c r="AA140" i="3" s="1"/>
  <c r="AE140" i="3" s="1"/>
  <c r="AI140" i="3" s="1"/>
  <c r="G148" i="3"/>
  <c r="K148" i="3" s="1"/>
  <c r="O148" i="3" s="1"/>
  <c r="S148" i="3" s="1"/>
  <c r="W148" i="3" s="1"/>
  <c r="AA148" i="3" s="1"/>
  <c r="AE148" i="3" s="1"/>
  <c r="AI148" i="3" s="1"/>
  <c r="K149" i="3"/>
  <c r="O149" i="3" s="1"/>
  <c r="S149" i="3" s="1"/>
  <c r="W149" i="3" s="1"/>
  <c r="AA149" i="3" s="1"/>
  <c r="AE149" i="3" s="1"/>
  <c r="AI149" i="3" s="1"/>
  <c r="G206" i="3"/>
  <c r="K206" i="3" s="1"/>
  <c r="O206" i="3" s="1"/>
  <c r="S206" i="3" s="1"/>
  <c r="W206" i="3" s="1"/>
  <c r="AA206" i="3" s="1"/>
  <c r="AE206" i="3" s="1"/>
  <c r="AI206" i="3" s="1"/>
  <c r="K207" i="3"/>
  <c r="O207" i="3" s="1"/>
  <c r="S207" i="3" s="1"/>
  <c r="W207" i="3" s="1"/>
  <c r="AA207" i="3" s="1"/>
  <c r="AE207" i="3" s="1"/>
  <c r="AI207" i="3" s="1"/>
  <c r="G213" i="3"/>
  <c r="K213" i="3" s="1"/>
  <c r="O213" i="3" s="1"/>
  <c r="S213" i="3" s="1"/>
  <c r="W213" i="3" s="1"/>
  <c r="AA213" i="3" s="1"/>
  <c r="AE213" i="3" s="1"/>
  <c r="AI213" i="3" s="1"/>
  <c r="K214" i="3"/>
  <c r="O214" i="3" s="1"/>
  <c r="S214" i="3" s="1"/>
  <c r="W214" i="3" s="1"/>
  <c r="AA214" i="3" s="1"/>
  <c r="AE214" i="3" s="1"/>
  <c r="AI214" i="3" s="1"/>
  <c r="H245" i="3"/>
  <c r="L245" i="3" s="1"/>
  <c r="P245" i="3" s="1"/>
  <c r="T245" i="3" s="1"/>
  <c r="X245" i="3" s="1"/>
  <c r="AB245" i="3" s="1"/>
  <c r="AF245" i="3" s="1"/>
  <c r="AJ245" i="3" s="1"/>
  <c r="L246" i="3"/>
  <c r="P246" i="3" s="1"/>
  <c r="T246" i="3" s="1"/>
  <c r="X246" i="3" s="1"/>
  <c r="AB246" i="3" s="1"/>
  <c r="AF246" i="3" s="1"/>
  <c r="AJ246" i="3" s="1"/>
  <c r="G267" i="3"/>
  <c r="K267" i="3" s="1"/>
  <c r="O267" i="3" s="1"/>
  <c r="S267" i="3" s="1"/>
  <c r="W267" i="3" s="1"/>
  <c r="AA267" i="3" s="1"/>
  <c r="AE267" i="3" s="1"/>
  <c r="AI267" i="3" s="1"/>
  <c r="K268" i="3"/>
  <c r="O268" i="3" s="1"/>
  <c r="S268" i="3" s="1"/>
  <c r="W268" i="3" s="1"/>
  <c r="AA268" i="3" s="1"/>
  <c r="AE268" i="3" s="1"/>
  <c r="AI268" i="3" s="1"/>
  <c r="G302" i="3"/>
  <c r="K302" i="3" s="1"/>
  <c r="O302" i="3" s="1"/>
  <c r="S302" i="3" s="1"/>
  <c r="W302" i="3" s="1"/>
  <c r="AA302" i="3" s="1"/>
  <c r="AE302" i="3" s="1"/>
  <c r="AI302" i="3" s="1"/>
  <c r="K303" i="3"/>
  <c r="O303" i="3" s="1"/>
  <c r="S303" i="3" s="1"/>
  <c r="W303" i="3" s="1"/>
  <c r="AA303" i="3" s="1"/>
  <c r="AE303" i="3" s="1"/>
  <c r="AI303" i="3" s="1"/>
  <c r="G348" i="3"/>
  <c r="K348" i="3" s="1"/>
  <c r="O348" i="3" s="1"/>
  <c r="S348" i="3" s="1"/>
  <c r="W348" i="3" s="1"/>
  <c r="AA348" i="3" s="1"/>
  <c r="AE348" i="3" s="1"/>
  <c r="AI348" i="3" s="1"/>
  <c r="K349" i="3"/>
  <c r="O349" i="3" s="1"/>
  <c r="S349" i="3" s="1"/>
  <c r="W349" i="3" s="1"/>
  <c r="AA349" i="3" s="1"/>
  <c r="AE349" i="3" s="1"/>
  <c r="AI349" i="3" s="1"/>
  <c r="G382" i="3"/>
  <c r="K383" i="3"/>
  <c r="O383" i="3" s="1"/>
  <c r="S383" i="3" s="1"/>
  <c r="W383" i="3" s="1"/>
  <c r="AA383" i="3" s="1"/>
  <c r="AE383" i="3" s="1"/>
  <c r="AI383" i="3" s="1"/>
  <c r="H139" i="3"/>
  <c r="L139" i="3" s="1"/>
  <c r="P139" i="3" s="1"/>
  <c r="T139" i="3" s="1"/>
  <c r="X139" i="3" s="1"/>
  <c r="AB139" i="3" s="1"/>
  <c r="AF139" i="3" s="1"/>
  <c r="AJ139" i="3" s="1"/>
  <c r="L140" i="3"/>
  <c r="P140" i="3" s="1"/>
  <c r="T140" i="3" s="1"/>
  <c r="X140" i="3" s="1"/>
  <c r="AB140" i="3" s="1"/>
  <c r="AF140" i="3" s="1"/>
  <c r="AJ140" i="3" s="1"/>
  <c r="H142" i="3"/>
  <c r="L142" i="3" s="1"/>
  <c r="P142" i="3" s="1"/>
  <c r="T142" i="3" s="1"/>
  <c r="X142" i="3" s="1"/>
  <c r="AB142" i="3" s="1"/>
  <c r="AF142" i="3" s="1"/>
  <c r="AJ142" i="3" s="1"/>
  <c r="L143" i="3"/>
  <c r="P143" i="3" s="1"/>
  <c r="T143" i="3" s="1"/>
  <c r="X143" i="3" s="1"/>
  <c r="AB143" i="3" s="1"/>
  <c r="AF143" i="3" s="1"/>
  <c r="AJ143" i="3" s="1"/>
  <c r="G209" i="3"/>
  <c r="K209" i="3" s="1"/>
  <c r="O209" i="3" s="1"/>
  <c r="S209" i="3" s="1"/>
  <c r="W209" i="3" s="1"/>
  <c r="AA209" i="3" s="1"/>
  <c r="AE209" i="3" s="1"/>
  <c r="AI209" i="3" s="1"/>
  <c r="K210" i="3"/>
  <c r="O210" i="3" s="1"/>
  <c r="S210" i="3" s="1"/>
  <c r="W210" i="3" s="1"/>
  <c r="AA210" i="3" s="1"/>
  <c r="AE210" i="3" s="1"/>
  <c r="AI210" i="3" s="1"/>
  <c r="H213" i="3"/>
  <c r="L213" i="3" s="1"/>
  <c r="P213" i="3" s="1"/>
  <c r="T213" i="3" s="1"/>
  <c r="X213" i="3" s="1"/>
  <c r="AB213" i="3" s="1"/>
  <c r="AF213" i="3" s="1"/>
  <c r="AJ213" i="3" s="1"/>
  <c r="L214" i="3"/>
  <c r="P214" i="3" s="1"/>
  <c r="T214" i="3" s="1"/>
  <c r="X214" i="3" s="1"/>
  <c r="AB214" i="3" s="1"/>
  <c r="AF214" i="3" s="1"/>
  <c r="AJ214" i="3" s="1"/>
  <c r="H251" i="3"/>
  <c r="L251" i="3" s="1"/>
  <c r="P251" i="3" s="1"/>
  <c r="T251" i="3" s="1"/>
  <c r="X251" i="3" s="1"/>
  <c r="AB251" i="3" s="1"/>
  <c r="AF251" i="3" s="1"/>
  <c r="AJ251" i="3" s="1"/>
  <c r="L252" i="3"/>
  <c r="P252" i="3" s="1"/>
  <c r="T252" i="3" s="1"/>
  <c r="X252" i="3" s="1"/>
  <c r="AB252" i="3" s="1"/>
  <c r="AF252" i="3" s="1"/>
  <c r="AJ252" i="3" s="1"/>
  <c r="H267" i="3"/>
  <c r="L267" i="3" s="1"/>
  <c r="P267" i="3" s="1"/>
  <c r="T267" i="3" s="1"/>
  <c r="X267" i="3" s="1"/>
  <c r="AB267" i="3" s="1"/>
  <c r="AF267" i="3" s="1"/>
  <c r="AJ267" i="3" s="1"/>
  <c r="L268" i="3"/>
  <c r="P268" i="3" s="1"/>
  <c r="T268" i="3" s="1"/>
  <c r="X268" i="3" s="1"/>
  <c r="AB268" i="3" s="1"/>
  <c r="AF268" i="3" s="1"/>
  <c r="AJ268" i="3" s="1"/>
  <c r="H342" i="3"/>
  <c r="L342" i="3" s="1"/>
  <c r="P342" i="3" s="1"/>
  <c r="T342" i="3" s="1"/>
  <c r="X342" i="3" s="1"/>
  <c r="AB342" i="3" s="1"/>
  <c r="AF342" i="3" s="1"/>
  <c r="AJ342" i="3" s="1"/>
  <c r="L343" i="3"/>
  <c r="P343" i="3" s="1"/>
  <c r="T343" i="3" s="1"/>
  <c r="X343" i="3" s="1"/>
  <c r="AB343" i="3" s="1"/>
  <c r="AF343" i="3" s="1"/>
  <c r="AJ343" i="3" s="1"/>
  <c r="H382" i="3"/>
  <c r="L383" i="3"/>
  <c r="P383" i="3" s="1"/>
  <c r="T383" i="3" s="1"/>
  <c r="X383" i="3" s="1"/>
  <c r="AB383" i="3" s="1"/>
  <c r="AF383" i="3" s="1"/>
  <c r="AJ383" i="3" s="1"/>
  <c r="G142" i="3"/>
  <c r="K142" i="3" s="1"/>
  <c r="O142" i="3" s="1"/>
  <c r="S142" i="3" s="1"/>
  <c r="W142" i="3" s="1"/>
  <c r="AA142" i="3" s="1"/>
  <c r="AE142" i="3" s="1"/>
  <c r="AI142" i="3" s="1"/>
  <c r="K143" i="3"/>
  <c r="O143" i="3" s="1"/>
  <c r="S143" i="3" s="1"/>
  <c r="W143" i="3" s="1"/>
  <c r="AA143" i="3" s="1"/>
  <c r="AE143" i="3" s="1"/>
  <c r="AI143" i="3" s="1"/>
  <c r="H145" i="3"/>
  <c r="L145" i="3" s="1"/>
  <c r="P145" i="3" s="1"/>
  <c r="T145" i="3" s="1"/>
  <c r="X145" i="3" s="1"/>
  <c r="AB145" i="3" s="1"/>
  <c r="AF145" i="3" s="1"/>
  <c r="AJ145" i="3" s="1"/>
  <c r="L146" i="3"/>
  <c r="P146" i="3" s="1"/>
  <c r="T146" i="3" s="1"/>
  <c r="X146" i="3" s="1"/>
  <c r="AB146" i="3" s="1"/>
  <c r="AF146" i="3" s="1"/>
  <c r="AJ146" i="3" s="1"/>
  <c r="H206" i="3"/>
  <c r="L206" i="3" s="1"/>
  <c r="P206" i="3" s="1"/>
  <c r="T206" i="3" s="1"/>
  <c r="X206" i="3" s="1"/>
  <c r="AB206" i="3" s="1"/>
  <c r="AF206" i="3" s="1"/>
  <c r="AJ206" i="3" s="1"/>
  <c r="L207" i="3"/>
  <c r="P207" i="3" s="1"/>
  <c r="T207" i="3" s="1"/>
  <c r="X207" i="3" s="1"/>
  <c r="AB207" i="3" s="1"/>
  <c r="AF207" i="3" s="1"/>
  <c r="AJ207" i="3" s="1"/>
  <c r="G245" i="3"/>
  <c r="K245" i="3" s="1"/>
  <c r="O245" i="3" s="1"/>
  <c r="S245" i="3" s="1"/>
  <c r="W245" i="3" s="1"/>
  <c r="AA245" i="3" s="1"/>
  <c r="AE245" i="3" s="1"/>
  <c r="AI245" i="3" s="1"/>
  <c r="K246" i="3"/>
  <c r="O246" i="3" s="1"/>
  <c r="S246" i="3" s="1"/>
  <c r="W246" i="3" s="1"/>
  <c r="AA246" i="3" s="1"/>
  <c r="AE246" i="3" s="1"/>
  <c r="AI246" i="3" s="1"/>
  <c r="G264" i="3"/>
  <c r="K264" i="3" s="1"/>
  <c r="O264" i="3" s="1"/>
  <c r="S264" i="3" s="1"/>
  <c r="W264" i="3" s="1"/>
  <c r="AA264" i="3" s="1"/>
  <c r="AE264" i="3" s="1"/>
  <c r="AI264" i="3" s="1"/>
  <c r="K265" i="3"/>
  <c r="O265" i="3" s="1"/>
  <c r="S265" i="3" s="1"/>
  <c r="W265" i="3" s="1"/>
  <c r="AA265" i="3" s="1"/>
  <c r="AE265" i="3" s="1"/>
  <c r="AI265" i="3" s="1"/>
  <c r="G295" i="3"/>
  <c r="K295" i="3" s="1"/>
  <c r="O295" i="3" s="1"/>
  <c r="S295" i="3" s="1"/>
  <c r="W295" i="3" s="1"/>
  <c r="AA295" i="3" s="1"/>
  <c r="AE295" i="3" s="1"/>
  <c r="AI295" i="3" s="1"/>
  <c r="K296" i="3"/>
  <c r="O296" i="3" s="1"/>
  <c r="S296" i="3" s="1"/>
  <c r="W296" i="3" s="1"/>
  <c r="AA296" i="3" s="1"/>
  <c r="AE296" i="3" s="1"/>
  <c r="AI296" i="3" s="1"/>
  <c r="G342" i="3"/>
  <c r="K342" i="3" s="1"/>
  <c r="O342" i="3" s="1"/>
  <c r="S342" i="3" s="1"/>
  <c r="W342" i="3" s="1"/>
  <c r="AA342" i="3" s="1"/>
  <c r="AE342" i="3" s="1"/>
  <c r="AI342" i="3" s="1"/>
  <c r="K343" i="3"/>
  <c r="O343" i="3" s="1"/>
  <c r="S343" i="3" s="1"/>
  <c r="W343" i="3" s="1"/>
  <c r="AA343" i="3" s="1"/>
  <c r="AE343" i="3" s="1"/>
  <c r="AI343" i="3" s="1"/>
  <c r="H345" i="3"/>
  <c r="L345" i="3" s="1"/>
  <c r="P345" i="3" s="1"/>
  <c r="T345" i="3" s="1"/>
  <c r="X345" i="3" s="1"/>
  <c r="AB345" i="3" s="1"/>
  <c r="AF345" i="3" s="1"/>
  <c r="AJ345" i="3" s="1"/>
  <c r="L346" i="3"/>
  <c r="P346" i="3" s="1"/>
  <c r="T346" i="3" s="1"/>
  <c r="X346" i="3" s="1"/>
  <c r="AB346" i="3" s="1"/>
  <c r="AF346" i="3" s="1"/>
  <c r="AJ346" i="3" s="1"/>
  <c r="G145" i="3"/>
  <c r="K145" i="3" s="1"/>
  <c r="O145" i="3" s="1"/>
  <c r="S145" i="3" s="1"/>
  <c r="W145" i="3" s="1"/>
  <c r="AA145" i="3" s="1"/>
  <c r="AE145" i="3" s="1"/>
  <c r="AI145" i="3" s="1"/>
  <c r="K146" i="3"/>
  <c r="O146" i="3" s="1"/>
  <c r="S146" i="3" s="1"/>
  <c r="W146" i="3" s="1"/>
  <c r="AA146" i="3" s="1"/>
  <c r="AE146" i="3" s="1"/>
  <c r="AI146" i="3" s="1"/>
  <c r="H148" i="3"/>
  <c r="L148" i="3" s="1"/>
  <c r="P148" i="3" s="1"/>
  <c r="T148" i="3" s="1"/>
  <c r="X148" i="3" s="1"/>
  <c r="AB148" i="3" s="1"/>
  <c r="AF148" i="3" s="1"/>
  <c r="AJ148" i="3" s="1"/>
  <c r="L149" i="3"/>
  <c r="P149" i="3" s="1"/>
  <c r="T149" i="3" s="1"/>
  <c r="X149" i="3" s="1"/>
  <c r="AB149" i="3" s="1"/>
  <c r="AF149" i="3" s="1"/>
  <c r="AJ149" i="3" s="1"/>
  <c r="H209" i="3"/>
  <c r="L209" i="3" s="1"/>
  <c r="P209" i="3" s="1"/>
  <c r="T209" i="3" s="1"/>
  <c r="X209" i="3" s="1"/>
  <c r="AB209" i="3" s="1"/>
  <c r="AF209" i="3" s="1"/>
  <c r="AJ209" i="3" s="1"/>
  <c r="L210" i="3"/>
  <c r="P210" i="3" s="1"/>
  <c r="T210" i="3" s="1"/>
  <c r="X210" i="3" s="1"/>
  <c r="AB210" i="3" s="1"/>
  <c r="AF210" i="3" s="1"/>
  <c r="AJ210" i="3" s="1"/>
  <c r="G251" i="3"/>
  <c r="K251" i="3" s="1"/>
  <c r="O251" i="3" s="1"/>
  <c r="S251" i="3" s="1"/>
  <c r="W251" i="3" s="1"/>
  <c r="AA251" i="3" s="1"/>
  <c r="AE251" i="3" s="1"/>
  <c r="AI251" i="3" s="1"/>
  <c r="K252" i="3"/>
  <c r="O252" i="3" s="1"/>
  <c r="S252" i="3" s="1"/>
  <c r="W252" i="3" s="1"/>
  <c r="AA252" i="3" s="1"/>
  <c r="AE252" i="3" s="1"/>
  <c r="AI252" i="3" s="1"/>
  <c r="H264" i="3"/>
  <c r="L264" i="3" s="1"/>
  <c r="P264" i="3" s="1"/>
  <c r="T264" i="3" s="1"/>
  <c r="X264" i="3" s="1"/>
  <c r="AB264" i="3" s="1"/>
  <c r="AF264" i="3" s="1"/>
  <c r="AJ264" i="3" s="1"/>
  <c r="L265" i="3"/>
  <c r="P265" i="3" s="1"/>
  <c r="T265" i="3" s="1"/>
  <c r="X265" i="3" s="1"/>
  <c r="AB265" i="3" s="1"/>
  <c r="AF265" i="3" s="1"/>
  <c r="AJ265" i="3" s="1"/>
  <c r="H295" i="3"/>
  <c r="L295" i="3" s="1"/>
  <c r="P295" i="3" s="1"/>
  <c r="T295" i="3" s="1"/>
  <c r="X295" i="3" s="1"/>
  <c r="AB295" i="3" s="1"/>
  <c r="AF295" i="3" s="1"/>
  <c r="AJ295" i="3" s="1"/>
  <c r="L296" i="3"/>
  <c r="P296" i="3" s="1"/>
  <c r="T296" i="3" s="1"/>
  <c r="X296" i="3" s="1"/>
  <c r="AB296" i="3" s="1"/>
  <c r="AF296" i="3" s="1"/>
  <c r="AJ296" i="3" s="1"/>
  <c r="H302" i="3"/>
  <c r="L302" i="3" s="1"/>
  <c r="P302" i="3" s="1"/>
  <c r="T302" i="3" s="1"/>
  <c r="X302" i="3" s="1"/>
  <c r="AB302" i="3" s="1"/>
  <c r="AF302" i="3" s="1"/>
  <c r="AJ302" i="3" s="1"/>
  <c r="L303" i="3"/>
  <c r="P303" i="3" s="1"/>
  <c r="T303" i="3" s="1"/>
  <c r="X303" i="3" s="1"/>
  <c r="AB303" i="3" s="1"/>
  <c r="AF303" i="3" s="1"/>
  <c r="AJ303" i="3" s="1"/>
  <c r="G345" i="3"/>
  <c r="K345" i="3" s="1"/>
  <c r="O345" i="3" s="1"/>
  <c r="S345" i="3" s="1"/>
  <c r="W345" i="3" s="1"/>
  <c r="AA345" i="3" s="1"/>
  <c r="AE345" i="3" s="1"/>
  <c r="AI345" i="3" s="1"/>
  <c r="K346" i="3"/>
  <c r="O346" i="3" s="1"/>
  <c r="S346" i="3" s="1"/>
  <c r="W346" i="3" s="1"/>
  <c r="AA346" i="3" s="1"/>
  <c r="AE346" i="3" s="1"/>
  <c r="AI346" i="3" s="1"/>
  <c r="H348" i="3"/>
  <c r="L348" i="3" s="1"/>
  <c r="P348" i="3" s="1"/>
  <c r="T348" i="3" s="1"/>
  <c r="X348" i="3" s="1"/>
  <c r="AB348" i="3" s="1"/>
  <c r="AF348" i="3" s="1"/>
  <c r="AJ348" i="3" s="1"/>
  <c r="L349" i="3"/>
  <c r="P349" i="3" s="1"/>
  <c r="T349" i="3" s="1"/>
  <c r="X349" i="3" s="1"/>
  <c r="AB349" i="3" s="1"/>
  <c r="AF349" i="3" s="1"/>
  <c r="AJ349" i="3" s="1"/>
  <c r="J187" i="2"/>
  <c r="N187" i="2" s="1"/>
  <c r="R187" i="2" s="1"/>
  <c r="V187" i="2" s="1"/>
  <c r="Z187" i="2" s="1"/>
  <c r="AD187" i="2" s="1"/>
  <c r="AH187" i="2" s="1"/>
  <c r="N188" i="2"/>
  <c r="R188" i="2" s="1"/>
  <c r="V188" i="2" s="1"/>
  <c r="Z188" i="2" s="1"/>
  <c r="AD188" i="2" s="1"/>
  <c r="AH188" i="2" s="1"/>
  <c r="J217" i="2"/>
  <c r="N217" i="2" s="1"/>
  <c r="R217" i="2" s="1"/>
  <c r="V217" i="2" s="1"/>
  <c r="Z217" i="2" s="1"/>
  <c r="AD217" i="2" s="1"/>
  <c r="AH217" i="2" s="1"/>
  <c r="N218" i="2"/>
  <c r="R218" i="2" s="1"/>
  <c r="V218" i="2" s="1"/>
  <c r="Z218" i="2" s="1"/>
  <c r="AD218" i="2" s="1"/>
  <c r="AH218" i="2" s="1"/>
  <c r="J243" i="2"/>
  <c r="N243" i="2" s="1"/>
  <c r="R243" i="2" s="1"/>
  <c r="V243" i="2" s="1"/>
  <c r="Z243" i="2" s="1"/>
  <c r="AD243" i="2" s="1"/>
  <c r="AH243" i="2" s="1"/>
  <c r="N244" i="2"/>
  <c r="R244" i="2" s="1"/>
  <c r="V244" i="2" s="1"/>
  <c r="Z244" i="2" s="1"/>
  <c r="AD244" i="2" s="1"/>
  <c r="AH244" i="2" s="1"/>
  <c r="J260" i="2"/>
  <c r="N260" i="2" s="1"/>
  <c r="R260" i="2" s="1"/>
  <c r="V260" i="2" s="1"/>
  <c r="Z260" i="2" s="1"/>
  <c r="AD260" i="2" s="1"/>
  <c r="AH260" i="2" s="1"/>
  <c r="N261" i="2"/>
  <c r="R261" i="2" s="1"/>
  <c r="V261" i="2" s="1"/>
  <c r="Z261" i="2" s="1"/>
  <c r="AD261" i="2" s="1"/>
  <c r="AH261" i="2" s="1"/>
  <c r="J293" i="2"/>
  <c r="N293" i="2" s="1"/>
  <c r="R293" i="2" s="1"/>
  <c r="V293" i="2" s="1"/>
  <c r="Z293" i="2" s="1"/>
  <c r="AD293" i="2" s="1"/>
  <c r="AH293" i="2" s="1"/>
  <c r="N294" i="2"/>
  <c r="R294" i="2" s="1"/>
  <c r="V294" i="2" s="1"/>
  <c r="Z294" i="2" s="1"/>
  <c r="AD294" i="2" s="1"/>
  <c r="AH294" i="2" s="1"/>
  <c r="J338" i="2"/>
  <c r="N338" i="2" s="1"/>
  <c r="R338" i="2" s="1"/>
  <c r="V338" i="2" s="1"/>
  <c r="Z338" i="2" s="1"/>
  <c r="AD338" i="2" s="1"/>
  <c r="AH338" i="2" s="1"/>
  <c r="N339" i="2"/>
  <c r="R339" i="2" s="1"/>
  <c r="V339" i="2" s="1"/>
  <c r="Z339" i="2" s="1"/>
  <c r="AD339" i="2" s="1"/>
  <c r="AH339" i="2" s="1"/>
  <c r="J344" i="2"/>
  <c r="N344" i="2" s="1"/>
  <c r="R344" i="2" s="1"/>
  <c r="V344" i="2" s="1"/>
  <c r="Z344" i="2" s="1"/>
  <c r="AD344" i="2" s="1"/>
  <c r="AH344" i="2" s="1"/>
  <c r="N345" i="2"/>
  <c r="R345" i="2" s="1"/>
  <c r="V345" i="2" s="1"/>
  <c r="Z345" i="2" s="1"/>
  <c r="AD345" i="2" s="1"/>
  <c r="AH345" i="2" s="1"/>
  <c r="J408" i="2"/>
  <c r="N408" i="2" s="1"/>
  <c r="R408" i="2" s="1"/>
  <c r="V408" i="2" s="1"/>
  <c r="Z408" i="2" s="1"/>
  <c r="AD408" i="2" s="1"/>
  <c r="AH408" i="2" s="1"/>
  <c r="N409" i="2"/>
  <c r="R409" i="2" s="1"/>
  <c r="V409" i="2" s="1"/>
  <c r="Z409" i="2" s="1"/>
  <c r="AD409" i="2" s="1"/>
  <c r="AH409" i="2" s="1"/>
  <c r="J423" i="2"/>
  <c r="N424" i="2"/>
  <c r="R424" i="2" s="1"/>
  <c r="V424" i="2" s="1"/>
  <c r="Z424" i="2" s="1"/>
  <c r="AD424" i="2" s="1"/>
  <c r="AH424" i="2" s="1"/>
  <c r="J458" i="2"/>
  <c r="N459" i="2"/>
  <c r="R459" i="2" s="1"/>
  <c r="V459" i="2" s="1"/>
  <c r="Z459" i="2" s="1"/>
  <c r="AD459" i="2" s="1"/>
  <c r="AH459" i="2" s="1"/>
  <c r="J491" i="2"/>
  <c r="N491" i="2" s="1"/>
  <c r="R491" i="2" s="1"/>
  <c r="V491" i="2" s="1"/>
  <c r="Z491" i="2" s="1"/>
  <c r="AD491" i="2" s="1"/>
  <c r="AH491" i="2" s="1"/>
  <c r="N492" i="2"/>
  <c r="R492" i="2" s="1"/>
  <c r="V492" i="2" s="1"/>
  <c r="Z492" i="2" s="1"/>
  <c r="AD492" i="2" s="1"/>
  <c r="AH492" i="2" s="1"/>
  <c r="J568" i="2"/>
  <c r="N568" i="2" s="1"/>
  <c r="R568" i="2" s="1"/>
  <c r="V568" i="2" s="1"/>
  <c r="Z568" i="2" s="1"/>
  <c r="AD568" i="2" s="1"/>
  <c r="AH568" i="2" s="1"/>
  <c r="N569" i="2"/>
  <c r="R569" i="2" s="1"/>
  <c r="V569" i="2" s="1"/>
  <c r="Z569" i="2" s="1"/>
  <c r="AD569" i="2" s="1"/>
  <c r="AH569" i="2" s="1"/>
  <c r="I211" i="2"/>
  <c r="M211" i="2" s="1"/>
  <c r="Q211" i="2" s="1"/>
  <c r="U211" i="2" s="1"/>
  <c r="Y211" i="2" s="1"/>
  <c r="AC211" i="2" s="1"/>
  <c r="AG211" i="2" s="1"/>
  <c r="M212" i="2"/>
  <c r="Q212" i="2" s="1"/>
  <c r="U212" i="2" s="1"/>
  <c r="Y212" i="2" s="1"/>
  <c r="AC212" i="2" s="1"/>
  <c r="AG212" i="2" s="1"/>
  <c r="I240" i="2"/>
  <c r="M240" i="2" s="1"/>
  <c r="Q240" i="2" s="1"/>
  <c r="U240" i="2" s="1"/>
  <c r="Y240" i="2" s="1"/>
  <c r="AC240" i="2" s="1"/>
  <c r="AG240" i="2" s="1"/>
  <c r="M241" i="2"/>
  <c r="Q241" i="2" s="1"/>
  <c r="U241" i="2" s="1"/>
  <c r="Y241" i="2" s="1"/>
  <c r="AC241" i="2" s="1"/>
  <c r="AG241" i="2" s="1"/>
  <c r="I257" i="2"/>
  <c r="M257" i="2" s="1"/>
  <c r="Q257" i="2" s="1"/>
  <c r="U257" i="2" s="1"/>
  <c r="Y257" i="2" s="1"/>
  <c r="AC257" i="2" s="1"/>
  <c r="AG257" i="2" s="1"/>
  <c r="M258" i="2"/>
  <c r="Q258" i="2" s="1"/>
  <c r="U258" i="2" s="1"/>
  <c r="Y258" i="2" s="1"/>
  <c r="AC258" i="2" s="1"/>
  <c r="AG258" i="2" s="1"/>
  <c r="I279" i="2"/>
  <c r="M279" i="2" s="1"/>
  <c r="Q279" i="2" s="1"/>
  <c r="U279" i="2" s="1"/>
  <c r="Y279" i="2" s="1"/>
  <c r="AC279" i="2" s="1"/>
  <c r="AG279" i="2" s="1"/>
  <c r="M280" i="2"/>
  <c r="Q280" i="2" s="1"/>
  <c r="U280" i="2" s="1"/>
  <c r="Y280" i="2" s="1"/>
  <c r="AC280" i="2" s="1"/>
  <c r="AG280" i="2" s="1"/>
  <c r="I328" i="2"/>
  <c r="M328" i="2" s="1"/>
  <c r="Q328" i="2" s="1"/>
  <c r="U328" i="2" s="1"/>
  <c r="Y328" i="2" s="1"/>
  <c r="AC328" i="2" s="1"/>
  <c r="AG328" i="2" s="1"/>
  <c r="M329" i="2"/>
  <c r="Q329" i="2" s="1"/>
  <c r="U329" i="2" s="1"/>
  <c r="Y329" i="2" s="1"/>
  <c r="AC329" i="2" s="1"/>
  <c r="AG329" i="2" s="1"/>
  <c r="I341" i="2"/>
  <c r="M341" i="2" s="1"/>
  <c r="Q341" i="2" s="1"/>
  <c r="U341" i="2" s="1"/>
  <c r="Y341" i="2" s="1"/>
  <c r="AC341" i="2" s="1"/>
  <c r="AG341" i="2" s="1"/>
  <c r="M342" i="2"/>
  <c r="Q342" i="2" s="1"/>
  <c r="U342" i="2" s="1"/>
  <c r="Y342" i="2" s="1"/>
  <c r="AC342" i="2" s="1"/>
  <c r="AG342" i="2" s="1"/>
  <c r="I362" i="2"/>
  <c r="M363" i="2"/>
  <c r="Q363" i="2" s="1"/>
  <c r="U363" i="2" s="1"/>
  <c r="Y363" i="2" s="1"/>
  <c r="AC363" i="2" s="1"/>
  <c r="AG363" i="2" s="1"/>
  <c r="I418" i="2"/>
  <c r="M419" i="2"/>
  <c r="Q419" i="2" s="1"/>
  <c r="U419" i="2" s="1"/>
  <c r="Y419" i="2" s="1"/>
  <c r="AC419" i="2" s="1"/>
  <c r="AG419" i="2" s="1"/>
  <c r="I452" i="2"/>
  <c r="M452" i="2" s="1"/>
  <c r="Q452" i="2" s="1"/>
  <c r="U452" i="2" s="1"/>
  <c r="Y452" i="2" s="1"/>
  <c r="AC452" i="2" s="1"/>
  <c r="AG452" i="2" s="1"/>
  <c r="M453" i="2"/>
  <c r="Q453" i="2" s="1"/>
  <c r="U453" i="2" s="1"/>
  <c r="Y453" i="2" s="1"/>
  <c r="AC453" i="2" s="1"/>
  <c r="AG453" i="2" s="1"/>
  <c r="I488" i="2"/>
  <c r="M488" i="2" s="1"/>
  <c r="Q488" i="2" s="1"/>
  <c r="U488" i="2" s="1"/>
  <c r="Y488" i="2" s="1"/>
  <c r="AC488" i="2" s="1"/>
  <c r="AG488" i="2" s="1"/>
  <c r="M489" i="2"/>
  <c r="Q489" i="2" s="1"/>
  <c r="U489" i="2" s="1"/>
  <c r="Y489" i="2" s="1"/>
  <c r="AC489" i="2" s="1"/>
  <c r="AG489" i="2" s="1"/>
  <c r="I550" i="2"/>
  <c r="M551" i="2"/>
  <c r="Q551" i="2" s="1"/>
  <c r="U551" i="2" s="1"/>
  <c r="Y551" i="2" s="1"/>
  <c r="AC551" i="2" s="1"/>
  <c r="AG551" i="2" s="1"/>
  <c r="I602" i="2"/>
  <c r="M603" i="2"/>
  <c r="Q603" i="2" s="1"/>
  <c r="U603" i="2" s="1"/>
  <c r="Y603" i="2" s="1"/>
  <c r="AC603" i="2" s="1"/>
  <c r="AG603" i="2" s="1"/>
  <c r="J481" i="2"/>
  <c r="N482" i="2"/>
  <c r="R482" i="2" s="1"/>
  <c r="V482" i="2" s="1"/>
  <c r="Z482" i="2" s="1"/>
  <c r="AD482" i="2" s="1"/>
  <c r="AH482" i="2" s="1"/>
  <c r="J49" i="2"/>
  <c r="N49" i="2" s="1"/>
  <c r="R49" i="2" s="1"/>
  <c r="V49" i="2" s="1"/>
  <c r="Z49" i="2" s="1"/>
  <c r="AD49" i="2" s="1"/>
  <c r="AH49" i="2" s="1"/>
  <c r="AL49" i="2" s="1"/>
  <c r="N50" i="2"/>
  <c r="R50" i="2" s="1"/>
  <c r="V50" i="2" s="1"/>
  <c r="Z50" i="2" s="1"/>
  <c r="AD50" i="2" s="1"/>
  <c r="AH50" i="2" s="1"/>
  <c r="AL50" i="2" s="1"/>
  <c r="J211" i="2"/>
  <c r="N211" i="2" s="1"/>
  <c r="R211" i="2" s="1"/>
  <c r="V211" i="2" s="1"/>
  <c r="Z211" i="2" s="1"/>
  <c r="AD211" i="2" s="1"/>
  <c r="AH211" i="2" s="1"/>
  <c r="N212" i="2"/>
  <c r="R212" i="2" s="1"/>
  <c r="V212" i="2" s="1"/>
  <c r="Z212" i="2" s="1"/>
  <c r="AD212" i="2" s="1"/>
  <c r="AH212" i="2" s="1"/>
  <c r="J240" i="2"/>
  <c r="N240" i="2" s="1"/>
  <c r="R240" i="2" s="1"/>
  <c r="V240" i="2" s="1"/>
  <c r="Z240" i="2" s="1"/>
  <c r="AD240" i="2" s="1"/>
  <c r="AH240" i="2" s="1"/>
  <c r="N241" i="2"/>
  <c r="R241" i="2" s="1"/>
  <c r="V241" i="2" s="1"/>
  <c r="Z241" i="2" s="1"/>
  <c r="AD241" i="2" s="1"/>
  <c r="AH241" i="2" s="1"/>
  <c r="I260" i="2"/>
  <c r="M260" i="2" s="1"/>
  <c r="Q260" i="2" s="1"/>
  <c r="U260" i="2" s="1"/>
  <c r="Y260" i="2" s="1"/>
  <c r="AC260" i="2" s="1"/>
  <c r="AG260" i="2" s="1"/>
  <c r="M261" i="2"/>
  <c r="Q261" i="2" s="1"/>
  <c r="U261" i="2" s="1"/>
  <c r="Y261" i="2" s="1"/>
  <c r="AC261" i="2" s="1"/>
  <c r="AG261" i="2" s="1"/>
  <c r="J279" i="2"/>
  <c r="N279" i="2" s="1"/>
  <c r="R279" i="2" s="1"/>
  <c r="V279" i="2" s="1"/>
  <c r="Z279" i="2" s="1"/>
  <c r="AD279" i="2" s="1"/>
  <c r="AH279" i="2" s="1"/>
  <c r="N280" i="2"/>
  <c r="R280" i="2" s="1"/>
  <c r="V280" i="2" s="1"/>
  <c r="Z280" i="2" s="1"/>
  <c r="AD280" i="2" s="1"/>
  <c r="AH280" i="2" s="1"/>
  <c r="J328" i="2"/>
  <c r="N328" i="2" s="1"/>
  <c r="R328" i="2" s="1"/>
  <c r="V328" i="2" s="1"/>
  <c r="Z328" i="2" s="1"/>
  <c r="AD328" i="2" s="1"/>
  <c r="AH328" i="2" s="1"/>
  <c r="N329" i="2"/>
  <c r="R329" i="2" s="1"/>
  <c r="V329" i="2" s="1"/>
  <c r="Z329" i="2" s="1"/>
  <c r="AD329" i="2" s="1"/>
  <c r="AH329" i="2" s="1"/>
  <c r="J341" i="2"/>
  <c r="N341" i="2" s="1"/>
  <c r="R341" i="2" s="1"/>
  <c r="V341" i="2" s="1"/>
  <c r="Z341" i="2" s="1"/>
  <c r="AD341" i="2" s="1"/>
  <c r="AH341" i="2" s="1"/>
  <c r="N342" i="2"/>
  <c r="R342" i="2" s="1"/>
  <c r="V342" i="2" s="1"/>
  <c r="Z342" i="2" s="1"/>
  <c r="AD342" i="2" s="1"/>
  <c r="AH342" i="2" s="1"/>
  <c r="J362" i="2"/>
  <c r="N363" i="2"/>
  <c r="R363" i="2" s="1"/>
  <c r="V363" i="2" s="1"/>
  <c r="Z363" i="2" s="1"/>
  <c r="AD363" i="2" s="1"/>
  <c r="AH363" i="2" s="1"/>
  <c r="J418" i="2"/>
  <c r="N419" i="2"/>
  <c r="R419" i="2" s="1"/>
  <c r="V419" i="2" s="1"/>
  <c r="Z419" i="2" s="1"/>
  <c r="AD419" i="2" s="1"/>
  <c r="AH419" i="2" s="1"/>
  <c r="J452" i="2"/>
  <c r="N452" i="2" s="1"/>
  <c r="R452" i="2" s="1"/>
  <c r="V452" i="2" s="1"/>
  <c r="Z452" i="2" s="1"/>
  <c r="AD452" i="2" s="1"/>
  <c r="AH452" i="2" s="1"/>
  <c r="N453" i="2"/>
  <c r="R453" i="2" s="1"/>
  <c r="V453" i="2" s="1"/>
  <c r="Z453" i="2" s="1"/>
  <c r="AD453" i="2" s="1"/>
  <c r="AH453" i="2" s="1"/>
  <c r="J488" i="2"/>
  <c r="N488" i="2" s="1"/>
  <c r="R488" i="2" s="1"/>
  <c r="V488" i="2" s="1"/>
  <c r="Z488" i="2" s="1"/>
  <c r="AD488" i="2" s="1"/>
  <c r="AH488" i="2" s="1"/>
  <c r="N489" i="2"/>
  <c r="R489" i="2" s="1"/>
  <c r="V489" i="2" s="1"/>
  <c r="Z489" i="2" s="1"/>
  <c r="AD489" i="2" s="1"/>
  <c r="AH489" i="2" s="1"/>
  <c r="J550" i="2"/>
  <c r="N551" i="2"/>
  <c r="R551" i="2" s="1"/>
  <c r="V551" i="2" s="1"/>
  <c r="Z551" i="2" s="1"/>
  <c r="AD551" i="2" s="1"/>
  <c r="AH551" i="2" s="1"/>
  <c r="J602" i="2"/>
  <c r="N603" i="2"/>
  <c r="R603" i="2" s="1"/>
  <c r="V603" i="2" s="1"/>
  <c r="Z603" i="2" s="1"/>
  <c r="AD603" i="2" s="1"/>
  <c r="AH603" i="2" s="1"/>
  <c r="I187" i="2"/>
  <c r="M187" i="2" s="1"/>
  <c r="Q187" i="2" s="1"/>
  <c r="U187" i="2" s="1"/>
  <c r="Y187" i="2" s="1"/>
  <c r="AC187" i="2" s="1"/>
  <c r="AG187" i="2" s="1"/>
  <c r="M188" i="2"/>
  <c r="Q188" i="2" s="1"/>
  <c r="U188" i="2" s="1"/>
  <c r="Y188" i="2" s="1"/>
  <c r="AC188" i="2" s="1"/>
  <c r="AG188" i="2" s="1"/>
  <c r="I217" i="2"/>
  <c r="M217" i="2" s="1"/>
  <c r="Q217" i="2" s="1"/>
  <c r="U217" i="2" s="1"/>
  <c r="Y217" i="2" s="1"/>
  <c r="AC217" i="2" s="1"/>
  <c r="AG217" i="2" s="1"/>
  <c r="M218" i="2"/>
  <c r="Q218" i="2" s="1"/>
  <c r="U218" i="2" s="1"/>
  <c r="Y218" i="2" s="1"/>
  <c r="AC218" i="2" s="1"/>
  <c r="AG218" i="2" s="1"/>
  <c r="I243" i="2"/>
  <c r="M243" i="2" s="1"/>
  <c r="Q243" i="2" s="1"/>
  <c r="U243" i="2" s="1"/>
  <c r="Y243" i="2" s="1"/>
  <c r="AC243" i="2" s="1"/>
  <c r="AG243" i="2" s="1"/>
  <c r="M244" i="2"/>
  <c r="Q244" i="2" s="1"/>
  <c r="U244" i="2" s="1"/>
  <c r="Y244" i="2" s="1"/>
  <c r="AC244" i="2" s="1"/>
  <c r="AG244" i="2" s="1"/>
  <c r="J257" i="2"/>
  <c r="N257" i="2" s="1"/>
  <c r="R257" i="2" s="1"/>
  <c r="V257" i="2" s="1"/>
  <c r="Z257" i="2" s="1"/>
  <c r="AD257" i="2" s="1"/>
  <c r="AH257" i="2" s="1"/>
  <c r="N258" i="2"/>
  <c r="R258" i="2" s="1"/>
  <c r="V258" i="2" s="1"/>
  <c r="Z258" i="2" s="1"/>
  <c r="AD258" i="2" s="1"/>
  <c r="AH258" i="2" s="1"/>
  <c r="I293" i="2"/>
  <c r="M293" i="2" s="1"/>
  <c r="Q293" i="2" s="1"/>
  <c r="U293" i="2" s="1"/>
  <c r="Y293" i="2" s="1"/>
  <c r="AC293" i="2" s="1"/>
  <c r="AG293" i="2" s="1"/>
  <c r="M294" i="2"/>
  <c r="Q294" i="2" s="1"/>
  <c r="U294" i="2" s="1"/>
  <c r="Y294" i="2" s="1"/>
  <c r="AC294" i="2" s="1"/>
  <c r="AG294" i="2" s="1"/>
  <c r="I338" i="2"/>
  <c r="M338" i="2" s="1"/>
  <c r="Q338" i="2" s="1"/>
  <c r="U338" i="2" s="1"/>
  <c r="Y338" i="2" s="1"/>
  <c r="AC338" i="2" s="1"/>
  <c r="AG338" i="2" s="1"/>
  <c r="M339" i="2"/>
  <c r="Q339" i="2" s="1"/>
  <c r="U339" i="2" s="1"/>
  <c r="Y339" i="2" s="1"/>
  <c r="AC339" i="2" s="1"/>
  <c r="AG339" i="2" s="1"/>
  <c r="I344" i="2"/>
  <c r="M344" i="2" s="1"/>
  <c r="Q344" i="2" s="1"/>
  <c r="U344" i="2" s="1"/>
  <c r="Y344" i="2" s="1"/>
  <c r="AC344" i="2" s="1"/>
  <c r="AG344" i="2" s="1"/>
  <c r="M345" i="2"/>
  <c r="Q345" i="2" s="1"/>
  <c r="U345" i="2" s="1"/>
  <c r="Y345" i="2" s="1"/>
  <c r="AC345" i="2" s="1"/>
  <c r="AG345" i="2" s="1"/>
  <c r="I408" i="2"/>
  <c r="M408" i="2" s="1"/>
  <c r="Q408" i="2" s="1"/>
  <c r="U408" i="2" s="1"/>
  <c r="Y408" i="2" s="1"/>
  <c r="AC408" i="2" s="1"/>
  <c r="AG408" i="2" s="1"/>
  <c r="M409" i="2"/>
  <c r="Q409" i="2" s="1"/>
  <c r="U409" i="2" s="1"/>
  <c r="Y409" i="2" s="1"/>
  <c r="AC409" i="2" s="1"/>
  <c r="AG409" i="2" s="1"/>
  <c r="I423" i="2"/>
  <c r="M424" i="2"/>
  <c r="Q424" i="2" s="1"/>
  <c r="U424" i="2" s="1"/>
  <c r="Y424" i="2" s="1"/>
  <c r="AC424" i="2" s="1"/>
  <c r="AG424" i="2" s="1"/>
  <c r="I458" i="2"/>
  <c r="M459" i="2"/>
  <c r="Q459" i="2" s="1"/>
  <c r="U459" i="2" s="1"/>
  <c r="Y459" i="2" s="1"/>
  <c r="AC459" i="2" s="1"/>
  <c r="AG459" i="2" s="1"/>
  <c r="I491" i="2"/>
  <c r="M491" i="2" s="1"/>
  <c r="Q491" i="2" s="1"/>
  <c r="U491" i="2" s="1"/>
  <c r="Y491" i="2" s="1"/>
  <c r="AC491" i="2" s="1"/>
  <c r="AG491" i="2" s="1"/>
  <c r="M492" i="2"/>
  <c r="Q492" i="2" s="1"/>
  <c r="U492" i="2" s="1"/>
  <c r="Y492" i="2" s="1"/>
  <c r="AC492" i="2" s="1"/>
  <c r="AG492" i="2" s="1"/>
  <c r="I568" i="2"/>
  <c r="M568" i="2" s="1"/>
  <c r="Q568" i="2" s="1"/>
  <c r="U568" i="2" s="1"/>
  <c r="Y568" i="2" s="1"/>
  <c r="AC568" i="2" s="1"/>
  <c r="AG568" i="2" s="1"/>
  <c r="M569" i="2"/>
  <c r="Q569" i="2" s="1"/>
  <c r="U569" i="2" s="1"/>
  <c r="Y569" i="2" s="1"/>
  <c r="AC569" i="2" s="1"/>
  <c r="AG569" i="2" s="1"/>
  <c r="J627" i="2"/>
  <c r="N627" i="2" s="1"/>
  <c r="R627" i="2" s="1"/>
  <c r="V627" i="2" s="1"/>
  <c r="Z627" i="2" s="1"/>
  <c r="AD627" i="2" s="1"/>
  <c r="AH627" i="2" s="1"/>
  <c r="N628" i="2"/>
  <c r="R628" i="2" s="1"/>
  <c r="V628" i="2" s="1"/>
  <c r="Z628" i="2" s="1"/>
  <c r="AD628" i="2" s="1"/>
  <c r="AH628" i="2" s="1"/>
  <c r="I544" i="2"/>
  <c r="M544" i="2" s="1"/>
  <c r="Q544" i="2" s="1"/>
  <c r="U544" i="2" s="1"/>
  <c r="Y544" i="2" s="1"/>
  <c r="AC544" i="2" s="1"/>
  <c r="AG544" i="2" s="1"/>
  <c r="I626" i="2"/>
  <c r="M626" i="2" s="1"/>
  <c r="Q626" i="2" s="1"/>
  <c r="U626" i="2" s="1"/>
  <c r="Y626" i="2" s="1"/>
  <c r="AC626" i="2" s="1"/>
  <c r="AG626" i="2" s="1"/>
  <c r="H312" i="3"/>
  <c r="L312" i="3" s="1"/>
  <c r="P312" i="3" s="1"/>
  <c r="T312" i="3" s="1"/>
  <c r="X312" i="3" s="1"/>
  <c r="AB312" i="3" s="1"/>
  <c r="AF312" i="3" s="1"/>
  <c r="AJ312" i="3" s="1"/>
  <c r="H336" i="3"/>
  <c r="L336" i="3" s="1"/>
  <c r="P336" i="3" s="1"/>
  <c r="T336" i="3" s="1"/>
  <c r="X336" i="3" s="1"/>
  <c r="AB336" i="3" s="1"/>
  <c r="AF336" i="3" s="1"/>
  <c r="AJ336" i="3" s="1"/>
  <c r="G336" i="3"/>
  <c r="K336" i="3" s="1"/>
  <c r="O336" i="3" s="1"/>
  <c r="S336" i="3" s="1"/>
  <c r="W336" i="3" s="1"/>
  <c r="AA336" i="3" s="1"/>
  <c r="AE336" i="3" s="1"/>
  <c r="AI336" i="3" s="1"/>
  <c r="G312" i="3"/>
  <c r="K312" i="3" s="1"/>
  <c r="O312" i="3" s="1"/>
  <c r="S312" i="3" s="1"/>
  <c r="W312" i="3" s="1"/>
  <c r="AA312" i="3" s="1"/>
  <c r="AE312" i="3" s="1"/>
  <c r="AI312" i="3" s="1"/>
  <c r="I504" i="2"/>
  <c r="M504" i="2" s="1"/>
  <c r="Q504" i="2" s="1"/>
  <c r="U504" i="2" s="1"/>
  <c r="Y504" i="2" s="1"/>
  <c r="AC504" i="2" s="1"/>
  <c r="AG504" i="2" s="1"/>
  <c r="J504" i="2"/>
  <c r="N504" i="2" s="1"/>
  <c r="R504" i="2" s="1"/>
  <c r="V504" i="2" s="1"/>
  <c r="Z504" i="2" s="1"/>
  <c r="AD504" i="2" s="1"/>
  <c r="AH504" i="2" s="1"/>
  <c r="J544" i="2"/>
  <c r="N544" i="2" s="1"/>
  <c r="R544" i="2" s="1"/>
  <c r="V544" i="2" s="1"/>
  <c r="Z544" i="2" s="1"/>
  <c r="AD544" i="2" s="1"/>
  <c r="AH544" i="2" s="1"/>
  <c r="H137" i="3"/>
  <c r="G137" i="3"/>
  <c r="H48" i="3"/>
  <c r="H45" i="3"/>
  <c r="H136" i="3" l="1"/>
  <c r="L136" i="3" s="1"/>
  <c r="P136" i="3" s="1"/>
  <c r="T136" i="3" s="1"/>
  <c r="X136" i="3" s="1"/>
  <c r="AB136" i="3" s="1"/>
  <c r="AF136" i="3" s="1"/>
  <c r="AJ136" i="3" s="1"/>
  <c r="L137" i="3"/>
  <c r="P137" i="3" s="1"/>
  <c r="T137" i="3" s="1"/>
  <c r="X137" i="3" s="1"/>
  <c r="AB137" i="3" s="1"/>
  <c r="AF137" i="3" s="1"/>
  <c r="AJ137" i="3" s="1"/>
  <c r="H44" i="3"/>
  <c r="L44" i="3" s="1"/>
  <c r="P44" i="3" s="1"/>
  <c r="T44" i="3" s="1"/>
  <c r="X44" i="3" s="1"/>
  <c r="AB44" i="3" s="1"/>
  <c r="AF44" i="3" s="1"/>
  <c r="AJ44" i="3" s="1"/>
  <c r="AN44" i="3" s="1"/>
  <c r="L45" i="3"/>
  <c r="P45" i="3" s="1"/>
  <c r="T45" i="3" s="1"/>
  <c r="X45" i="3" s="1"/>
  <c r="AB45" i="3" s="1"/>
  <c r="AF45" i="3" s="1"/>
  <c r="AJ45" i="3" s="1"/>
  <c r="AN45" i="3" s="1"/>
  <c r="H47" i="3"/>
  <c r="L47" i="3" s="1"/>
  <c r="P47" i="3" s="1"/>
  <c r="T47" i="3" s="1"/>
  <c r="X47" i="3" s="1"/>
  <c r="AB47" i="3" s="1"/>
  <c r="AF47" i="3" s="1"/>
  <c r="AJ47" i="3" s="1"/>
  <c r="AN47" i="3" s="1"/>
  <c r="L48" i="3"/>
  <c r="P48" i="3" s="1"/>
  <c r="T48" i="3" s="1"/>
  <c r="X48" i="3" s="1"/>
  <c r="AB48" i="3" s="1"/>
  <c r="AF48" i="3" s="1"/>
  <c r="AJ48" i="3" s="1"/>
  <c r="AN48" i="3" s="1"/>
  <c r="G136" i="3"/>
  <c r="K136" i="3" s="1"/>
  <c r="O136" i="3" s="1"/>
  <c r="S136" i="3" s="1"/>
  <c r="W136" i="3" s="1"/>
  <c r="AA136" i="3" s="1"/>
  <c r="AE136" i="3" s="1"/>
  <c r="AI136" i="3" s="1"/>
  <c r="K137" i="3"/>
  <c r="O137" i="3" s="1"/>
  <c r="S137" i="3" s="1"/>
  <c r="W137" i="3" s="1"/>
  <c r="AA137" i="3" s="1"/>
  <c r="AE137" i="3" s="1"/>
  <c r="AI137" i="3" s="1"/>
  <c r="H381" i="3"/>
  <c r="L381" i="3" s="1"/>
  <c r="P381" i="3" s="1"/>
  <c r="T381" i="3" s="1"/>
  <c r="X381" i="3" s="1"/>
  <c r="AB381" i="3" s="1"/>
  <c r="AF381" i="3" s="1"/>
  <c r="AJ381" i="3" s="1"/>
  <c r="L382" i="3"/>
  <c r="P382" i="3" s="1"/>
  <c r="T382" i="3" s="1"/>
  <c r="X382" i="3" s="1"/>
  <c r="AB382" i="3" s="1"/>
  <c r="AF382" i="3" s="1"/>
  <c r="AJ382" i="3" s="1"/>
  <c r="G381" i="3"/>
  <c r="K381" i="3" s="1"/>
  <c r="O381" i="3" s="1"/>
  <c r="S381" i="3" s="1"/>
  <c r="W381" i="3" s="1"/>
  <c r="AA381" i="3" s="1"/>
  <c r="AE381" i="3" s="1"/>
  <c r="AI381" i="3" s="1"/>
  <c r="K382" i="3"/>
  <c r="O382" i="3" s="1"/>
  <c r="S382" i="3" s="1"/>
  <c r="W382" i="3" s="1"/>
  <c r="AA382" i="3" s="1"/>
  <c r="AE382" i="3" s="1"/>
  <c r="AI382" i="3" s="1"/>
  <c r="J626" i="2"/>
  <c r="N626" i="2" s="1"/>
  <c r="R626" i="2" s="1"/>
  <c r="V626" i="2" s="1"/>
  <c r="Z626" i="2" s="1"/>
  <c r="AD626" i="2" s="1"/>
  <c r="AH626" i="2" s="1"/>
  <c r="I337" i="2"/>
  <c r="M337" i="2" s="1"/>
  <c r="Q337" i="2" s="1"/>
  <c r="U337" i="2" s="1"/>
  <c r="Y337" i="2" s="1"/>
  <c r="AC337" i="2" s="1"/>
  <c r="AG337" i="2" s="1"/>
  <c r="J337" i="2"/>
  <c r="J336" i="2" s="1"/>
  <c r="I457" i="2"/>
  <c r="M458" i="2"/>
  <c r="Q458" i="2" s="1"/>
  <c r="U458" i="2" s="1"/>
  <c r="Y458" i="2" s="1"/>
  <c r="AC458" i="2" s="1"/>
  <c r="AG458" i="2" s="1"/>
  <c r="J601" i="2"/>
  <c r="N602" i="2"/>
  <c r="R602" i="2" s="1"/>
  <c r="V602" i="2" s="1"/>
  <c r="Z602" i="2" s="1"/>
  <c r="AD602" i="2" s="1"/>
  <c r="AH602" i="2" s="1"/>
  <c r="J417" i="2"/>
  <c r="N418" i="2"/>
  <c r="R418" i="2" s="1"/>
  <c r="V418" i="2" s="1"/>
  <c r="Z418" i="2" s="1"/>
  <c r="AD418" i="2" s="1"/>
  <c r="AH418" i="2" s="1"/>
  <c r="I601" i="2"/>
  <c r="M602" i="2"/>
  <c r="Q602" i="2" s="1"/>
  <c r="U602" i="2" s="1"/>
  <c r="Y602" i="2" s="1"/>
  <c r="AC602" i="2" s="1"/>
  <c r="AG602" i="2" s="1"/>
  <c r="I417" i="2"/>
  <c r="M418" i="2"/>
  <c r="Q418" i="2" s="1"/>
  <c r="U418" i="2" s="1"/>
  <c r="Y418" i="2" s="1"/>
  <c r="AC418" i="2" s="1"/>
  <c r="AG418" i="2" s="1"/>
  <c r="J457" i="2"/>
  <c r="N458" i="2"/>
  <c r="R458" i="2" s="1"/>
  <c r="V458" i="2" s="1"/>
  <c r="Z458" i="2" s="1"/>
  <c r="AD458" i="2" s="1"/>
  <c r="AH458" i="2" s="1"/>
  <c r="J487" i="2"/>
  <c r="I487" i="2"/>
  <c r="M487" i="2" s="1"/>
  <c r="Q487" i="2" s="1"/>
  <c r="U487" i="2" s="1"/>
  <c r="Y487" i="2" s="1"/>
  <c r="AC487" i="2" s="1"/>
  <c r="AG487" i="2" s="1"/>
  <c r="I422" i="2"/>
  <c r="M422" i="2" s="1"/>
  <c r="Q422" i="2" s="1"/>
  <c r="U422" i="2" s="1"/>
  <c r="Y422" i="2" s="1"/>
  <c r="AC422" i="2" s="1"/>
  <c r="AG422" i="2" s="1"/>
  <c r="M423" i="2"/>
  <c r="Q423" i="2" s="1"/>
  <c r="U423" i="2" s="1"/>
  <c r="Y423" i="2" s="1"/>
  <c r="AC423" i="2" s="1"/>
  <c r="AG423" i="2" s="1"/>
  <c r="J549" i="2"/>
  <c r="N549" i="2" s="1"/>
  <c r="R549" i="2" s="1"/>
  <c r="V549" i="2" s="1"/>
  <c r="Z549" i="2" s="1"/>
  <c r="AD549" i="2" s="1"/>
  <c r="AH549" i="2" s="1"/>
  <c r="N550" i="2"/>
  <c r="R550" i="2" s="1"/>
  <c r="V550" i="2" s="1"/>
  <c r="Z550" i="2" s="1"/>
  <c r="AD550" i="2" s="1"/>
  <c r="AH550" i="2" s="1"/>
  <c r="J361" i="2"/>
  <c r="N362" i="2"/>
  <c r="R362" i="2" s="1"/>
  <c r="V362" i="2" s="1"/>
  <c r="Z362" i="2" s="1"/>
  <c r="AD362" i="2" s="1"/>
  <c r="AH362" i="2" s="1"/>
  <c r="J480" i="2"/>
  <c r="N480" i="2" s="1"/>
  <c r="R480" i="2" s="1"/>
  <c r="V480" i="2" s="1"/>
  <c r="Z480" i="2" s="1"/>
  <c r="AD480" i="2" s="1"/>
  <c r="AH480" i="2" s="1"/>
  <c r="N481" i="2"/>
  <c r="R481" i="2" s="1"/>
  <c r="V481" i="2" s="1"/>
  <c r="Z481" i="2" s="1"/>
  <c r="AD481" i="2" s="1"/>
  <c r="AH481" i="2" s="1"/>
  <c r="I549" i="2"/>
  <c r="M549" i="2" s="1"/>
  <c r="Q549" i="2" s="1"/>
  <c r="U549" i="2" s="1"/>
  <c r="Y549" i="2" s="1"/>
  <c r="AC549" i="2" s="1"/>
  <c r="AG549" i="2" s="1"/>
  <c r="M550" i="2"/>
  <c r="Q550" i="2" s="1"/>
  <c r="U550" i="2" s="1"/>
  <c r="Y550" i="2" s="1"/>
  <c r="AC550" i="2" s="1"/>
  <c r="AG550" i="2" s="1"/>
  <c r="I361" i="2"/>
  <c r="M362" i="2"/>
  <c r="Q362" i="2" s="1"/>
  <c r="U362" i="2" s="1"/>
  <c r="Y362" i="2" s="1"/>
  <c r="AC362" i="2" s="1"/>
  <c r="AG362" i="2" s="1"/>
  <c r="J422" i="2"/>
  <c r="N422" i="2" s="1"/>
  <c r="R422" i="2" s="1"/>
  <c r="V422" i="2" s="1"/>
  <c r="Z422" i="2" s="1"/>
  <c r="AD422" i="2" s="1"/>
  <c r="AH422" i="2" s="1"/>
  <c r="N423" i="2"/>
  <c r="R423" i="2" s="1"/>
  <c r="V423" i="2" s="1"/>
  <c r="Z423" i="2" s="1"/>
  <c r="AD423" i="2" s="1"/>
  <c r="AH423" i="2" s="1"/>
  <c r="G48" i="3"/>
  <c r="G47" i="3" l="1"/>
  <c r="K47" i="3" s="1"/>
  <c r="O47" i="3" s="1"/>
  <c r="S47" i="3" s="1"/>
  <c r="W47" i="3" s="1"/>
  <c r="AA47" i="3" s="1"/>
  <c r="AE47" i="3" s="1"/>
  <c r="AI47" i="3" s="1"/>
  <c r="AM47" i="3" s="1"/>
  <c r="K48" i="3"/>
  <c r="O48" i="3" s="1"/>
  <c r="S48" i="3" s="1"/>
  <c r="W48" i="3" s="1"/>
  <c r="AA48" i="3" s="1"/>
  <c r="AE48" i="3" s="1"/>
  <c r="AI48" i="3" s="1"/>
  <c r="AM48" i="3" s="1"/>
  <c r="I336" i="2"/>
  <c r="M336" i="2" s="1"/>
  <c r="Q336" i="2" s="1"/>
  <c r="U336" i="2" s="1"/>
  <c r="Y336" i="2" s="1"/>
  <c r="AC336" i="2" s="1"/>
  <c r="AG336" i="2" s="1"/>
  <c r="N337" i="2"/>
  <c r="R337" i="2" s="1"/>
  <c r="V337" i="2" s="1"/>
  <c r="Z337" i="2" s="1"/>
  <c r="AD337" i="2" s="1"/>
  <c r="AH337" i="2" s="1"/>
  <c r="I486" i="2"/>
  <c r="M486" i="2" s="1"/>
  <c r="Q486" i="2" s="1"/>
  <c r="U486" i="2" s="1"/>
  <c r="Y486" i="2" s="1"/>
  <c r="AC486" i="2" s="1"/>
  <c r="AG486" i="2" s="1"/>
  <c r="J360" i="2"/>
  <c r="N360" i="2" s="1"/>
  <c r="R360" i="2" s="1"/>
  <c r="V360" i="2" s="1"/>
  <c r="Z360" i="2" s="1"/>
  <c r="AD360" i="2" s="1"/>
  <c r="AH360" i="2" s="1"/>
  <c r="N361" i="2"/>
  <c r="R361" i="2" s="1"/>
  <c r="V361" i="2" s="1"/>
  <c r="Z361" i="2" s="1"/>
  <c r="AD361" i="2" s="1"/>
  <c r="AH361" i="2" s="1"/>
  <c r="N457" i="2"/>
  <c r="R457" i="2" s="1"/>
  <c r="V457" i="2" s="1"/>
  <c r="Z457" i="2" s="1"/>
  <c r="AD457" i="2" s="1"/>
  <c r="AH457" i="2" s="1"/>
  <c r="J456" i="2"/>
  <c r="I600" i="2"/>
  <c r="M600" i="2" s="1"/>
  <c r="Q600" i="2" s="1"/>
  <c r="U600" i="2" s="1"/>
  <c r="Y600" i="2" s="1"/>
  <c r="AC600" i="2" s="1"/>
  <c r="AG600" i="2" s="1"/>
  <c r="M601" i="2"/>
  <c r="Q601" i="2" s="1"/>
  <c r="U601" i="2" s="1"/>
  <c r="Y601" i="2" s="1"/>
  <c r="AC601" i="2" s="1"/>
  <c r="AG601" i="2" s="1"/>
  <c r="J600" i="2"/>
  <c r="N600" i="2" s="1"/>
  <c r="R600" i="2" s="1"/>
  <c r="V600" i="2" s="1"/>
  <c r="Z600" i="2" s="1"/>
  <c r="AD600" i="2" s="1"/>
  <c r="AH600" i="2" s="1"/>
  <c r="N601" i="2"/>
  <c r="R601" i="2" s="1"/>
  <c r="V601" i="2" s="1"/>
  <c r="Z601" i="2" s="1"/>
  <c r="AD601" i="2" s="1"/>
  <c r="AH601" i="2" s="1"/>
  <c r="J335" i="2"/>
  <c r="N335" i="2" s="1"/>
  <c r="R335" i="2" s="1"/>
  <c r="V335" i="2" s="1"/>
  <c r="Z335" i="2" s="1"/>
  <c r="AD335" i="2" s="1"/>
  <c r="AH335" i="2" s="1"/>
  <c r="N336" i="2"/>
  <c r="R336" i="2" s="1"/>
  <c r="V336" i="2" s="1"/>
  <c r="Z336" i="2" s="1"/>
  <c r="AD336" i="2" s="1"/>
  <c r="AH336" i="2" s="1"/>
  <c r="I485" i="2"/>
  <c r="M485" i="2" s="1"/>
  <c r="Q485" i="2" s="1"/>
  <c r="U485" i="2" s="1"/>
  <c r="Y485" i="2" s="1"/>
  <c r="AC485" i="2" s="1"/>
  <c r="AG485" i="2" s="1"/>
  <c r="I360" i="2"/>
  <c r="M360" i="2" s="1"/>
  <c r="Q360" i="2" s="1"/>
  <c r="U360" i="2" s="1"/>
  <c r="Y360" i="2" s="1"/>
  <c r="AC360" i="2" s="1"/>
  <c r="AG360" i="2" s="1"/>
  <c r="M361" i="2"/>
  <c r="Q361" i="2" s="1"/>
  <c r="U361" i="2" s="1"/>
  <c r="Y361" i="2" s="1"/>
  <c r="AC361" i="2" s="1"/>
  <c r="AG361" i="2" s="1"/>
  <c r="J486" i="2"/>
  <c r="N487" i="2"/>
  <c r="R487" i="2" s="1"/>
  <c r="V487" i="2" s="1"/>
  <c r="Z487" i="2" s="1"/>
  <c r="AD487" i="2" s="1"/>
  <c r="AH487" i="2" s="1"/>
  <c r="I416" i="2"/>
  <c r="M416" i="2" s="1"/>
  <c r="Q416" i="2" s="1"/>
  <c r="U416" i="2" s="1"/>
  <c r="Y416" i="2" s="1"/>
  <c r="AC416" i="2" s="1"/>
  <c r="AG416" i="2" s="1"/>
  <c r="M417" i="2"/>
  <c r="Q417" i="2" s="1"/>
  <c r="U417" i="2" s="1"/>
  <c r="Y417" i="2" s="1"/>
  <c r="AC417" i="2" s="1"/>
  <c r="AG417" i="2" s="1"/>
  <c r="J416" i="2"/>
  <c r="N416" i="2" s="1"/>
  <c r="R416" i="2" s="1"/>
  <c r="V416" i="2" s="1"/>
  <c r="Z416" i="2" s="1"/>
  <c r="AD416" i="2" s="1"/>
  <c r="AH416" i="2" s="1"/>
  <c r="N417" i="2"/>
  <c r="R417" i="2" s="1"/>
  <c r="V417" i="2" s="1"/>
  <c r="Z417" i="2" s="1"/>
  <c r="AD417" i="2" s="1"/>
  <c r="AH417" i="2" s="1"/>
  <c r="M457" i="2"/>
  <c r="Q457" i="2" s="1"/>
  <c r="U457" i="2" s="1"/>
  <c r="Y457" i="2" s="1"/>
  <c r="AC457" i="2" s="1"/>
  <c r="AG457" i="2" s="1"/>
  <c r="I456" i="2"/>
  <c r="I335" i="2"/>
  <c r="M335" i="2" s="1"/>
  <c r="Q335" i="2" s="1"/>
  <c r="U335" i="2" s="1"/>
  <c r="Y335" i="2" s="1"/>
  <c r="AC335" i="2" s="1"/>
  <c r="AG335" i="2" s="1"/>
  <c r="H24" i="3"/>
  <c r="H18" i="3"/>
  <c r="G24" i="3"/>
  <c r="G18" i="3"/>
  <c r="G17" i="3" l="1"/>
  <c r="K17" i="3" s="1"/>
  <c r="O17" i="3" s="1"/>
  <c r="S17" i="3" s="1"/>
  <c r="W17" i="3" s="1"/>
  <c r="AA17" i="3" s="1"/>
  <c r="AE17" i="3" s="1"/>
  <c r="AI17" i="3" s="1"/>
  <c r="AM17" i="3" s="1"/>
  <c r="K18" i="3"/>
  <c r="O18" i="3" s="1"/>
  <c r="S18" i="3" s="1"/>
  <c r="W18" i="3" s="1"/>
  <c r="AA18" i="3" s="1"/>
  <c r="AE18" i="3" s="1"/>
  <c r="AI18" i="3" s="1"/>
  <c r="AM18" i="3" s="1"/>
  <c r="G23" i="3"/>
  <c r="K23" i="3" s="1"/>
  <c r="O23" i="3" s="1"/>
  <c r="S23" i="3" s="1"/>
  <c r="W23" i="3" s="1"/>
  <c r="AA23" i="3" s="1"/>
  <c r="AE23" i="3" s="1"/>
  <c r="AI23" i="3" s="1"/>
  <c r="AM23" i="3" s="1"/>
  <c r="K24" i="3"/>
  <c r="O24" i="3" s="1"/>
  <c r="S24" i="3" s="1"/>
  <c r="W24" i="3" s="1"/>
  <c r="AA24" i="3" s="1"/>
  <c r="AE24" i="3" s="1"/>
  <c r="AI24" i="3" s="1"/>
  <c r="AM24" i="3" s="1"/>
  <c r="H17" i="3"/>
  <c r="L17" i="3" s="1"/>
  <c r="P17" i="3" s="1"/>
  <c r="T17" i="3" s="1"/>
  <c r="X17" i="3" s="1"/>
  <c r="AB17" i="3" s="1"/>
  <c r="AF17" i="3" s="1"/>
  <c r="AJ17" i="3" s="1"/>
  <c r="AN17" i="3" s="1"/>
  <c r="L18" i="3"/>
  <c r="P18" i="3" s="1"/>
  <c r="T18" i="3" s="1"/>
  <c r="X18" i="3" s="1"/>
  <c r="AB18" i="3" s="1"/>
  <c r="AF18" i="3" s="1"/>
  <c r="AJ18" i="3" s="1"/>
  <c r="AN18" i="3" s="1"/>
  <c r="H23" i="3"/>
  <c r="L23" i="3" s="1"/>
  <c r="P23" i="3" s="1"/>
  <c r="T23" i="3" s="1"/>
  <c r="X23" i="3" s="1"/>
  <c r="AB23" i="3" s="1"/>
  <c r="AF23" i="3" s="1"/>
  <c r="AJ23" i="3" s="1"/>
  <c r="AN23" i="3" s="1"/>
  <c r="L24" i="3"/>
  <c r="P24" i="3" s="1"/>
  <c r="T24" i="3" s="1"/>
  <c r="X24" i="3" s="1"/>
  <c r="AB24" i="3" s="1"/>
  <c r="AF24" i="3" s="1"/>
  <c r="AJ24" i="3" s="1"/>
  <c r="AN24" i="3" s="1"/>
  <c r="J455" i="2"/>
  <c r="N455" i="2" s="1"/>
  <c r="R455" i="2" s="1"/>
  <c r="V455" i="2" s="1"/>
  <c r="Z455" i="2" s="1"/>
  <c r="AD455" i="2" s="1"/>
  <c r="AH455" i="2" s="1"/>
  <c r="N456" i="2"/>
  <c r="R456" i="2" s="1"/>
  <c r="V456" i="2" s="1"/>
  <c r="Z456" i="2" s="1"/>
  <c r="AD456" i="2" s="1"/>
  <c r="AH456" i="2" s="1"/>
  <c r="J485" i="2"/>
  <c r="N485" i="2" s="1"/>
  <c r="R485" i="2" s="1"/>
  <c r="V485" i="2" s="1"/>
  <c r="Z485" i="2" s="1"/>
  <c r="AD485" i="2" s="1"/>
  <c r="AH485" i="2" s="1"/>
  <c r="N486" i="2"/>
  <c r="R486" i="2" s="1"/>
  <c r="V486" i="2" s="1"/>
  <c r="Z486" i="2" s="1"/>
  <c r="AD486" i="2" s="1"/>
  <c r="AH486" i="2" s="1"/>
  <c r="I455" i="2"/>
  <c r="M455" i="2" s="1"/>
  <c r="Q455" i="2" s="1"/>
  <c r="U455" i="2" s="1"/>
  <c r="Y455" i="2" s="1"/>
  <c r="AC455" i="2" s="1"/>
  <c r="AG455" i="2" s="1"/>
  <c r="M456" i="2"/>
  <c r="Q456" i="2" s="1"/>
  <c r="U456" i="2" s="1"/>
  <c r="Y456" i="2" s="1"/>
  <c r="AC456" i="2" s="1"/>
  <c r="AG456" i="2" s="1"/>
  <c r="H459" i="3"/>
  <c r="H456" i="3"/>
  <c r="H453" i="3"/>
  <c r="G459" i="3"/>
  <c r="G456" i="3"/>
  <c r="G453" i="3"/>
  <c r="H449" i="3"/>
  <c r="G449" i="3"/>
  <c r="H445" i="3"/>
  <c r="L445" i="3" s="1"/>
  <c r="P445" i="3" s="1"/>
  <c r="T445" i="3" s="1"/>
  <c r="X445" i="3" s="1"/>
  <c r="AB445" i="3" s="1"/>
  <c r="AF445" i="3" s="1"/>
  <c r="AJ445" i="3" s="1"/>
  <c r="H443" i="3"/>
  <c r="L443" i="3" s="1"/>
  <c r="P443" i="3" s="1"/>
  <c r="T443" i="3" s="1"/>
  <c r="X443" i="3" s="1"/>
  <c r="AB443" i="3" s="1"/>
  <c r="AF443" i="3" s="1"/>
  <c r="AJ443" i="3" s="1"/>
  <c r="G445" i="3"/>
  <c r="K445" i="3" s="1"/>
  <c r="O445" i="3" s="1"/>
  <c r="S445" i="3" s="1"/>
  <c r="W445" i="3" s="1"/>
  <c r="AA445" i="3" s="1"/>
  <c r="AE445" i="3" s="1"/>
  <c r="AI445" i="3" s="1"/>
  <c r="G443" i="3"/>
  <c r="K443" i="3" s="1"/>
  <c r="O443" i="3" s="1"/>
  <c r="S443" i="3" s="1"/>
  <c r="W443" i="3" s="1"/>
  <c r="AA443" i="3" s="1"/>
  <c r="AE443" i="3" s="1"/>
  <c r="AI443" i="3" s="1"/>
  <c r="H439" i="3"/>
  <c r="G439" i="3"/>
  <c r="H435" i="3"/>
  <c r="L435" i="3" s="1"/>
  <c r="P435" i="3" s="1"/>
  <c r="T435" i="3" s="1"/>
  <c r="X435" i="3" s="1"/>
  <c r="AB435" i="3" s="1"/>
  <c r="AF435" i="3" s="1"/>
  <c r="AJ435" i="3" s="1"/>
  <c r="H433" i="3"/>
  <c r="L433" i="3" s="1"/>
  <c r="P433" i="3" s="1"/>
  <c r="T433" i="3" s="1"/>
  <c r="X433" i="3" s="1"/>
  <c r="AB433" i="3" s="1"/>
  <c r="AF433" i="3" s="1"/>
  <c r="AJ433" i="3" s="1"/>
  <c r="G435" i="3"/>
  <c r="K435" i="3" s="1"/>
  <c r="O435" i="3" s="1"/>
  <c r="S435" i="3" s="1"/>
  <c r="W435" i="3" s="1"/>
  <c r="AA435" i="3" s="1"/>
  <c r="AE435" i="3" s="1"/>
  <c r="AI435" i="3" s="1"/>
  <c r="G433" i="3"/>
  <c r="K433" i="3" s="1"/>
  <c r="O433" i="3" s="1"/>
  <c r="S433" i="3" s="1"/>
  <c r="W433" i="3" s="1"/>
  <c r="AA433" i="3" s="1"/>
  <c r="AE433" i="3" s="1"/>
  <c r="AI433" i="3" s="1"/>
  <c r="H429" i="3"/>
  <c r="G429" i="3"/>
  <c r="H424" i="3"/>
  <c r="G424" i="3"/>
  <c r="H418" i="3"/>
  <c r="H415" i="3"/>
  <c r="H412" i="3"/>
  <c r="H409" i="3"/>
  <c r="G418" i="3"/>
  <c r="G415" i="3"/>
  <c r="G412" i="3"/>
  <c r="G409" i="3"/>
  <c r="H402" i="3"/>
  <c r="G402" i="3"/>
  <c r="H392" i="3"/>
  <c r="G392" i="3"/>
  <c r="H389" i="3"/>
  <c r="L389" i="3" s="1"/>
  <c r="P389" i="3" s="1"/>
  <c r="T389" i="3" s="1"/>
  <c r="X389" i="3" s="1"/>
  <c r="AB389" i="3" s="1"/>
  <c r="AF389" i="3" s="1"/>
  <c r="AJ389" i="3" s="1"/>
  <c r="H387" i="3"/>
  <c r="L387" i="3" s="1"/>
  <c r="P387" i="3" s="1"/>
  <c r="T387" i="3" s="1"/>
  <c r="X387" i="3" s="1"/>
  <c r="AB387" i="3" s="1"/>
  <c r="AF387" i="3" s="1"/>
  <c r="AJ387" i="3" s="1"/>
  <c r="G389" i="3"/>
  <c r="K389" i="3" s="1"/>
  <c r="O389" i="3" s="1"/>
  <c r="S389" i="3" s="1"/>
  <c r="W389" i="3" s="1"/>
  <c r="AA389" i="3" s="1"/>
  <c r="AE389" i="3" s="1"/>
  <c r="AI389" i="3" s="1"/>
  <c r="G387" i="3"/>
  <c r="K387" i="3" s="1"/>
  <c r="O387" i="3" s="1"/>
  <c r="S387" i="3" s="1"/>
  <c r="W387" i="3" s="1"/>
  <c r="AA387" i="3" s="1"/>
  <c r="AE387" i="3" s="1"/>
  <c r="AI387" i="3" s="1"/>
  <c r="H379" i="3"/>
  <c r="H376" i="3"/>
  <c r="G379" i="3"/>
  <c r="G376" i="3"/>
  <c r="H373" i="3"/>
  <c r="L373" i="3" s="1"/>
  <c r="P373" i="3" s="1"/>
  <c r="T373" i="3" s="1"/>
  <c r="X373" i="3" s="1"/>
  <c r="AB373" i="3" s="1"/>
  <c r="AF373" i="3" s="1"/>
  <c r="AJ373" i="3" s="1"/>
  <c r="H371" i="3"/>
  <c r="L371" i="3" s="1"/>
  <c r="P371" i="3" s="1"/>
  <c r="T371" i="3" s="1"/>
  <c r="X371" i="3" s="1"/>
  <c r="AB371" i="3" s="1"/>
  <c r="AF371" i="3" s="1"/>
  <c r="AJ371" i="3" s="1"/>
  <c r="H369" i="3"/>
  <c r="L369" i="3" s="1"/>
  <c r="P369" i="3" s="1"/>
  <c r="T369" i="3" s="1"/>
  <c r="X369" i="3" s="1"/>
  <c r="AB369" i="3" s="1"/>
  <c r="AF369" i="3" s="1"/>
  <c r="AJ369" i="3" s="1"/>
  <c r="G373" i="3"/>
  <c r="K373" i="3" s="1"/>
  <c r="O373" i="3" s="1"/>
  <c r="S373" i="3" s="1"/>
  <c r="W373" i="3" s="1"/>
  <c r="AA373" i="3" s="1"/>
  <c r="AE373" i="3" s="1"/>
  <c r="AI373" i="3" s="1"/>
  <c r="G371" i="3"/>
  <c r="K371" i="3" s="1"/>
  <c r="O371" i="3" s="1"/>
  <c r="S371" i="3" s="1"/>
  <c r="W371" i="3" s="1"/>
  <c r="AA371" i="3" s="1"/>
  <c r="AE371" i="3" s="1"/>
  <c r="AI371" i="3" s="1"/>
  <c r="G369" i="3"/>
  <c r="K369" i="3" s="1"/>
  <c r="O369" i="3" s="1"/>
  <c r="S369" i="3" s="1"/>
  <c r="W369" i="3" s="1"/>
  <c r="AA369" i="3" s="1"/>
  <c r="AE369" i="3" s="1"/>
  <c r="AI369" i="3" s="1"/>
  <c r="H366" i="3"/>
  <c r="L366" i="3" s="1"/>
  <c r="P366" i="3" s="1"/>
  <c r="T366" i="3" s="1"/>
  <c r="X366" i="3" s="1"/>
  <c r="AB366" i="3" s="1"/>
  <c r="AF366" i="3" s="1"/>
  <c r="AJ366" i="3" s="1"/>
  <c r="H364" i="3"/>
  <c r="L364" i="3" s="1"/>
  <c r="P364" i="3" s="1"/>
  <c r="T364" i="3" s="1"/>
  <c r="X364" i="3" s="1"/>
  <c r="AB364" i="3" s="1"/>
  <c r="AF364" i="3" s="1"/>
  <c r="AJ364" i="3" s="1"/>
  <c r="G366" i="3"/>
  <c r="K366" i="3" s="1"/>
  <c r="O366" i="3" s="1"/>
  <c r="S366" i="3" s="1"/>
  <c r="W366" i="3" s="1"/>
  <c r="AA366" i="3" s="1"/>
  <c r="AE366" i="3" s="1"/>
  <c r="AI366" i="3" s="1"/>
  <c r="G364" i="3"/>
  <c r="K364" i="3" s="1"/>
  <c r="O364" i="3" s="1"/>
  <c r="S364" i="3" s="1"/>
  <c r="W364" i="3" s="1"/>
  <c r="AA364" i="3" s="1"/>
  <c r="AE364" i="3" s="1"/>
  <c r="AI364" i="3" s="1"/>
  <c r="H360" i="3"/>
  <c r="H357" i="3"/>
  <c r="G360" i="3"/>
  <c r="G357" i="3"/>
  <c r="H354" i="3"/>
  <c r="L354" i="3" s="1"/>
  <c r="P354" i="3" s="1"/>
  <c r="T354" i="3" s="1"/>
  <c r="X354" i="3" s="1"/>
  <c r="AB354" i="3" s="1"/>
  <c r="AF354" i="3" s="1"/>
  <c r="AJ354" i="3" s="1"/>
  <c r="H352" i="3"/>
  <c r="L352" i="3" s="1"/>
  <c r="P352" i="3" s="1"/>
  <c r="T352" i="3" s="1"/>
  <c r="X352" i="3" s="1"/>
  <c r="AB352" i="3" s="1"/>
  <c r="AF352" i="3" s="1"/>
  <c r="AJ352" i="3" s="1"/>
  <c r="G354" i="3"/>
  <c r="K354" i="3" s="1"/>
  <c r="O354" i="3" s="1"/>
  <c r="S354" i="3" s="1"/>
  <c r="W354" i="3" s="1"/>
  <c r="AA354" i="3" s="1"/>
  <c r="AE354" i="3" s="1"/>
  <c r="AI354" i="3" s="1"/>
  <c r="G352" i="3"/>
  <c r="K352" i="3" s="1"/>
  <c r="O352" i="3" s="1"/>
  <c r="S352" i="3" s="1"/>
  <c r="W352" i="3" s="1"/>
  <c r="AA352" i="3" s="1"/>
  <c r="AE352" i="3" s="1"/>
  <c r="AI352" i="3" s="1"/>
  <c r="H334" i="3"/>
  <c r="G334" i="3"/>
  <c r="H331" i="3"/>
  <c r="H328" i="3"/>
  <c r="G331" i="3"/>
  <c r="G328" i="3"/>
  <c r="H322" i="3"/>
  <c r="L322" i="3" s="1"/>
  <c r="P322" i="3" s="1"/>
  <c r="T322" i="3" s="1"/>
  <c r="X322" i="3" s="1"/>
  <c r="AB322" i="3" s="1"/>
  <c r="AF322" i="3" s="1"/>
  <c r="AJ322" i="3" s="1"/>
  <c r="H320" i="3"/>
  <c r="L320" i="3" s="1"/>
  <c r="P320" i="3" s="1"/>
  <c r="T320" i="3" s="1"/>
  <c r="X320" i="3" s="1"/>
  <c r="AB320" i="3" s="1"/>
  <c r="AF320" i="3" s="1"/>
  <c r="AJ320" i="3" s="1"/>
  <c r="H318" i="3"/>
  <c r="L318" i="3" s="1"/>
  <c r="P318" i="3" s="1"/>
  <c r="T318" i="3" s="1"/>
  <c r="X318" i="3" s="1"/>
  <c r="AB318" i="3" s="1"/>
  <c r="AF318" i="3" s="1"/>
  <c r="AJ318" i="3" s="1"/>
  <c r="G322" i="3"/>
  <c r="K322" i="3" s="1"/>
  <c r="O322" i="3" s="1"/>
  <c r="S322" i="3" s="1"/>
  <c r="W322" i="3" s="1"/>
  <c r="AA322" i="3" s="1"/>
  <c r="AE322" i="3" s="1"/>
  <c r="AI322" i="3" s="1"/>
  <c r="G320" i="3"/>
  <c r="K320" i="3" s="1"/>
  <c r="O320" i="3" s="1"/>
  <c r="S320" i="3" s="1"/>
  <c r="W320" i="3" s="1"/>
  <c r="AA320" i="3" s="1"/>
  <c r="AE320" i="3" s="1"/>
  <c r="AI320" i="3" s="1"/>
  <c r="G318" i="3"/>
  <c r="K318" i="3" s="1"/>
  <c r="O318" i="3" s="1"/>
  <c r="S318" i="3" s="1"/>
  <c r="W318" i="3" s="1"/>
  <c r="AA318" i="3" s="1"/>
  <c r="AE318" i="3" s="1"/>
  <c r="AI318" i="3" s="1"/>
  <c r="H300" i="3"/>
  <c r="G300" i="3"/>
  <c r="H293" i="3"/>
  <c r="H289" i="3"/>
  <c r="L289" i="3" s="1"/>
  <c r="P289" i="3" s="1"/>
  <c r="T289" i="3" s="1"/>
  <c r="X289" i="3" s="1"/>
  <c r="AB289" i="3" s="1"/>
  <c r="AF289" i="3" s="1"/>
  <c r="AJ289" i="3" s="1"/>
  <c r="H287" i="3"/>
  <c r="G293" i="3"/>
  <c r="G289" i="3"/>
  <c r="K289" i="3" s="1"/>
  <c r="O289" i="3" s="1"/>
  <c r="S289" i="3" s="1"/>
  <c r="W289" i="3" s="1"/>
  <c r="AA289" i="3" s="1"/>
  <c r="AE289" i="3" s="1"/>
  <c r="AI289" i="3" s="1"/>
  <c r="G287" i="3"/>
  <c r="H284" i="3"/>
  <c r="L284" i="3" s="1"/>
  <c r="P284" i="3" s="1"/>
  <c r="T284" i="3" s="1"/>
  <c r="X284" i="3" s="1"/>
  <c r="AB284" i="3" s="1"/>
  <c r="AF284" i="3" s="1"/>
  <c r="AJ284" i="3" s="1"/>
  <c r="H282" i="3"/>
  <c r="L282" i="3" s="1"/>
  <c r="P282" i="3" s="1"/>
  <c r="T282" i="3" s="1"/>
  <c r="X282" i="3" s="1"/>
  <c r="AB282" i="3" s="1"/>
  <c r="AF282" i="3" s="1"/>
  <c r="AJ282" i="3" s="1"/>
  <c r="H279" i="3"/>
  <c r="G284" i="3"/>
  <c r="K284" i="3" s="1"/>
  <c r="O284" i="3" s="1"/>
  <c r="S284" i="3" s="1"/>
  <c r="W284" i="3" s="1"/>
  <c r="AA284" i="3" s="1"/>
  <c r="AE284" i="3" s="1"/>
  <c r="AI284" i="3" s="1"/>
  <c r="G282" i="3"/>
  <c r="K282" i="3" s="1"/>
  <c r="O282" i="3" s="1"/>
  <c r="S282" i="3" s="1"/>
  <c r="W282" i="3" s="1"/>
  <c r="AA282" i="3" s="1"/>
  <c r="AE282" i="3" s="1"/>
  <c r="AI282" i="3" s="1"/>
  <c r="G279" i="3"/>
  <c r="H276" i="3"/>
  <c r="L276" i="3" s="1"/>
  <c r="P276" i="3" s="1"/>
  <c r="T276" i="3" s="1"/>
  <c r="X276" i="3" s="1"/>
  <c r="AB276" i="3" s="1"/>
  <c r="AF276" i="3" s="1"/>
  <c r="AJ276" i="3" s="1"/>
  <c r="H274" i="3"/>
  <c r="L274" i="3" s="1"/>
  <c r="P274" i="3" s="1"/>
  <c r="T274" i="3" s="1"/>
  <c r="X274" i="3" s="1"/>
  <c r="AB274" i="3" s="1"/>
  <c r="AF274" i="3" s="1"/>
  <c r="AJ274" i="3" s="1"/>
  <c r="H271" i="3"/>
  <c r="G276" i="3"/>
  <c r="K276" i="3" s="1"/>
  <c r="O276" i="3" s="1"/>
  <c r="S276" i="3" s="1"/>
  <c r="W276" i="3" s="1"/>
  <c r="AA276" i="3" s="1"/>
  <c r="AE276" i="3" s="1"/>
  <c r="AI276" i="3" s="1"/>
  <c r="G274" i="3"/>
  <c r="K274" i="3" s="1"/>
  <c r="O274" i="3" s="1"/>
  <c r="S274" i="3" s="1"/>
  <c r="W274" i="3" s="1"/>
  <c r="AA274" i="3" s="1"/>
  <c r="AE274" i="3" s="1"/>
  <c r="AI274" i="3" s="1"/>
  <c r="G271" i="3"/>
  <c r="H240" i="3"/>
  <c r="H237" i="3"/>
  <c r="H234" i="3"/>
  <c r="H231" i="3"/>
  <c r="H228" i="3"/>
  <c r="H225" i="3"/>
  <c r="H222" i="3"/>
  <c r="G240" i="3"/>
  <c r="G237" i="3"/>
  <c r="G234" i="3"/>
  <c r="G231" i="3"/>
  <c r="G228" i="3"/>
  <c r="G225" i="3"/>
  <c r="G222" i="3"/>
  <c r="H219" i="3"/>
  <c r="L219" i="3" s="1"/>
  <c r="P219" i="3" s="1"/>
  <c r="T219" i="3" s="1"/>
  <c r="X219" i="3" s="1"/>
  <c r="AB219" i="3" s="1"/>
  <c r="AF219" i="3" s="1"/>
  <c r="AJ219" i="3" s="1"/>
  <c r="H217" i="3"/>
  <c r="L217" i="3" s="1"/>
  <c r="P217" i="3" s="1"/>
  <c r="T217" i="3" s="1"/>
  <c r="X217" i="3" s="1"/>
  <c r="AB217" i="3" s="1"/>
  <c r="AF217" i="3" s="1"/>
  <c r="AJ217" i="3" s="1"/>
  <c r="G219" i="3"/>
  <c r="K219" i="3" s="1"/>
  <c r="O219" i="3" s="1"/>
  <c r="S219" i="3" s="1"/>
  <c r="W219" i="3" s="1"/>
  <c r="AA219" i="3" s="1"/>
  <c r="AE219" i="3" s="1"/>
  <c r="AI219" i="3" s="1"/>
  <c r="G217" i="3"/>
  <c r="K217" i="3" s="1"/>
  <c r="O217" i="3" s="1"/>
  <c r="S217" i="3" s="1"/>
  <c r="W217" i="3" s="1"/>
  <c r="AA217" i="3" s="1"/>
  <c r="AE217" i="3" s="1"/>
  <c r="AI217" i="3" s="1"/>
  <c r="H204" i="3"/>
  <c r="H201" i="3"/>
  <c r="H198" i="3"/>
  <c r="H195" i="3"/>
  <c r="G204" i="3"/>
  <c r="G201" i="3"/>
  <c r="G198" i="3"/>
  <c r="G195" i="3"/>
  <c r="H192" i="3"/>
  <c r="H188" i="3"/>
  <c r="L188" i="3" s="1"/>
  <c r="P188" i="3" s="1"/>
  <c r="T188" i="3" s="1"/>
  <c r="X188" i="3" s="1"/>
  <c r="AB188" i="3" s="1"/>
  <c r="AF188" i="3" s="1"/>
  <c r="AJ188" i="3" s="1"/>
  <c r="H186" i="3"/>
  <c r="H183" i="3"/>
  <c r="G192" i="3"/>
  <c r="G188" i="3"/>
  <c r="K188" i="3" s="1"/>
  <c r="O188" i="3" s="1"/>
  <c r="S188" i="3" s="1"/>
  <c r="W188" i="3" s="1"/>
  <c r="AA188" i="3" s="1"/>
  <c r="AE188" i="3" s="1"/>
  <c r="AI188" i="3" s="1"/>
  <c r="G186" i="3"/>
  <c r="G183" i="3"/>
  <c r="H180" i="3"/>
  <c r="H177" i="3"/>
  <c r="H174" i="3"/>
  <c r="L174" i="3" s="1"/>
  <c r="P174" i="3" s="1"/>
  <c r="T174" i="3" s="1"/>
  <c r="X174" i="3" s="1"/>
  <c r="AB174" i="3" s="1"/>
  <c r="AF174" i="3" s="1"/>
  <c r="AJ174" i="3" s="1"/>
  <c r="H172" i="3"/>
  <c r="L172" i="3" s="1"/>
  <c r="P172" i="3" s="1"/>
  <c r="T172" i="3" s="1"/>
  <c r="X172" i="3" s="1"/>
  <c r="AB172" i="3" s="1"/>
  <c r="AF172" i="3" s="1"/>
  <c r="AJ172" i="3" s="1"/>
  <c r="H169" i="3"/>
  <c r="H166" i="3"/>
  <c r="G180" i="3"/>
  <c r="G177" i="3"/>
  <c r="G174" i="3"/>
  <c r="K174" i="3" s="1"/>
  <c r="O174" i="3" s="1"/>
  <c r="S174" i="3" s="1"/>
  <c r="W174" i="3" s="1"/>
  <c r="AA174" i="3" s="1"/>
  <c r="AE174" i="3" s="1"/>
  <c r="AI174" i="3" s="1"/>
  <c r="G172" i="3"/>
  <c r="K172" i="3" s="1"/>
  <c r="O172" i="3" s="1"/>
  <c r="S172" i="3" s="1"/>
  <c r="W172" i="3" s="1"/>
  <c r="AA172" i="3" s="1"/>
  <c r="AE172" i="3" s="1"/>
  <c r="AI172" i="3" s="1"/>
  <c r="G169" i="3"/>
  <c r="G166" i="3"/>
  <c r="H163" i="3"/>
  <c r="L163" i="3" s="1"/>
  <c r="P163" i="3" s="1"/>
  <c r="T163" i="3" s="1"/>
  <c r="X163" i="3" s="1"/>
  <c r="AB163" i="3" s="1"/>
  <c r="AF163" i="3" s="1"/>
  <c r="AJ163" i="3" s="1"/>
  <c r="H161" i="3"/>
  <c r="L161" i="3" s="1"/>
  <c r="P161" i="3" s="1"/>
  <c r="T161" i="3" s="1"/>
  <c r="X161" i="3" s="1"/>
  <c r="AB161" i="3" s="1"/>
  <c r="AF161" i="3" s="1"/>
  <c r="AJ161" i="3" s="1"/>
  <c r="H159" i="3"/>
  <c r="L159" i="3" s="1"/>
  <c r="P159" i="3" s="1"/>
  <c r="T159" i="3" s="1"/>
  <c r="X159" i="3" s="1"/>
  <c r="AB159" i="3" s="1"/>
  <c r="AF159" i="3" s="1"/>
  <c r="AJ159" i="3" s="1"/>
  <c r="G163" i="3"/>
  <c r="K163" i="3" s="1"/>
  <c r="O163" i="3" s="1"/>
  <c r="S163" i="3" s="1"/>
  <c r="W163" i="3" s="1"/>
  <c r="AA163" i="3" s="1"/>
  <c r="AE163" i="3" s="1"/>
  <c r="AI163" i="3" s="1"/>
  <c r="G161" i="3"/>
  <c r="K161" i="3" s="1"/>
  <c r="O161" i="3" s="1"/>
  <c r="S161" i="3" s="1"/>
  <c r="W161" i="3" s="1"/>
  <c r="AA161" i="3" s="1"/>
  <c r="AE161" i="3" s="1"/>
  <c r="AI161" i="3" s="1"/>
  <c r="G159" i="3"/>
  <c r="K159" i="3" s="1"/>
  <c r="O159" i="3" s="1"/>
  <c r="S159" i="3" s="1"/>
  <c r="W159" i="3" s="1"/>
  <c r="AA159" i="3" s="1"/>
  <c r="AE159" i="3" s="1"/>
  <c r="AI159" i="3" s="1"/>
  <c r="H156" i="3"/>
  <c r="L156" i="3" s="1"/>
  <c r="P156" i="3" s="1"/>
  <c r="T156" i="3" s="1"/>
  <c r="X156" i="3" s="1"/>
  <c r="AB156" i="3" s="1"/>
  <c r="AF156" i="3" s="1"/>
  <c r="AJ156" i="3" s="1"/>
  <c r="H154" i="3"/>
  <c r="L154" i="3" s="1"/>
  <c r="P154" i="3" s="1"/>
  <c r="T154" i="3" s="1"/>
  <c r="X154" i="3" s="1"/>
  <c r="AB154" i="3" s="1"/>
  <c r="AF154" i="3" s="1"/>
  <c r="AJ154" i="3" s="1"/>
  <c r="H152" i="3"/>
  <c r="L152" i="3" s="1"/>
  <c r="P152" i="3" s="1"/>
  <c r="T152" i="3" s="1"/>
  <c r="X152" i="3" s="1"/>
  <c r="AB152" i="3" s="1"/>
  <c r="AF152" i="3" s="1"/>
  <c r="AJ152" i="3" s="1"/>
  <c r="G156" i="3"/>
  <c r="K156" i="3" s="1"/>
  <c r="O156" i="3" s="1"/>
  <c r="S156" i="3" s="1"/>
  <c r="W156" i="3" s="1"/>
  <c r="AA156" i="3" s="1"/>
  <c r="AE156" i="3" s="1"/>
  <c r="AI156" i="3" s="1"/>
  <c r="G154" i="3"/>
  <c r="K154" i="3" s="1"/>
  <c r="O154" i="3" s="1"/>
  <c r="S154" i="3" s="1"/>
  <c r="W154" i="3" s="1"/>
  <c r="AA154" i="3" s="1"/>
  <c r="AE154" i="3" s="1"/>
  <c r="AI154" i="3" s="1"/>
  <c r="G152" i="3"/>
  <c r="K152" i="3" s="1"/>
  <c r="O152" i="3" s="1"/>
  <c r="S152" i="3" s="1"/>
  <c r="W152" i="3" s="1"/>
  <c r="AA152" i="3" s="1"/>
  <c r="AE152" i="3" s="1"/>
  <c r="AI152" i="3" s="1"/>
  <c r="H130" i="3"/>
  <c r="G130" i="3"/>
  <c r="H127" i="3"/>
  <c r="L127" i="3" s="1"/>
  <c r="P127" i="3" s="1"/>
  <c r="T127" i="3" s="1"/>
  <c r="X127" i="3" s="1"/>
  <c r="AB127" i="3" s="1"/>
  <c r="AF127" i="3" s="1"/>
  <c r="AJ127" i="3" s="1"/>
  <c r="H125" i="3"/>
  <c r="L125" i="3" s="1"/>
  <c r="P125" i="3" s="1"/>
  <c r="T125" i="3" s="1"/>
  <c r="X125" i="3" s="1"/>
  <c r="AB125" i="3" s="1"/>
  <c r="AF125" i="3" s="1"/>
  <c r="AJ125" i="3" s="1"/>
  <c r="H123" i="3"/>
  <c r="L123" i="3" s="1"/>
  <c r="P123" i="3" s="1"/>
  <c r="T123" i="3" s="1"/>
  <c r="X123" i="3" s="1"/>
  <c r="AB123" i="3" s="1"/>
  <c r="AF123" i="3" s="1"/>
  <c r="AJ123" i="3" s="1"/>
  <c r="G127" i="3"/>
  <c r="K127" i="3" s="1"/>
  <c r="O127" i="3" s="1"/>
  <c r="S127" i="3" s="1"/>
  <c r="W127" i="3" s="1"/>
  <c r="AA127" i="3" s="1"/>
  <c r="AE127" i="3" s="1"/>
  <c r="AI127" i="3" s="1"/>
  <c r="G125" i="3"/>
  <c r="K125" i="3" s="1"/>
  <c r="O125" i="3" s="1"/>
  <c r="S125" i="3" s="1"/>
  <c r="W125" i="3" s="1"/>
  <c r="AA125" i="3" s="1"/>
  <c r="AE125" i="3" s="1"/>
  <c r="AI125" i="3" s="1"/>
  <c r="G123" i="3"/>
  <c r="K123" i="3" s="1"/>
  <c r="O123" i="3" s="1"/>
  <c r="S123" i="3" s="1"/>
  <c r="W123" i="3" s="1"/>
  <c r="AA123" i="3" s="1"/>
  <c r="AE123" i="3" s="1"/>
  <c r="AI123" i="3" s="1"/>
  <c r="H106" i="3"/>
  <c r="H103" i="3"/>
  <c r="H95" i="3"/>
  <c r="H92" i="3"/>
  <c r="G106" i="3"/>
  <c r="G103" i="3"/>
  <c r="G95" i="3"/>
  <c r="G92" i="3"/>
  <c r="H89" i="3"/>
  <c r="H86" i="3"/>
  <c r="H83" i="3"/>
  <c r="H80" i="3"/>
  <c r="G89" i="3"/>
  <c r="G86" i="3"/>
  <c r="G83" i="3"/>
  <c r="G80" i="3"/>
  <c r="H77" i="3"/>
  <c r="G77" i="3"/>
  <c r="H74" i="3"/>
  <c r="G74" i="3"/>
  <c r="H62" i="3"/>
  <c r="L62" i="3" s="1"/>
  <c r="P62" i="3" s="1"/>
  <c r="T62" i="3" s="1"/>
  <c r="X62" i="3" s="1"/>
  <c r="AB62" i="3" s="1"/>
  <c r="AF62" i="3" s="1"/>
  <c r="AJ62" i="3" s="1"/>
  <c r="AN62" i="3" s="1"/>
  <c r="H60" i="3"/>
  <c r="L60" i="3" s="1"/>
  <c r="P60" i="3" s="1"/>
  <c r="T60" i="3" s="1"/>
  <c r="X60" i="3" s="1"/>
  <c r="AB60" i="3" s="1"/>
  <c r="AF60" i="3" s="1"/>
  <c r="AJ60" i="3" s="1"/>
  <c r="AN60" i="3" s="1"/>
  <c r="H58" i="3"/>
  <c r="L58" i="3" s="1"/>
  <c r="P58" i="3" s="1"/>
  <c r="T58" i="3" s="1"/>
  <c r="X58" i="3" s="1"/>
  <c r="AB58" i="3" s="1"/>
  <c r="AF58" i="3" s="1"/>
  <c r="AJ58" i="3" s="1"/>
  <c r="AN58" i="3" s="1"/>
  <c r="G62" i="3"/>
  <c r="K62" i="3" s="1"/>
  <c r="O62" i="3" s="1"/>
  <c r="S62" i="3" s="1"/>
  <c r="W62" i="3" s="1"/>
  <c r="AA62" i="3" s="1"/>
  <c r="AE62" i="3" s="1"/>
  <c r="AI62" i="3" s="1"/>
  <c r="AM62" i="3" s="1"/>
  <c r="G60" i="3"/>
  <c r="K60" i="3" s="1"/>
  <c r="O60" i="3" s="1"/>
  <c r="S60" i="3" s="1"/>
  <c r="W60" i="3" s="1"/>
  <c r="AA60" i="3" s="1"/>
  <c r="AE60" i="3" s="1"/>
  <c r="AI60" i="3" s="1"/>
  <c r="AM60" i="3" s="1"/>
  <c r="G58" i="3"/>
  <c r="K58" i="3" s="1"/>
  <c r="O58" i="3" s="1"/>
  <c r="S58" i="3" s="1"/>
  <c r="W58" i="3" s="1"/>
  <c r="AA58" i="3" s="1"/>
  <c r="AE58" i="3" s="1"/>
  <c r="AI58" i="3" s="1"/>
  <c r="AM58" i="3" s="1"/>
  <c r="H55" i="3"/>
  <c r="L55" i="3" s="1"/>
  <c r="P55" i="3" s="1"/>
  <c r="T55" i="3" s="1"/>
  <c r="X55" i="3" s="1"/>
  <c r="AB55" i="3" s="1"/>
  <c r="AF55" i="3" s="1"/>
  <c r="AJ55" i="3" s="1"/>
  <c r="AN55" i="3" s="1"/>
  <c r="H53" i="3"/>
  <c r="L53" i="3" s="1"/>
  <c r="P53" i="3" s="1"/>
  <c r="T53" i="3" s="1"/>
  <c r="X53" i="3" s="1"/>
  <c r="AB53" i="3" s="1"/>
  <c r="AF53" i="3" s="1"/>
  <c r="AJ53" i="3" s="1"/>
  <c r="AN53" i="3" s="1"/>
  <c r="H51" i="3"/>
  <c r="L51" i="3" s="1"/>
  <c r="P51" i="3" s="1"/>
  <c r="T51" i="3" s="1"/>
  <c r="X51" i="3" s="1"/>
  <c r="AB51" i="3" s="1"/>
  <c r="AF51" i="3" s="1"/>
  <c r="AJ51" i="3" s="1"/>
  <c r="AN51" i="3" s="1"/>
  <c r="G55" i="3"/>
  <c r="K55" i="3" s="1"/>
  <c r="O55" i="3" s="1"/>
  <c r="S55" i="3" s="1"/>
  <c r="W55" i="3" s="1"/>
  <c r="AA55" i="3" s="1"/>
  <c r="AE55" i="3" s="1"/>
  <c r="AI55" i="3" s="1"/>
  <c r="AM55" i="3" s="1"/>
  <c r="G53" i="3"/>
  <c r="K53" i="3" s="1"/>
  <c r="O53" i="3" s="1"/>
  <c r="S53" i="3" s="1"/>
  <c r="W53" i="3" s="1"/>
  <c r="AA53" i="3" s="1"/>
  <c r="AE53" i="3" s="1"/>
  <c r="AI53" i="3" s="1"/>
  <c r="AM53" i="3" s="1"/>
  <c r="G51" i="3"/>
  <c r="K51" i="3" s="1"/>
  <c r="O51" i="3" s="1"/>
  <c r="S51" i="3" s="1"/>
  <c r="W51" i="3" s="1"/>
  <c r="AA51" i="3" s="1"/>
  <c r="AE51" i="3" s="1"/>
  <c r="AI51" i="3" s="1"/>
  <c r="AM51" i="3" s="1"/>
  <c r="H41" i="3"/>
  <c r="H38" i="3"/>
  <c r="H35" i="3"/>
  <c r="G41" i="3"/>
  <c r="G38" i="3"/>
  <c r="G35" i="3"/>
  <c r="H32" i="3"/>
  <c r="G32" i="3"/>
  <c r="H29" i="3"/>
  <c r="L29" i="3" s="1"/>
  <c r="P29" i="3" s="1"/>
  <c r="T29" i="3" s="1"/>
  <c r="X29" i="3" s="1"/>
  <c r="AB29" i="3" s="1"/>
  <c r="AF29" i="3" s="1"/>
  <c r="AJ29" i="3" s="1"/>
  <c r="AN29" i="3" s="1"/>
  <c r="H27" i="3"/>
  <c r="L27" i="3" s="1"/>
  <c r="P27" i="3" s="1"/>
  <c r="T27" i="3" s="1"/>
  <c r="X27" i="3" s="1"/>
  <c r="AB27" i="3" s="1"/>
  <c r="AF27" i="3" s="1"/>
  <c r="AJ27" i="3" s="1"/>
  <c r="AN27" i="3" s="1"/>
  <c r="G29" i="3"/>
  <c r="K29" i="3" s="1"/>
  <c r="O29" i="3" s="1"/>
  <c r="S29" i="3" s="1"/>
  <c r="W29" i="3" s="1"/>
  <c r="AA29" i="3" s="1"/>
  <c r="AE29" i="3" s="1"/>
  <c r="AI29" i="3" s="1"/>
  <c r="AM29" i="3" s="1"/>
  <c r="G27" i="3"/>
  <c r="K27" i="3" s="1"/>
  <c r="O27" i="3" s="1"/>
  <c r="S27" i="3" s="1"/>
  <c r="W27" i="3" s="1"/>
  <c r="AA27" i="3" s="1"/>
  <c r="AE27" i="3" s="1"/>
  <c r="AI27" i="3" s="1"/>
  <c r="AM27" i="3" s="1"/>
  <c r="J667" i="2"/>
  <c r="I667" i="2"/>
  <c r="J663" i="2"/>
  <c r="N663" i="2" s="1"/>
  <c r="R663" i="2" s="1"/>
  <c r="V663" i="2" s="1"/>
  <c r="Z663" i="2" s="1"/>
  <c r="AD663" i="2" s="1"/>
  <c r="AH663" i="2" s="1"/>
  <c r="J661" i="2"/>
  <c r="N661" i="2" s="1"/>
  <c r="R661" i="2" s="1"/>
  <c r="V661" i="2" s="1"/>
  <c r="Z661" i="2" s="1"/>
  <c r="AD661" i="2" s="1"/>
  <c r="AH661" i="2" s="1"/>
  <c r="I663" i="2"/>
  <c r="M663" i="2" s="1"/>
  <c r="Q663" i="2" s="1"/>
  <c r="U663" i="2" s="1"/>
  <c r="Y663" i="2" s="1"/>
  <c r="AC663" i="2" s="1"/>
  <c r="AG663" i="2" s="1"/>
  <c r="I661" i="2"/>
  <c r="M661" i="2" s="1"/>
  <c r="Q661" i="2" s="1"/>
  <c r="U661" i="2" s="1"/>
  <c r="Y661" i="2" s="1"/>
  <c r="AC661" i="2" s="1"/>
  <c r="AG661" i="2" s="1"/>
  <c r="J656" i="2"/>
  <c r="J652" i="2"/>
  <c r="N652" i="2" s="1"/>
  <c r="R652" i="2" s="1"/>
  <c r="V652" i="2" s="1"/>
  <c r="Z652" i="2" s="1"/>
  <c r="AD652" i="2" s="1"/>
  <c r="AH652" i="2" s="1"/>
  <c r="J650" i="2"/>
  <c r="N650" i="2" s="1"/>
  <c r="R650" i="2" s="1"/>
  <c r="V650" i="2" s="1"/>
  <c r="Z650" i="2" s="1"/>
  <c r="AD650" i="2" s="1"/>
  <c r="AH650" i="2" s="1"/>
  <c r="I656" i="2"/>
  <c r="I652" i="2"/>
  <c r="M652" i="2" s="1"/>
  <c r="Q652" i="2" s="1"/>
  <c r="U652" i="2" s="1"/>
  <c r="Y652" i="2" s="1"/>
  <c r="AC652" i="2" s="1"/>
  <c r="AG652" i="2" s="1"/>
  <c r="I650" i="2"/>
  <c r="M650" i="2" s="1"/>
  <c r="Q650" i="2" s="1"/>
  <c r="U650" i="2" s="1"/>
  <c r="Y650" i="2" s="1"/>
  <c r="AC650" i="2" s="1"/>
  <c r="AG650" i="2" s="1"/>
  <c r="J646" i="2"/>
  <c r="I646" i="2"/>
  <c r="J638" i="2"/>
  <c r="N638" i="2" s="1"/>
  <c r="R638" i="2" s="1"/>
  <c r="V638" i="2" s="1"/>
  <c r="Z638" i="2" s="1"/>
  <c r="AD638" i="2" s="1"/>
  <c r="AH638" i="2" s="1"/>
  <c r="J636" i="2"/>
  <c r="N636" i="2" s="1"/>
  <c r="R636" i="2" s="1"/>
  <c r="V636" i="2" s="1"/>
  <c r="Z636" i="2" s="1"/>
  <c r="AD636" i="2" s="1"/>
  <c r="AH636" i="2" s="1"/>
  <c r="I638" i="2"/>
  <c r="M638" i="2" s="1"/>
  <c r="Q638" i="2" s="1"/>
  <c r="U638" i="2" s="1"/>
  <c r="Y638" i="2" s="1"/>
  <c r="AC638" i="2" s="1"/>
  <c r="AG638" i="2" s="1"/>
  <c r="I636" i="2"/>
  <c r="M636" i="2" s="1"/>
  <c r="Q636" i="2" s="1"/>
  <c r="U636" i="2" s="1"/>
  <c r="Y636" i="2" s="1"/>
  <c r="AC636" i="2" s="1"/>
  <c r="AG636" i="2" s="1"/>
  <c r="J620" i="2"/>
  <c r="N620" i="2" s="1"/>
  <c r="R620" i="2" s="1"/>
  <c r="V620" i="2" s="1"/>
  <c r="Z620" i="2" s="1"/>
  <c r="AD620" i="2" s="1"/>
  <c r="AH620" i="2" s="1"/>
  <c r="J618" i="2"/>
  <c r="J615" i="2"/>
  <c r="N615" i="2" s="1"/>
  <c r="R615" i="2" s="1"/>
  <c r="V615" i="2" s="1"/>
  <c r="Z615" i="2" s="1"/>
  <c r="AD615" i="2" s="1"/>
  <c r="AH615" i="2" s="1"/>
  <c r="J613" i="2"/>
  <c r="N613" i="2" s="1"/>
  <c r="R613" i="2" s="1"/>
  <c r="V613" i="2" s="1"/>
  <c r="Z613" i="2" s="1"/>
  <c r="AD613" i="2" s="1"/>
  <c r="AH613" i="2" s="1"/>
  <c r="I620" i="2"/>
  <c r="M620" i="2" s="1"/>
  <c r="Q620" i="2" s="1"/>
  <c r="U620" i="2" s="1"/>
  <c r="Y620" i="2" s="1"/>
  <c r="AC620" i="2" s="1"/>
  <c r="AG620" i="2" s="1"/>
  <c r="I618" i="2"/>
  <c r="I615" i="2"/>
  <c r="M615" i="2" s="1"/>
  <c r="Q615" i="2" s="1"/>
  <c r="U615" i="2" s="1"/>
  <c r="Y615" i="2" s="1"/>
  <c r="AC615" i="2" s="1"/>
  <c r="AG615" i="2" s="1"/>
  <c r="I613" i="2"/>
  <c r="M613" i="2" s="1"/>
  <c r="Q613" i="2" s="1"/>
  <c r="U613" i="2" s="1"/>
  <c r="Y613" i="2" s="1"/>
  <c r="AC613" i="2" s="1"/>
  <c r="AG613" i="2" s="1"/>
  <c r="J592" i="2"/>
  <c r="I592" i="2"/>
  <c r="J589" i="2"/>
  <c r="I589" i="2"/>
  <c r="J585" i="2"/>
  <c r="I585" i="2"/>
  <c r="J579" i="2"/>
  <c r="I579" i="2"/>
  <c r="J574" i="2"/>
  <c r="I574" i="2"/>
  <c r="J566" i="2"/>
  <c r="N566" i="2" s="1"/>
  <c r="R566" i="2" s="1"/>
  <c r="V566" i="2" s="1"/>
  <c r="Z566" i="2" s="1"/>
  <c r="AD566" i="2" s="1"/>
  <c r="AH566" i="2" s="1"/>
  <c r="J564" i="2"/>
  <c r="N564" i="2" s="1"/>
  <c r="R564" i="2" s="1"/>
  <c r="V564" i="2" s="1"/>
  <c r="Z564" i="2" s="1"/>
  <c r="AD564" i="2" s="1"/>
  <c r="AH564" i="2" s="1"/>
  <c r="J562" i="2"/>
  <c r="N562" i="2" s="1"/>
  <c r="R562" i="2" s="1"/>
  <c r="V562" i="2" s="1"/>
  <c r="Z562" i="2" s="1"/>
  <c r="AD562" i="2" s="1"/>
  <c r="AH562" i="2" s="1"/>
  <c r="I566" i="2"/>
  <c r="M566" i="2" s="1"/>
  <c r="Q566" i="2" s="1"/>
  <c r="U566" i="2" s="1"/>
  <c r="Y566" i="2" s="1"/>
  <c r="AC566" i="2" s="1"/>
  <c r="AG566" i="2" s="1"/>
  <c r="I564" i="2"/>
  <c r="M564" i="2" s="1"/>
  <c r="Q564" i="2" s="1"/>
  <c r="U564" i="2" s="1"/>
  <c r="Y564" i="2" s="1"/>
  <c r="AC564" i="2" s="1"/>
  <c r="AG564" i="2" s="1"/>
  <c r="I562" i="2"/>
  <c r="M562" i="2" s="1"/>
  <c r="Q562" i="2" s="1"/>
  <c r="U562" i="2" s="1"/>
  <c r="Y562" i="2" s="1"/>
  <c r="AC562" i="2" s="1"/>
  <c r="AG562" i="2" s="1"/>
  <c r="J559" i="2"/>
  <c r="N559" i="2" s="1"/>
  <c r="R559" i="2" s="1"/>
  <c r="V559" i="2" s="1"/>
  <c r="Z559" i="2" s="1"/>
  <c r="AD559" i="2" s="1"/>
  <c r="AH559" i="2" s="1"/>
  <c r="J557" i="2"/>
  <c r="N557" i="2" s="1"/>
  <c r="R557" i="2" s="1"/>
  <c r="V557" i="2" s="1"/>
  <c r="Z557" i="2" s="1"/>
  <c r="AD557" i="2" s="1"/>
  <c r="AH557" i="2" s="1"/>
  <c r="I559" i="2"/>
  <c r="M559" i="2" s="1"/>
  <c r="Q559" i="2" s="1"/>
  <c r="U559" i="2" s="1"/>
  <c r="Y559" i="2" s="1"/>
  <c r="AC559" i="2" s="1"/>
  <c r="AG559" i="2" s="1"/>
  <c r="I557" i="2"/>
  <c r="M557" i="2" s="1"/>
  <c r="Q557" i="2" s="1"/>
  <c r="U557" i="2" s="1"/>
  <c r="Y557" i="2" s="1"/>
  <c r="AC557" i="2" s="1"/>
  <c r="AG557" i="2" s="1"/>
  <c r="J542" i="2"/>
  <c r="J539" i="2"/>
  <c r="I542" i="2"/>
  <c r="I539" i="2"/>
  <c r="J532" i="2"/>
  <c r="I532" i="2"/>
  <c r="J527" i="2"/>
  <c r="I527" i="2"/>
  <c r="J519" i="2"/>
  <c r="N519" i="2" s="1"/>
  <c r="R519" i="2" s="1"/>
  <c r="V519" i="2" s="1"/>
  <c r="Z519" i="2" s="1"/>
  <c r="AD519" i="2" s="1"/>
  <c r="AH519" i="2" s="1"/>
  <c r="J517" i="2"/>
  <c r="N517" i="2" s="1"/>
  <c r="R517" i="2" s="1"/>
  <c r="V517" i="2" s="1"/>
  <c r="Z517" i="2" s="1"/>
  <c r="AD517" i="2" s="1"/>
  <c r="AH517" i="2" s="1"/>
  <c r="J515" i="2"/>
  <c r="N515" i="2" s="1"/>
  <c r="R515" i="2" s="1"/>
  <c r="V515" i="2" s="1"/>
  <c r="Z515" i="2" s="1"/>
  <c r="AD515" i="2" s="1"/>
  <c r="AH515" i="2" s="1"/>
  <c r="I519" i="2"/>
  <c r="M519" i="2" s="1"/>
  <c r="Q519" i="2" s="1"/>
  <c r="U519" i="2" s="1"/>
  <c r="Y519" i="2" s="1"/>
  <c r="AC519" i="2" s="1"/>
  <c r="AG519" i="2" s="1"/>
  <c r="I517" i="2"/>
  <c r="M517" i="2" s="1"/>
  <c r="Q517" i="2" s="1"/>
  <c r="U517" i="2" s="1"/>
  <c r="Y517" i="2" s="1"/>
  <c r="AC517" i="2" s="1"/>
  <c r="AG517" i="2" s="1"/>
  <c r="J500" i="2"/>
  <c r="I500" i="2"/>
  <c r="J475" i="2"/>
  <c r="I475" i="2"/>
  <c r="J472" i="2"/>
  <c r="N472" i="2" s="1"/>
  <c r="R472" i="2" s="1"/>
  <c r="V472" i="2" s="1"/>
  <c r="Z472" i="2" s="1"/>
  <c r="AD472" i="2" s="1"/>
  <c r="AH472" i="2" s="1"/>
  <c r="J470" i="2"/>
  <c r="N470" i="2" s="1"/>
  <c r="R470" i="2" s="1"/>
  <c r="V470" i="2" s="1"/>
  <c r="Z470" i="2" s="1"/>
  <c r="AD470" i="2" s="1"/>
  <c r="AH470" i="2" s="1"/>
  <c r="I472" i="2"/>
  <c r="M472" i="2" s="1"/>
  <c r="Q472" i="2" s="1"/>
  <c r="U472" i="2" s="1"/>
  <c r="Y472" i="2" s="1"/>
  <c r="AC472" i="2" s="1"/>
  <c r="AG472" i="2" s="1"/>
  <c r="I470" i="2"/>
  <c r="M470" i="2" s="1"/>
  <c r="Q470" i="2" s="1"/>
  <c r="U470" i="2" s="1"/>
  <c r="Y470" i="2" s="1"/>
  <c r="AC470" i="2" s="1"/>
  <c r="AG470" i="2" s="1"/>
  <c r="J466" i="2"/>
  <c r="I466" i="2"/>
  <c r="J450" i="2"/>
  <c r="I450" i="2"/>
  <c r="J447" i="2"/>
  <c r="N447" i="2" s="1"/>
  <c r="R447" i="2" s="1"/>
  <c r="V447" i="2" s="1"/>
  <c r="Z447" i="2" s="1"/>
  <c r="AD447" i="2" s="1"/>
  <c r="AH447" i="2" s="1"/>
  <c r="J445" i="2"/>
  <c r="N445" i="2" s="1"/>
  <c r="R445" i="2" s="1"/>
  <c r="V445" i="2" s="1"/>
  <c r="Z445" i="2" s="1"/>
  <c r="AD445" i="2" s="1"/>
  <c r="AH445" i="2" s="1"/>
  <c r="I447" i="2"/>
  <c r="M447" i="2" s="1"/>
  <c r="Q447" i="2" s="1"/>
  <c r="U447" i="2" s="1"/>
  <c r="Y447" i="2" s="1"/>
  <c r="AC447" i="2" s="1"/>
  <c r="AG447" i="2" s="1"/>
  <c r="I445" i="2"/>
  <c r="M445" i="2" s="1"/>
  <c r="Q445" i="2" s="1"/>
  <c r="U445" i="2" s="1"/>
  <c r="Y445" i="2" s="1"/>
  <c r="AC445" i="2" s="1"/>
  <c r="AG445" i="2" s="1"/>
  <c r="J437" i="2"/>
  <c r="I437" i="2"/>
  <c r="J434" i="2"/>
  <c r="I434" i="2"/>
  <c r="J428" i="2"/>
  <c r="I428" i="2"/>
  <c r="J412" i="2"/>
  <c r="I412" i="2"/>
  <c r="J403" i="2"/>
  <c r="I403" i="2"/>
  <c r="J397" i="2"/>
  <c r="I397" i="2"/>
  <c r="J391" i="2"/>
  <c r="I391" i="2"/>
  <c r="J388" i="2"/>
  <c r="I388" i="2"/>
  <c r="J380" i="2"/>
  <c r="I380" i="2"/>
  <c r="J375" i="2"/>
  <c r="I375" i="2"/>
  <c r="J370" i="2"/>
  <c r="N370" i="2" s="1"/>
  <c r="R370" i="2" s="1"/>
  <c r="V370" i="2" s="1"/>
  <c r="Z370" i="2" s="1"/>
  <c r="AD370" i="2" s="1"/>
  <c r="AH370" i="2" s="1"/>
  <c r="J368" i="2"/>
  <c r="N368" i="2" s="1"/>
  <c r="R368" i="2" s="1"/>
  <c r="V368" i="2" s="1"/>
  <c r="Z368" i="2" s="1"/>
  <c r="AD368" i="2" s="1"/>
  <c r="AH368" i="2" s="1"/>
  <c r="I370" i="2"/>
  <c r="M370" i="2" s="1"/>
  <c r="Q370" i="2" s="1"/>
  <c r="U370" i="2" s="1"/>
  <c r="Y370" i="2" s="1"/>
  <c r="AC370" i="2" s="1"/>
  <c r="AG370" i="2" s="1"/>
  <c r="I368" i="2"/>
  <c r="M368" i="2" s="1"/>
  <c r="Q368" i="2" s="1"/>
  <c r="U368" i="2" s="1"/>
  <c r="Y368" i="2" s="1"/>
  <c r="AC368" i="2" s="1"/>
  <c r="AG368" i="2" s="1"/>
  <c r="J356" i="2"/>
  <c r="J333" i="2"/>
  <c r="I333" i="2"/>
  <c r="J325" i="2"/>
  <c r="N325" i="2" s="1"/>
  <c r="R325" i="2" s="1"/>
  <c r="V325" i="2" s="1"/>
  <c r="Z325" i="2" s="1"/>
  <c r="AD325" i="2" s="1"/>
  <c r="AH325" i="2" s="1"/>
  <c r="I325" i="2"/>
  <c r="M325" i="2" s="1"/>
  <c r="Q325" i="2" s="1"/>
  <c r="U325" i="2" s="1"/>
  <c r="Y325" i="2" s="1"/>
  <c r="AC325" i="2" s="1"/>
  <c r="AG325" i="2" s="1"/>
  <c r="J320" i="2"/>
  <c r="I320" i="2"/>
  <c r="J317" i="2"/>
  <c r="N317" i="2" s="1"/>
  <c r="R317" i="2" s="1"/>
  <c r="V317" i="2" s="1"/>
  <c r="Z317" i="2" s="1"/>
  <c r="AD317" i="2" s="1"/>
  <c r="AH317" i="2" s="1"/>
  <c r="J315" i="2"/>
  <c r="N315" i="2" s="1"/>
  <c r="R315" i="2" s="1"/>
  <c r="V315" i="2" s="1"/>
  <c r="Z315" i="2" s="1"/>
  <c r="AD315" i="2" s="1"/>
  <c r="AH315" i="2" s="1"/>
  <c r="J313" i="2"/>
  <c r="N313" i="2" s="1"/>
  <c r="R313" i="2" s="1"/>
  <c r="V313" i="2" s="1"/>
  <c r="Z313" i="2" s="1"/>
  <c r="AD313" i="2" s="1"/>
  <c r="AH313" i="2" s="1"/>
  <c r="I317" i="2"/>
  <c r="M317" i="2" s="1"/>
  <c r="Q317" i="2" s="1"/>
  <c r="U317" i="2" s="1"/>
  <c r="Y317" i="2" s="1"/>
  <c r="AC317" i="2" s="1"/>
  <c r="AG317" i="2" s="1"/>
  <c r="I315" i="2"/>
  <c r="M315" i="2" s="1"/>
  <c r="Q315" i="2" s="1"/>
  <c r="U315" i="2" s="1"/>
  <c r="Y315" i="2" s="1"/>
  <c r="AC315" i="2" s="1"/>
  <c r="AG315" i="2" s="1"/>
  <c r="I313" i="2"/>
  <c r="M313" i="2" s="1"/>
  <c r="Q313" i="2" s="1"/>
  <c r="U313" i="2" s="1"/>
  <c r="Y313" i="2" s="1"/>
  <c r="AC313" i="2" s="1"/>
  <c r="AG313" i="2" s="1"/>
  <c r="J310" i="2"/>
  <c r="N310" i="2" s="1"/>
  <c r="R310" i="2" s="1"/>
  <c r="V310" i="2" s="1"/>
  <c r="Z310" i="2" s="1"/>
  <c r="AD310" i="2" s="1"/>
  <c r="AH310" i="2" s="1"/>
  <c r="J308" i="2"/>
  <c r="N308" i="2" s="1"/>
  <c r="R308" i="2" s="1"/>
  <c r="V308" i="2" s="1"/>
  <c r="Z308" i="2" s="1"/>
  <c r="AD308" i="2" s="1"/>
  <c r="AH308" i="2" s="1"/>
  <c r="J306" i="2"/>
  <c r="N306" i="2" s="1"/>
  <c r="R306" i="2" s="1"/>
  <c r="V306" i="2" s="1"/>
  <c r="Z306" i="2" s="1"/>
  <c r="AD306" i="2" s="1"/>
  <c r="AH306" i="2" s="1"/>
  <c r="I310" i="2"/>
  <c r="M310" i="2" s="1"/>
  <c r="Q310" i="2" s="1"/>
  <c r="U310" i="2" s="1"/>
  <c r="Y310" i="2" s="1"/>
  <c r="AC310" i="2" s="1"/>
  <c r="AG310" i="2" s="1"/>
  <c r="I308" i="2"/>
  <c r="M308" i="2" s="1"/>
  <c r="Q308" i="2" s="1"/>
  <c r="U308" i="2" s="1"/>
  <c r="Y308" i="2" s="1"/>
  <c r="AC308" i="2" s="1"/>
  <c r="AG308" i="2" s="1"/>
  <c r="I306" i="2"/>
  <c r="M306" i="2" s="1"/>
  <c r="Q306" i="2" s="1"/>
  <c r="U306" i="2" s="1"/>
  <c r="Y306" i="2" s="1"/>
  <c r="AC306" i="2" s="1"/>
  <c r="AG306" i="2" s="1"/>
  <c r="J302" i="2"/>
  <c r="I302" i="2"/>
  <c r="J297" i="2"/>
  <c r="I297" i="2"/>
  <c r="J289" i="2"/>
  <c r="J286" i="2"/>
  <c r="I289" i="2"/>
  <c r="I286" i="2"/>
  <c r="J283" i="2"/>
  <c r="I283" i="2"/>
  <c r="J275" i="2"/>
  <c r="I275" i="2"/>
  <c r="J272" i="2"/>
  <c r="N272" i="2" s="1"/>
  <c r="R272" i="2" s="1"/>
  <c r="V272" i="2" s="1"/>
  <c r="Z272" i="2" s="1"/>
  <c r="AD272" i="2" s="1"/>
  <c r="AH272" i="2" s="1"/>
  <c r="J270" i="2"/>
  <c r="N270" i="2" s="1"/>
  <c r="R270" i="2" s="1"/>
  <c r="V270" i="2" s="1"/>
  <c r="Z270" i="2" s="1"/>
  <c r="AD270" i="2" s="1"/>
  <c r="AH270" i="2" s="1"/>
  <c r="J267" i="2"/>
  <c r="J264" i="2"/>
  <c r="I272" i="2"/>
  <c r="M272" i="2" s="1"/>
  <c r="Q272" i="2" s="1"/>
  <c r="U272" i="2" s="1"/>
  <c r="Y272" i="2" s="1"/>
  <c r="AC272" i="2" s="1"/>
  <c r="AG272" i="2" s="1"/>
  <c r="I270" i="2"/>
  <c r="M270" i="2" s="1"/>
  <c r="Q270" i="2" s="1"/>
  <c r="U270" i="2" s="1"/>
  <c r="Y270" i="2" s="1"/>
  <c r="AC270" i="2" s="1"/>
  <c r="AG270" i="2" s="1"/>
  <c r="I267" i="2"/>
  <c r="I264" i="2"/>
  <c r="J253" i="2"/>
  <c r="I253" i="2"/>
  <c r="J250" i="2"/>
  <c r="I250" i="2"/>
  <c r="J247" i="2"/>
  <c r="I247" i="2"/>
  <c r="J235" i="2"/>
  <c r="I235" i="2"/>
  <c r="J228" i="2"/>
  <c r="N228" i="2" s="1"/>
  <c r="R228" i="2" s="1"/>
  <c r="V228" i="2" s="1"/>
  <c r="Z228" i="2" s="1"/>
  <c r="AD228" i="2" s="1"/>
  <c r="AH228" i="2" s="1"/>
  <c r="J226" i="2"/>
  <c r="N226" i="2" s="1"/>
  <c r="R226" i="2" s="1"/>
  <c r="V226" i="2" s="1"/>
  <c r="Z226" i="2" s="1"/>
  <c r="AD226" i="2" s="1"/>
  <c r="AH226" i="2" s="1"/>
  <c r="I228" i="2"/>
  <c r="M228" i="2" s="1"/>
  <c r="Q228" i="2" s="1"/>
  <c r="U228" i="2" s="1"/>
  <c r="Y228" i="2" s="1"/>
  <c r="AC228" i="2" s="1"/>
  <c r="AG228" i="2" s="1"/>
  <c r="I226" i="2"/>
  <c r="M226" i="2" s="1"/>
  <c r="Q226" i="2" s="1"/>
  <c r="U226" i="2" s="1"/>
  <c r="Y226" i="2" s="1"/>
  <c r="AC226" i="2" s="1"/>
  <c r="AG226" i="2" s="1"/>
  <c r="J206" i="2"/>
  <c r="J203" i="2"/>
  <c r="I206" i="2"/>
  <c r="I203" i="2"/>
  <c r="J200" i="2"/>
  <c r="J197" i="2"/>
  <c r="J194" i="2"/>
  <c r="I200" i="2"/>
  <c r="I197" i="2"/>
  <c r="I194" i="2"/>
  <c r="J191" i="2"/>
  <c r="I191" i="2"/>
  <c r="J184" i="2"/>
  <c r="I184" i="2"/>
  <c r="J160" i="2"/>
  <c r="I160" i="2"/>
  <c r="J154" i="2"/>
  <c r="J151" i="2"/>
  <c r="I154" i="2"/>
  <c r="I151" i="2"/>
  <c r="J144" i="2"/>
  <c r="I144" i="2"/>
  <c r="J141" i="2"/>
  <c r="I141" i="2"/>
  <c r="J135" i="2"/>
  <c r="I135" i="2"/>
  <c r="J119" i="2"/>
  <c r="I119" i="2"/>
  <c r="J116" i="2"/>
  <c r="N116" i="2" s="1"/>
  <c r="R116" i="2" s="1"/>
  <c r="V116" i="2" s="1"/>
  <c r="Z116" i="2" s="1"/>
  <c r="AD116" i="2" s="1"/>
  <c r="AH116" i="2" s="1"/>
  <c r="AL116" i="2" s="1"/>
  <c r="J114" i="2"/>
  <c r="N114" i="2" s="1"/>
  <c r="R114" i="2" s="1"/>
  <c r="V114" i="2" s="1"/>
  <c r="Z114" i="2" s="1"/>
  <c r="AD114" i="2" s="1"/>
  <c r="AH114" i="2" s="1"/>
  <c r="AL114" i="2" s="1"/>
  <c r="J112" i="2"/>
  <c r="N112" i="2" s="1"/>
  <c r="R112" i="2" s="1"/>
  <c r="V112" i="2" s="1"/>
  <c r="Z112" i="2" s="1"/>
  <c r="AD112" i="2" s="1"/>
  <c r="AH112" i="2" s="1"/>
  <c r="AL112" i="2" s="1"/>
  <c r="I116" i="2"/>
  <c r="M116" i="2" s="1"/>
  <c r="Q116" i="2" s="1"/>
  <c r="U116" i="2" s="1"/>
  <c r="Y116" i="2" s="1"/>
  <c r="AC116" i="2" s="1"/>
  <c r="AG116" i="2" s="1"/>
  <c r="AK116" i="2" s="1"/>
  <c r="I114" i="2"/>
  <c r="M114" i="2" s="1"/>
  <c r="Q114" i="2" s="1"/>
  <c r="U114" i="2" s="1"/>
  <c r="Y114" i="2" s="1"/>
  <c r="AC114" i="2" s="1"/>
  <c r="AG114" i="2" s="1"/>
  <c r="AK114" i="2" s="1"/>
  <c r="I112" i="2"/>
  <c r="M112" i="2" s="1"/>
  <c r="Q112" i="2" s="1"/>
  <c r="U112" i="2" s="1"/>
  <c r="Y112" i="2" s="1"/>
  <c r="AC112" i="2" s="1"/>
  <c r="AG112" i="2" s="1"/>
  <c r="AK112" i="2" s="1"/>
  <c r="J88" i="2"/>
  <c r="I88" i="2"/>
  <c r="J85" i="2"/>
  <c r="N85" i="2" s="1"/>
  <c r="R85" i="2" s="1"/>
  <c r="V85" i="2" s="1"/>
  <c r="Z85" i="2" s="1"/>
  <c r="AD85" i="2" s="1"/>
  <c r="AH85" i="2" s="1"/>
  <c r="AL85" i="2" s="1"/>
  <c r="J83" i="2"/>
  <c r="N83" i="2" s="1"/>
  <c r="R83" i="2" s="1"/>
  <c r="V83" i="2" s="1"/>
  <c r="Z83" i="2" s="1"/>
  <c r="AD83" i="2" s="1"/>
  <c r="AH83" i="2" s="1"/>
  <c r="AL83" i="2" s="1"/>
  <c r="J81" i="2"/>
  <c r="N81" i="2" s="1"/>
  <c r="R81" i="2" s="1"/>
  <c r="V81" i="2" s="1"/>
  <c r="Z81" i="2" s="1"/>
  <c r="AD81" i="2" s="1"/>
  <c r="AH81" i="2" s="1"/>
  <c r="AL81" i="2" s="1"/>
  <c r="I85" i="2"/>
  <c r="M85" i="2" s="1"/>
  <c r="Q85" i="2" s="1"/>
  <c r="U85" i="2" s="1"/>
  <c r="Y85" i="2" s="1"/>
  <c r="AC85" i="2" s="1"/>
  <c r="AG85" i="2" s="1"/>
  <c r="AK85" i="2" s="1"/>
  <c r="I83" i="2"/>
  <c r="M83" i="2" s="1"/>
  <c r="Q83" i="2" s="1"/>
  <c r="U83" i="2" s="1"/>
  <c r="Y83" i="2" s="1"/>
  <c r="AC83" i="2" s="1"/>
  <c r="AG83" i="2" s="1"/>
  <c r="AK83" i="2" s="1"/>
  <c r="I81" i="2"/>
  <c r="M81" i="2" s="1"/>
  <c r="Q81" i="2" s="1"/>
  <c r="U81" i="2" s="1"/>
  <c r="Y81" i="2" s="1"/>
  <c r="AC81" i="2" s="1"/>
  <c r="AG81" i="2" s="1"/>
  <c r="AK81" i="2" s="1"/>
  <c r="J77" i="2"/>
  <c r="N77" i="2" s="1"/>
  <c r="R77" i="2" s="1"/>
  <c r="V77" i="2" s="1"/>
  <c r="Z77" i="2" s="1"/>
  <c r="AD77" i="2" s="1"/>
  <c r="AH77" i="2" s="1"/>
  <c r="AL77" i="2" s="1"/>
  <c r="J75" i="2"/>
  <c r="N75" i="2" s="1"/>
  <c r="R75" i="2" s="1"/>
  <c r="V75" i="2" s="1"/>
  <c r="Z75" i="2" s="1"/>
  <c r="AD75" i="2" s="1"/>
  <c r="AH75" i="2" s="1"/>
  <c r="AL75" i="2" s="1"/>
  <c r="J73" i="2"/>
  <c r="N73" i="2" s="1"/>
  <c r="R73" i="2" s="1"/>
  <c r="V73" i="2" s="1"/>
  <c r="Z73" i="2" s="1"/>
  <c r="AD73" i="2" s="1"/>
  <c r="AH73" i="2" s="1"/>
  <c r="AL73" i="2" s="1"/>
  <c r="I73" i="2"/>
  <c r="M73" i="2" s="1"/>
  <c r="Q73" i="2" s="1"/>
  <c r="U73" i="2" s="1"/>
  <c r="Y73" i="2" s="1"/>
  <c r="AC73" i="2" s="1"/>
  <c r="AG73" i="2" s="1"/>
  <c r="AK73" i="2" s="1"/>
  <c r="I75" i="2"/>
  <c r="M75" i="2" s="1"/>
  <c r="Q75" i="2" s="1"/>
  <c r="U75" i="2" s="1"/>
  <c r="Y75" i="2" s="1"/>
  <c r="AC75" i="2" s="1"/>
  <c r="AG75" i="2" s="1"/>
  <c r="AK75" i="2" s="1"/>
  <c r="I77" i="2"/>
  <c r="M77" i="2" s="1"/>
  <c r="Q77" i="2" s="1"/>
  <c r="U77" i="2" s="1"/>
  <c r="Y77" i="2" s="1"/>
  <c r="AC77" i="2" s="1"/>
  <c r="AG77" i="2" s="1"/>
  <c r="AK77" i="2" s="1"/>
  <c r="J62" i="2"/>
  <c r="I62" i="2"/>
  <c r="J59" i="2"/>
  <c r="I59" i="2"/>
  <c r="J56" i="2"/>
  <c r="I56" i="2"/>
  <c r="J53" i="2"/>
  <c r="I53" i="2"/>
  <c r="J40" i="2"/>
  <c r="I40" i="2"/>
  <c r="J598" i="2"/>
  <c r="I598" i="2"/>
  <c r="J323" i="2"/>
  <c r="I323" i="2"/>
  <c r="J34" i="2"/>
  <c r="I34" i="2"/>
  <c r="J30" i="2"/>
  <c r="I30" i="2"/>
  <c r="J25" i="2"/>
  <c r="I25" i="2"/>
  <c r="G31" i="3" l="1"/>
  <c r="K31" i="3" s="1"/>
  <c r="O31" i="3" s="1"/>
  <c r="S31" i="3" s="1"/>
  <c r="W31" i="3" s="1"/>
  <c r="AA31" i="3" s="1"/>
  <c r="AE31" i="3" s="1"/>
  <c r="AI31" i="3" s="1"/>
  <c r="AM31" i="3" s="1"/>
  <c r="K32" i="3"/>
  <c r="O32" i="3" s="1"/>
  <c r="S32" i="3" s="1"/>
  <c r="W32" i="3" s="1"/>
  <c r="AA32" i="3" s="1"/>
  <c r="AE32" i="3" s="1"/>
  <c r="AI32" i="3" s="1"/>
  <c r="AM32" i="3" s="1"/>
  <c r="G40" i="3"/>
  <c r="K40" i="3" s="1"/>
  <c r="O40" i="3" s="1"/>
  <c r="S40" i="3" s="1"/>
  <c r="W40" i="3" s="1"/>
  <c r="AA40" i="3" s="1"/>
  <c r="AE40" i="3" s="1"/>
  <c r="AI40" i="3" s="1"/>
  <c r="AM40" i="3" s="1"/>
  <c r="K41" i="3"/>
  <c r="O41" i="3" s="1"/>
  <c r="S41" i="3" s="1"/>
  <c r="W41" i="3" s="1"/>
  <c r="AA41" i="3" s="1"/>
  <c r="AE41" i="3" s="1"/>
  <c r="AI41" i="3" s="1"/>
  <c r="AM41" i="3" s="1"/>
  <c r="G73" i="3"/>
  <c r="K73" i="3" s="1"/>
  <c r="O73" i="3" s="1"/>
  <c r="S73" i="3" s="1"/>
  <c r="W73" i="3" s="1"/>
  <c r="AA73" i="3" s="1"/>
  <c r="AE73" i="3" s="1"/>
  <c r="AI73" i="3" s="1"/>
  <c r="AM73" i="3" s="1"/>
  <c r="K74" i="3"/>
  <c r="O74" i="3" s="1"/>
  <c r="S74" i="3" s="1"/>
  <c r="W74" i="3" s="1"/>
  <c r="AA74" i="3" s="1"/>
  <c r="AE74" i="3" s="1"/>
  <c r="AI74" i="3" s="1"/>
  <c r="AM74" i="3" s="1"/>
  <c r="G79" i="3"/>
  <c r="K79" i="3" s="1"/>
  <c r="O79" i="3" s="1"/>
  <c r="S79" i="3" s="1"/>
  <c r="W79" i="3" s="1"/>
  <c r="AA79" i="3" s="1"/>
  <c r="AE79" i="3" s="1"/>
  <c r="AI79" i="3" s="1"/>
  <c r="AM79" i="3" s="1"/>
  <c r="K80" i="3"/>
  <c r="O80" i="3" s="1"/>
  <c r="S80" i="3" s="1"/>
  <c r="W80" i="3" s="1"/>
  <c r="AA80" i="3" s="1"/>
  <c r="AE80" i="3" s="1"/>
  <c r="AI80" i="3" s="1"/>
  <c r="AM80" i="3" s="1"/>
  <c r="H79" i="3"/>
  <c r="L79" i="3" s="1"/>
  <c r="P79" i="3" s="1"/>
  <c r="T79" i="3" s="1"/>
  <c r="X79" i="3" s="1"/>
  <c r="AB79" i="3" s="1"/>
  <c r="AF79" i="3" s="1"/>
  <c r="AJ79" i="3" s="1"/>
  <c r="AN79" i="3" s="1"/>
  <c r="L80" i="3"/>
  <c r="P80" i="3" s="1"/>
  <c r="T80" i="3" s="1"/>
  <c r="X80" i="3" s="1"/>
  <c r="AB80" i="3" s="1"/>
  <c r="AF80" i="3" s="1"/>
  <c r="AJ80" i="3" s="1"/>
  <c r="AN80" i="3" s="1"/>
  <c r="G91" i="3"/>
  <c r="K91" i="3" s="1"/>
  <c r="O91" i="3" s="1"/>
  <c r="S91" i="3" s="1"/>
  <c r="W91" i="3" s="1"/>
  <c r="AA91" i="3" s="1"/>
  <c r="AE91" i="3" s="1"/>
  <c r="AI91" i="3" s="1"/>
  <c r="AM91" i="3" s="1"/>
  <c r="K92" i="3"/>
  <c r="O92" i="3" s="1"/>
  <c r="S92" i="3" s="1"/>
  <c r="W92" i="3" s="1"/>
  <c r="AA92" i="3" s="1"/>
  <c r="AE92" i="3" s="1"/>
  <c r="AI92" i="3" s="1"/>
  <c r="AM92" i="3" s="1"/>
  <c r="H91" i="3"/>
  <c r="L91" i="3" s="1"/>
  <c r="P91" i="3" s="1"/>
  <c r="T91" i="3" s="1"/>
  <c r="X91" i="3" s="1"/>
  <c r="AB91" i="3" s="1"/>
  <c r="AF91" i="3" s="1"/>
  <c r="AJ91" i="3" s="1"/>
  <c r="AN91" i="3" s="1"/>
  <c r="L92" i="3"/>
  <c r="P92" i="3" s="1"/>
  <c r="T92" i="3" s="1"/>
  <c r="X92" i="3" s="1"/>
  <c r="AB92" i="3" s="1"/>
  <c r="AF92" i="3" s="1"/>
  <c r="AJ92" i="3" s="1"/>
  <c r="AN92" i="3" s="1"/>
  <c r="G165" i="3"/>
  <c r="K165" i="3" s="1"/>
  <c r="O165" i="3" s="1"/>
  <c r="S165" i="3" s="1"/>
  <c r="W165" i="3" s="1"/>
  <c r="AA165" i="3" s="1"/>
  <c r="AE165" i="3" s="1"/>
  <c r="AI165" i="3" s="1"/>
  <c r="K166" i="3"/>
  <c r="O166" i="3" s="1"/>
  <c r="S166" i="3" s="1"/>
  <c r="W166" i="3" s="1"/>
  <c r="AA166" i="3" s="1"/>
  <c r="AE166" i="3" s="1"/>
  <c r="AI166" i="3" s="1"/>
  <c r="G176" i="3"/>
  <c r="K176" i="3" s="1"/>
  <c r="O176" i="3" s="1"/>
  <c r="S176" i="3" s="1"/>
  <c r="W176" i="3" s="1"/>
  <c r="AA176" i="3" s="1"/>
  <c r="AE176" i="3" s="1"/>
  <c r="AI176" i="3" s="1"/>
  <c r="K177" i="3"/>
  <c r="O177" i="3" s="1"/>
  <c r="S177" i="3" s="1"/>
  <c r="W177" i="3" s="1"/>
  <c r="AA177" i="3" s="1"/>
  <c r="AE177" i="3" s="1"/>
  <c r="AI177" i="3" s="1"/>
  <c r="G182" i="3"/>
  <c r="K182" i="3" s="1"/>
  <c r="O182" i="3" s="1"/>
  <c r="S182" i="3" s="1"/>
  <c r="W182" i="3" s="1"/>
  <c r="AA182" i="3" s="1"/>
  <c r="AE182" i="3" s="1"/>
  <c r="AI182" i="3" s="1"/>
  <c r="K183" i="3"/>
  <c r="O183" i="3" s="1"/>
  <c r="S183" i="3" s="1"/>
  <c r="W183" i="3" s="1"/>
  <c r="AA183" i="3" s="1"/>
  <c r="AE183" i="3" s="1"/>
  <c r="AI183" i="3" s="1"/>
  <c r="H182" i="3"/>
  <c r="L182" i="3" s="1"/>
  <c r="P182" i="3" s="1"/>
  <c r="T182" i="3" s="1"/>
  <c r="X182" i="3" s="1"/>
  <c r="AB182" i="3" s="1"/>
  <c r="AF182" i="3" s="1"/>
  <c r="AJ182" i="3" s="1"/>
  <c r="L183" i="3"/>
  <c r="P183" i="3" s="1"/>
  <c r="T183" i="3" s="1"/>
  <c r="X183" i="3" s="1"/>
  <c r="AB183" i="3" s="1"/>
  <c r="AF183" i="3" s="1"/>
  <c r="AJ183" i="3" s="1"/>
  <c r="G194" i="3"/>
  <c r="K194" i="3" s="1"/>
  <c r="O194" i="3" s="1"/>
  <c r="S194" i="3" s="1"/>
  <c r="W194" i="3" s="1"/>
  <c r="AA194" i="3" s="1"/>
  <c r="AE194" i="3" s="1"/>
  <c r="AI194" i="3" s="1"/>
  <c r="K195" i="3"/>
  <c r="O195" i="3" s="1"/>
  <c r="S195" i="3" s="1"/>
  <c r="W195" i="3" s="1"/>
  <c r="AA195" i="3" s="1"/>
  <c r="AE195" i="3" s="1"/>
  <c r="AI195" i="3" s="1"/>
  <c r="H194" i="3"/>
  <c r="L194" i="3" s="1"/>
  <c r="P194" i="3" s="1"/>
  <c r="T194" i="3" s="1"/>
  <c r="X194" i="3" s="1"/>
  <c r="AB194" i="3" s="1"/>
  <c r="AF194" i="3" s="1"/>
  <c r="AJ194" i="3" s="1"/>
  <c r="L195" i="3"/>
  <c r="P195" i="3" s="1"/>
  <c r="T195" i="3" s="1"/>
  <c r="X195" i="3" s="1"/>
  <c r="AB195" i="3" s="1"/>
  <c r="AF195" i="3" s="1"/>
  <c r="AJ195" i="3" s="1"/>
  <c r="G221" i="3"/>
  <c r="K221" i="3" s="1"/>
  <c r="O221" i="3" s="1"/>
  <c r="S221" i="3" s="1"/>
  <c r="W221" i="3" s="1"/>
  <c r="AA221" i="3" s="1"/>
  <c r="AE221" i="3" s="1"/>
  <c r="AI221" i="3" s="1"/>
  <c r="K222" i="3"/>
  <c r="O222" i="3" s="1"/>
  <c r="S222" i="3" s="1"/>
  <c r="W222" i="3" s="1"/>
  <c r="AA222" i="3" s="1"/>
  <c r="AE222" i="3" s="1"/>
  <c r="AI222" i="3" s="1"/>
  <c r="G233" i="3"/>
  <c r="K233" i="3" s="1"/>
  <c r="O233" i="3" s="1"/>
  <c r="S233" i="3" s="1"/>
  <c r="W233" i="3" s="1"/>
  <c r="AA233" i="3" s="1"/>
  <c r="AE233" i="3" s="1"/>
  <c r="AI233" i="3" s="1"/>
  <c r="K234" i="3"/>
  <c r="O234" i="3" s="1"/>
  <c r="S234" i="3" s="1"/>
  <c r="W234" i="3" s="1"/>
  <c r="AA234" i="3" s="1"/>
  <c r="AE234" i="3" s="1"/>
  <c r="AI234" i="3" s="1"/>
  <c r="H224" i="3"/>
  <c r="L224" i="3" s="1"/>
  <c r="P224" i="3" s="1"/>
  <c r="T224" i="3" s="1"/>
  <c r="X224" i="3" s="1"/>
  <c r="AB224" i="3" s="1"/>
  <c r="AF224" i="3" s="1"/>
  <c r="AJ224" i="3" s="1"/>
  <c r="L225" i="3"/>
  <c r="P225" i="3" s="1"/>
  <c r="T225" i="3" s="1"/>
  <c r="X225" i="3" s="1"/>
  <c r="AB225" i="3" s="1"/>
  <c r="AF225" i="3" s="1"/>
  <c r="AJ225" i="3" s="1"/>
  <c r="H236" i="3"/>
  <c r="L236" i="3" s="1"/>
  <c r="P236" i="3" s="1"/>
  <c r="T236" i="3" s="1"/>
  <c r="X236" i="3" s="1"/>
  <c r="AB236" i="3" s="1"/>
  <c r="AF236" i="3" s="1"/>
  <c r="AJ236" i="3" s="1"/>
  <c r="L237" i="3"/>
  <c r="P237" i="3" s="1"/>
  <c r="T237" i="3" s="1"/>
  <c r="X237" i="3" s="1"/>
  <c r="AB237" i="3" s="1"/>
  <c r="AF237" i="3" s="1"/>
  <c r="AJ237" i="3" s="1"/>
  <c r="G278" i="3"/>
  <c r="K278" i="3" s="1"/>
  <c r="O278" i="3" s="1"/>
  <c r="S278" i="3" s="1"/>
  <c r="W278" i="3" s="1"/>
  <c r="AA278" i="3" s="1"/>
  <c r="AE278" i="3" s="1"/>
  <c r="AI278" i="3" s="1"/>
  <c r="K279" i="3"/>
  <c r="O279" i="3" s="1"/>
  <c r="S279" i="3" s="1"/>
  <c r="W279" i="3" s="1"/>
  <c r="AA279" i="3" s="1"/>
  <c r="AE279" i="3" s="1"/>
  <c r="AI279" i="3" s="1"/>
  <c r="G292" i="3"/>
  <c r="K292" i="3" s="1"/>
  <c r="O292" i="3" s="1"/>
  <c r="S292" i="3" s="1"/>
  <c r="W292" i="3" s="1"/>
  <c r="AA292" i="3" s="1"/>
  <c r="AE292" i="3" s="1"/>
  <c r="AI292" i="3" s="1"/>
  <c r="K293" i="3"/>
  <c r="O293" i="3" s="1"/>
  <c r="S293" i="3" s="1"/>
  <c r="W293" i="3" s="1"/>
  <c r="AA293" i="3" s="1"/>
  <c r="AE293" i="3" s="1"/>
  <c r="AI293" i="3" s="1"/>
  <c r="G299" i="3"/>
  <c r="K299" i="3" s="1"/>
  <c r="O299" i="3" s="1"/>
  <c r="S299" i="3" s="1"/>
  <c r="W299" i="3" s="1"/>
  <c r="AA299" i="3" s="1"/>
  <c r="AE299" i="3" s="1"/>
  <c r="AI299" i="3" s="1"/>
  <c r="K300" i="3"/>
  <c r="O300" i="3" s="1"/>
  <c r="S300" i="3" s="1"/>
  <c r="W300" i="3" s="1"/>
  <c r="AA300" i="3" s="1"/>
  <c r="AE300" i="3" s="1"/>
  <c r="AI300" i="3" s="1"/>
  <c r="G327" i="3"/>
  <c r="K327" i="3" s="1"/>
  <c r="O327" i="3" s="1"/>
  <c r="S327" i="3" s="1"/>
  <c r="W327" i="3" s="1"/>
  <c r="AA327" i="3" s="1"/>
  <c r="AE327" i="3" s="1"/>
  <c r="AI327" i="3" s="1"/>
  <c r="K328" i="3"/>
  <c r="O328" i="3" s="1"/>
  <c r="S328" i="3" s="1"/>
  <c r="W328" i="3" s="1"/>
  <c r="AA328" i="3" s="1"/>
  <c r="AE328" i="3" s="1"/>
  <c r="AI328" i="3" s="1"/>
  <c r="G333" i="3"/>
  <c r="K333" i="3" s="1"/>
  <c r="O333" i="3" s="1"/>
  <c r="S333" i="3" s="1"/>
  <c r="W333" i="3" s="1"/>
  <c r="AA333" i="3" s="1"/>
  <c r="AE333" i="3" s="1"/>
  <c r="AI333" i="3" s="1"/>
  <c r="K334" i="3"/>
  <c r="O334" i="3" s="1"/>
  <c r="S334" i="3" s="1"/>
  <c r="W334" i="3" s="1"/>
  <c r="AA334" i="3" s="1"/>
  <c r="AE334" i="3" s="1"/>
  <c r="AI334" i="3" s="1"/>
  <c r="H356" i="3"/>
  <c r="L356" i="3" s="1"/>
  <c r="P356" i="3" s="1"/>
  <c r="T356" i="3" s="1"/>
  <c r="X356" i="3" s="1"/>
  <c r="AB356" i="3" s="1"/>
  <c r="AF356" i="3" s="1"/>
  <c r="AJ356" i="3" s="1"/>
  <c r="L357" i="3"/>
  <c r="P357" i="3" s="1"/>
  <c r="T357" i="3" s="1"/>
  <c r="X357" i="3" s="1"/>
  <c r="AB357" i="3" s="1"/>
  <c r="AF357" i="3" s="1"/>
  <c r="AJ357" i="3" s="1"/>
  <c r="G375" i="3"/>
  <c r="K375" i="3" s="1"/>
  <c r="O375" i="3" s="1"/>
  <c r="S375" i="3" s="1"/>
  <c r="W375" i="3" s="1"/>
  <c r="AA375" i="3" s="1"/>
  <c r="AE375" i="3" s="1"/>
  <c r="AI375" i="3" s="1"/>
  <c r="K376" i="3"/>
  <c r="O376" i="3" s="1"/>
  <c r="S376" i="3" s="1"/>
  <c r="W376" i="3" s="1"/>
  <c r="AA376" i="3" s="1"/>
  <c r="AE376" i="3" s="1"/>
  <c r="AI376" i="3" s="1"/>
  <c r="G391" i="3"/>
  <c r="K391" i="3" s="1"/>
  <c r="O391" i="3" s="1"/>
  <c r="S391" i="3" s="1"/>
  <c r="W391" i="3" s="1"/>
  <c r="AA391" i="3" s="1"/>
  <c r="AE391" i="3" s="1"/>
  <c r="AI391" i="3" s="1"/>
  <c r="K392" i="3"/>
  <c r="O392" i="3" s="1"/>
  <c r="S392" i="3" s="1"/>
  <c r="W392" i="3" s="1"/>
  <c r="AA392" i="3" s="1"/>
  <c r="AE392" i="3" s="1"/>
  <c r="AI392" i="3" s="1"/>
  <c r="G408" i="3"/>
  <c r="K408" i="3" s="1"/>
  <c r="O408" i="3" s="1"/>
  <c r="S408" i="3" s="1"/>
  <c r="W408" i="3" s="1"/>
  <c r="AA408" i="3" s="1"/>
  <c r="AE408" i="3" s="1"/>
  <c r="AI408" i="3" s="1"/>
  <c r="K409" i="3"/>
  <c r="O409" i="3" s="1"/>
  <c r="S409" i="3" s="1"/>
  <c r="W409" i="3" s="1"/>
  <c r="AA409" i="3" s="1"/>
  <c r="AE409" i="3" s="1"/>
  <c r="AI409" i="3" s="1"/>
  <c r="H408" i="3"/>
  <c r="L408" i="3" s="1"/>
  <c r="P408" i="3" s="1"/>
  <c r="T408" i="3" s="1"/>
  <c r="X408" i="3" s="1"/>
  <c r="AB408" i="3" s="1"/>
  <c r="AF408" i="3" s="1"/>
  <c r="AJ408" i="3" s="1"/>
  <c r="L409" i="3"/>
  <c r="P409" i="3" s="1"/>
  <c r="T409" i="3" s="1"/>
  <c r="X409" i="3" s="1"/>
  <c r="AB409" i="3" s="1"/>
  <c r="AF409" i="3" s="1"/>
  <c r="AJ409" i="3" s="1"/>
  <c r="G423" i="3"/>
  <c r="K424" i="3"/>
  <c r="O424" i="3" s="1"/>
  <c r="S424" i="3" s="1"/>
  <c r="W424" i="3" s="1"/>
  <c r="AA424" i="3" s="1"/>
  <c r="AE424" i="3" s="1"/>
  <c r="AI424" i="3" s="1"/>
  <c r="G438" i="3"/>
  <c r="K439" i="3"/>
  <c r="O439" i="3" s="1"/>
  <c r="S439" i="3" s="1"/>
  <c r="W439" i="3" s="1"/>
  <c r="AA439" i="3" s="1"/>
  <c r="AE439" i="3" s="1"/>
  <c r="AI439" i="3" s="1"/>
  <c r="G452" i="3"/>
  <c r="K452" i="3" s="1"/>
  <c r="O452" i="3" s="1"/>
  <c r="S452" i="3" s="1"/>
  <c r="W452" i="3" s="1"/>
  <c r="AA452" i="3" s="1"/>
  <c r="AE452" i="3" s="1"/>
  <c r="AI452" i="3" s="1"/>
  <c r="K453" i="3"/>
  <c r="O453" i="3" s="1"/>
  <c r="S453" i="3" s="1"/>
  <c r="W453" i="3" s="1"/>
  <c r="AA453" i="3" s="1"/>
  <c r="AE453" i="3" s="1"/>
  <c r="AI453" i="3" s="1"/>
  <c r="H455" i="3"/>
  <c r="L455" i="3" s="1"/>
  <c r="P455" i="3" s="1"/>
  <c r="T455" i="3" s="1"/>
  <c r="X455" i="3" s="1"/>
  <c r="AB455" i="3" s="1"/>
  <c r="AF455" i="3" s="1"/>
  <c r="AJ455" i="3" s="1"/>
  <c r="L456" i="3"/>
  <c r="P456" i="3" s="1"/>
  <c r="T456" i="3" s="1"/>
  <c r="X456" i="3" s="1"/>
  <c r="AB456" i="3" s="1"/>
  <c r="AF456" i="3" s="1"/>
  <c r="AJ456" i="3" s="1"/>
  <c r="H31" i="3"/>
  <c r="L31" i="3" s="1"/>
  <c r="P31" i="3" s="1"/>
  <c r="T31" i="3" s="1"/>
  <c r="X31" i="3" s="1"/>
  <c r="AB31" i="3" s="1"/>
  <c r="AF31" i="3" s="1"/>
  <c r="AJ31" i="3" s="1"/>
  <c r="AN31" i="3" s="1"/>
  <c r="L32" i="3"/>
  <c r="P32" i="3" s="1"/>
  <c r="T32" i="3" s="1"/>
  <c r="X32" i="3" s="1"/>
  <c r="AB32" i="3" s="1"/>
  <c r="AF32" i="3" s="1"/>
  <c r="AJ32" i="3" s="1"/>
  <c r="AN32" i="3" s="1"/>
  <c r="H34" i="3"/>
  <c r="L34" i="3" s="1"/>
  <c r="P34" i="3" s="1"/>
  <c r="T34" i="3" s="1"/>
  <c r="X34" i="3" s="1"/>
  <c r="AB34" i="3" s="1"/>
  <c r="AF34" i="3" s="1"/>
  <c r="AJ34" i="3" s="1"/>
  <c r="AN34" i="3" s="1"/>
  <c r="L35" i="3"/>
  <c r="P35" i="3" s="1"/>
  <c r="T35" i="3" s="1"/>
  <c r="X35" i="3" s="1"/>
  <c r="AB35" i="3" s="1"/>
  <c r="AF35" i="3" s="1"/>
  <c r="AJ35" i="3" s="1"/>
  <c r="AN35" i="3" s="1"/>
  <c r="H73" i="3"/>
  <c r="L73" i="3" s="1"/>
  <c r="P73" i="3" s="1"/>
  <c r="T73" i="3" s="1"/>
  <c r="X73" i="3" s="1"/>
  <c r="AB73" i="3" s="1"/>
  <c r="AF73" i="3" s="1"/>
  <c r="AJ73" i="3" s="1"/>
  <c r="AN73" i="3" s="1"/>
  <c r="L74" i="3"/>
  <c r="P74" i="3" s="1"/>
  <c r="T74" i="3" s="1"/>
  <c r="X74" i="3" s="1"/>
  <c r="AB74" i="3" s="1"/>
  <c r="AF74" i="3" s="1"/>
  <c r="AJ74" i="3" s="1"/>
  <c r="AN74" i="3" s="1"/>
  <c r="G82" i="3"/>
  <c r="K82" i="3" s="1"/>
  <c r="O82" i="3" s="1"/>
  <c r="S82" i="3" s="1"/>
  <c r="W82" i="3" s="1"/>
  <c r="AA82" i="3" s="1"/>
  <c r="AE82" i="3" s="1"/>
  <c r="AI82" i="3" s="1"/>
  <c r="AM82" i="3" s="1"/>
  <c r="K83" i="3"/>
  <c r="O83" i="3" s="1"/>
  <c r="S83" i="3" s="1"/>
  <c r="W83" i="3" s="1"/>
  <c r="AA83" i="3" s="1"/>
  <c r="AE83" i="3" s="1"/>
  <c r="AI83" i="3" s="1"/>
  <c r="AM83" i="3" s="1"/>
  <c r="H82" i="3"/>
  <c r="L82" i="3" s="1"/>
  <c r="P82" i="3" s="1"/>
  <c r="T82" i="3" s="1"/>
  <c r="X82" i="3" s="1"/>
  <c r="AB82" i="3" s="1"/>
  <c r="AF82" i="3" s="1"/>
  <c r="AJ82" i="3" s="1"/>
  <c r="AN82" i="3" s="1"/>
  <c r="L83" i="3"/>
  <c r="P83" i="3" s="1"/>
  <c r="T83" i="3" s="1"/>
  <c r="X83" i="3" s="1"/>
  <c r="AB83" i="3" s="1"/>
  <c r="AF83" i="3" s="1"/>
  <c r="AJ83" i="3" s="1"/>
  <c r="AN83" i="3" s="1"/>
  <c r="G94" i="3"/>
  <c r="K94" i="3" s="1"/>
  <c r="O94" i="3" s="1"/>
  <c r="S94" i="3" s="1"/>
  <c r="W94" i="3" s="1"/>
  <c r="AA94" i="3" s="1"/>
  <c r="AE94" i="3" s="1"/>
  <c r="AI94" i="3" s="1"/>
  <c r="AM94" i="3" s="1"/>
  <c r="K95" i="3"/>
  <c r="O95" i="3" s="1"/>
  <c r="S95" i="3" s="1"/>
  <c r="W95" i="3" s="1"/>
  <c r="AA95" i="3" s="1"/>
  <c r="AE95" i="3" s="1"/>
  <c r="AI95" i="3" s="1"/>
  <c r="AM95" i="3" s="1"/>
  <c r="H94" i="3"/>
  <c r="L94" i="3" s="1"/>
  <c r="P94" i="3" s="1"/>
  <c r="T94" i="3" s="1"/>
  <c r="X94" i="3" s="1"/>
  <c r="AB94" i="3" s="1"/>
  <c r="AF94" i="3" s="1"/>
  <c r="AJ94" i="3" s="1"/>
  <c r="AN94" i="3" s="1"/>
  <c r="L95" i="3"/>
  <c r="P95" i="3" s="1"/>
  <c r="T95" i="3" s="1"/>
  <c r="X95" i="3" s="1"/>
  <c r="AB95" i="3" s="1"/>
  <c r="AF95" i="3" s="1"/>
  <c r="AJ95" i="3" s="1"/>
  <c r="AN95" i="3" s="1"/>
  <c r="G168" i="3"/>
  <c r="K168" i="3" s="1"/>
  <c r="O168" i="3" s="1"/>
  <c r="S168" i="3" s="1"/>
  <c r="W168" i="3" s="1"/>
  <c r="AA168" i="3" s="1"/>
  <c r="AE168" i="3" s="1"/>
  <c r="AI168" i="3" s="1"/>
  <c r="K169" i="3"/>
  <c r="O169" i="3" s="1"/>
  <c r="S169" i="3" s="1"/>
  <c r="W169" i="3" s="1"/>
  <c r="AA169" i="3" s="1"/>
  <c r="AE169" i="3" s="1"/>
  <c r="AI169" i="3" s="1"/>
  <c r="G179" i="3"/>
  <c r="K179" i="3" s="1"/>
  <c r="O179" i="3" s="1"/>
  <c r="S179" i="3" s="1"/>
  <c r="W179" i="3" s="1"/>
  <c r="AA179" i="3" s="1"/>
  <c r="AE179" i="3" s="1"/>
  <c r="AI179" i="3" s="1"/>
  <c r="K180" i="3"/>
  <c r="O180" i="3" s="1"/>
  <c r="S180" i="3" s="1"/>
  <c r="W180" i="3" s="1"/>
  <c r="AA180" i="3" s="1"/>
  <c r="AE180" i="3" s="1"/>
  <c r="AI180" i="3" s="1"/>
  <c r="G185" i="3"/>
  <c r="K185" i="3" s="1"/>
  <c r="O185" i="3" s="1"/>
  <c r="S185" i="3" s="1"/>
  <c r="W185" i="3" s="1"/>
  <c r="AA185" i="3" s="1"/>
  <c r="AE185" i="3" s="1"/>
  <c r="AI185" i="3" s="1"/>
  <c r="K186" i="3"/>
  <c r="O186" i="3" s="1"/>
  <c r="S186" i="3" s="1"/>
  <c r="W186" i="3" s="1"/>
  <c r="AA186" i="3" s="1"/>
  <c r="AE186" i="3" s="1"/>
  <c r="AI186" i="3" s="1"/>
  <c r="H185" i="3"/>
  <c r="L185" i="3" s="1"/>
  <c r="P185" i="3" s="1"/>
  <c r="T185" i="3" s="1"/>
  <c r="X185" i="3" s="1"/>
  <c r="AB185" i="3" s="1"/>
  <c r="AF185" i="3" s="1"/>
  <c r="AJ185" i="3" s="1"/>
  <c r="L186" i="3"/>
  <c r="P186" i="3" s="1"/>
  <c r="T186" i="3" s="1"/>
  <c r="X186" i="3" s="1"/>
  <c r="AB186" i="3" s="1"/>
  <c r="AF186" i="3" s="1"/>
  <c r="AJ186" i="3" s="1"/>
  <c r="G197" i="3"/>
  <c r="K197" i="3" s="1"/>
  <c r="O197" i="3" s="1"/>
  <c r="S197" i="3" s="1"/>
  <c r="W197" i="3" s="1"/>
  <c r="AA197" i="3" s="1"/>
  <c r="AE197" i="3" s="1"/>
  <c r="AI197" i="3" s="1"/>
  <c r="K198" i="3"/>
  <c r="O198" i="3" s="1"/>
  <c r="S198" i="3" s="1"/>
  <c r="W198" i="3" s="1"/>
  <c r="AA198" i="3" s="1"/>
  <c r="AE198" i="3" s="1"/>
  <c r="AI198" i="3" s="1"/>
  <c r="H197" i="3"/>
  <c r="L197" i="3" s="1"/>
  <c r="P197" i="3" s="1"/>
  <c r="T197" i="3" s="1"/>
  <c r="X197" i="3" s="1"/>
  <c r="AB197" i="3" s="1"/>
  <c r="AF197" i="3" s="1"/>
  <c r="AJ197" i="3" s="1"/>
  <c r="L198" i="3"/>
  <c r="P198" i="3" s="1"/>
  <c r="T198" i="3" s="1"/>
  <c r="X198" i="3" s="1"/>
  <c r="AB198" i="3" s="1"/>
  <c r="AF198" i="3" s="1"/>
  <c r="AJ198" i="3" s="1"/>
  <c r="G224" i="3"/>
  <c r="K224" i="3" s="1"/>
  <c r="O224" i="3" s="1"/>
  <c r="S224" i="3" s="1"/>
  <c r="W224" i="3" s="1"/>
  <c r="AA224" i="3" s="1"/>
  <c r="AE224" i="3" s="1"/>
  <c r="AI224" i="3" s="1"/>
  <c r="K225" i="3"/>
  <c r="O225" i="3" s="1"/>
  <c r="S225" i="3" s="1"/>
  <c r="W225" i="3" s="1"/>
  <c r="AA225" i="3" s="1"/>
  <c r="AE225" i="3" s="1"/>
  <c r="AI225" i="3" s="1"/>
  <c r="G236" i="3"/>
  <c r="K236" i="3" s="1"/>
  <c r="O236" i="3" s="1"/>
  <c r="S236" i="3" s="1"/>
  <c r="W236" i="3" s="1"/>
  <c r="AA236" i="3" s="1"/>
  <c r="AE236" i="3" s="1"/>
  <c r="AI236" i="3" s="1"/>
  <c r="K237" i="3"/>
  <c r="O237" i="3" s="1"/>
  <c r="S237" i="3" s="1"/>
  <c r="W237" i="3" s="1"/>
  <c r="AA237" i="3" s="1"/>
  <c r="AE237" i="3" s="1"/>
  <c r="AI237" i="3" s="1"/>
  <c r="H227" i="3"/>
  <c r="L227" i="3" s="1"/>
  <c r="P227" i="3" s="1"/>
  <c r="T227" i="3" s="1"/>
  <c r="X227" i="3" s="1"/>
  <c r="AB227" i="3" s="1"/>
  <c r="AF227" i="3" s="1"/>
  <c r="AJ227" i="3" s="1"/>
  <c r="L228" i="3"/>
  <c r="P228" i="3" s="1"/>
  <c r="T228" i="3" s="1"/>
  <c r="X228" i="3" s="1"/>
  <c r="AB228" i="3" s="1"/>
  <c r="AF228" i="3" s="1"/>
  <c r="AJ228" i="3" s="1"/>
  <c r="H239" i="3"/>
  <c r="L239" i="3" s="1"/>
  <c r="P239" i="3" s="1"/>
  <c r="T239" i="3" s="1"/>
  <c r="X239" i="3" s="1"/>
  <c r="AB239" i="3" s="1"/>
  <c r="AF239" i="3" s="1"/>
  <c r="AJ239" i="3" s="1"/>
  <c r="L240" i="3"/>
  <c r="P240" i="3" s="1"/>
  <c r="T240" i="3" s="1"/>
  <c r="X240" i="3" s="1"/>
  <c r="AB240" i="3" s="1"/>
  <c r="AF240" i="3" s="1"/>
  <c r="AJ240" i="3" s="1"/>
  <c r="H270" i="3"/>
  <c r="L270" i="3" s="1"/>
  <c r="P270" i="3" s="1"/>
  <c r="T270" i="3" s="1"/>
  <c r="X270" i="3" s="1"/>
  <c r="AB270" i="3" s="1"/>
  <c r="AF270" i="3" s="1"/>
  <c r="AJ270" i="3" s="1"/>
  <c r="L271" i="3"/>
  <c r="P271" i="3" s="1"/>
  <c r="T271" i="3" s="1"/>
  <c r="X271" i="3" s="1"/>
  <c r="AB271" i="3" s="1"/>
  <c r="AF271" i="3" s="1"/>
  <c r="AJ271" i="3" s="1"/>
  <c r="H286" i="3"/>
  <c r="L286" i="3" s="1"/>
  <c r="P286" i="3" s="1"/>
  <c r="T286" i="3" s="1"/>
  <c r="X286" i="3" s="1"/>
  <c r="AB286" i="3" s="1"/>
  <c r="AF286" i="3" s="1"/>
  <c r="AJ286" i="3" s="1"/>
  <c r="L287" i="3"/>
  <c r="P287" i="3" s="1"/>
  <c r="T287" i="3" s="1"/>
  <c r="X287" i="3" s="1"/>
  <c r="AB287" i="3" s="1"/>
  <c r="AF287" i="3" s="1"/>
  <c r="AJ287" i="3" s="1"/>
  <c r="H299" i="3"/>
  <c r="L299" i="3" s="1"/>
  <c r="P299" i="3" s="1"/>
  <c r="T299" i="3" s="1"/>
  <c r="X299" i="3" s="1"/>
  <c r="AB299" i="3" s="1"/>
  <c r="AF299" i="3" s="1"/>
  <c r="AJ299" i="3" s="1"/>
  <c r="L300" i="3"/>
  <c r="P300" i="3" s="1"/>
  <c r="T300" i="3" s="1"/>
  <c r="X300" i="3" s="1"/>
  <c r="AB300" i="3" s="1"/>
  <c r="AF300" i="3" s="1"/>
  <c r="AJ300" i="3" s="1"/>
  <c r="G330" i="3"/>
  <c r="K330" i="3" s="1"/>
  <c r="O330" i="3" s="1"/>
  <c r="S330" i="3" s="1"/>
  <c r="W330" i="3" s="1"/>
  <c r="AA330" i="3" s="1"/>
  <c r="AE330" i="3" s="1"/>
  <c r="AI330" i="3" s="1"/>
  <c r="K331" i="3"/>
  <c r="O331" i="3" s="1"/>
  <c r="S331" i="3" s="1"/>
  <c r="W331" i="3" s="1"/>
  <c r="AA331" i="3" s="1"/>
  <c r="AE331" i="3" s="1"/>
  <c r="AI331" i="3" s="1"/>
  <c r="H333" i="3"/>
  <c r="L333" i="3" s="1"/>
  <c r="P333" i="3" s="1"/>
  <c r="T333" i="3" s="1"/>
  <c r="X333" i="3" s="1"/>
  <c r="AB333" i="3" s="1"/>
  <c r="AF333" i="3" s="1"/>
  <c r="AJ333" i="3" s="1"/>
  <c r="L334" i="3"/>
  <c r="P334" i="3" s="1"/>
  <c r="T334" i="3" s="1"/>
  <c r="X334" i="3" s="1"/>
  <c r="AB334" i="3" s="1"/>
  <c r="AF334" i="3" s="1"/>
  <c r="AJ334" i="3" s="1"/>
  <c r="H359" i="3"/>
  <c r="L359" i="3" s="1"/>
  <c r="P359" i="3" s="1"/>
  <c r="T359" i="3" s="1"/>
  <c r="X359" i="3" s="1"/>
  <c r="AB359" i="3" s="1"/>
  <c r="AF359" i="3" s="1"/>
  <c r="AJ359" i="3" s="1"/>
  <c r="L360" i="3"/>
  <c r="P360" i="3" s="1"/>
  <c r="T360" i="3" s="1"/>
  <c r="X360" i="3" s="1"/>
  <c r="AB360" i="3" s="1"/>
  <c r="AF360" i="3" s="1"/>
  <c r="AJ360" i="3" s="1"/>
  <c r="G378" i="3"/>
  <c r="K378" i="3" s="1"/>
  <c r="O378" i="3" s="1"/>
  <c r="S378" i="3" s="1"/>
  <c r="W378" i="3" s="1"/>
  <c r="AA378" i="3" s="1"/>
  <c r="AE378" i="3" s="1"/>
  <c r="AI378" i="3" s="1"/>
  <c r="K379" i="3"/>
  <c r="O379" i="3" s="1"/>
  <c r="S379" i="3" s="1"/>
  <c r="W379" i="3" s="1"/>
  <c r="AA379" i="3" s="1"/>
  <c r="AE379" i="3" s="1"/>
  <c r="AI379" i="3" s="1"/>
  <c r="H391" i="3"/>
  <c r="L391" i="3" s="1"/>
  <c r="P391" i="3" s="1"/>
  <c r="T391" i="3" s="1"/>
  <c r="X391" i="3" s="1"/>
  <c r="AB391" i="3" s="1"/>
  <c r="AF391" i="3" s="1"/>
  <c r="AJ391" i="3" s="1"/>
  <c r="L392" i="3"/>
  <c r="P392" i="3" s="1"/>
  <c r="T392" i="3" s="1"/>
  <c r="X392" i="3" s="1"/>
  <c r="AB392" i="3" s="1"/>
  <c r="AF392" i="3" s="1"/>
  <c r="AJ392" i="3" s="1"/>
  <c r="G411" i="3"/>
  <c r="K411" i="3" s="1"/>
  <c r="O411" i="3" s="1"/>
  <c r="S411" i="3" s="1"/>
  <c r="W411" i="3" s="1"/>
  <c r="AA411" i="3" s="1"/>
  <c r="AE411" i="3" s="1"/>
  <c r="AI411" i="3" s="1"/>
  <c r="K412" i="3"/>
  <c r="O412" i="3" s="1"/>
  <c r="S412" i="3" s="1"/>
  <c r="W412" i="3" s="1"/>
  <c r="AA412" i="3" s="1"/>
  <c r="AE412" i="3" s="1"/>
  <c r="AI412" i="3" s="1"/>
  <c r="H411" i="3"/>
  <c r="L411" i="3" s="1"/>
  <c r="P411" i="3" s="1"/>
  <c r="T411" i="3" s="1"/>
  <c r="X411" i="3" s="1"/>
  <c r="AB411" i="3" s="1"/>
  <c r="AF411" i="3" s="1"/>
  <c r="AJ411" i="3" s="1"/>
  <c r="L412" i="3"/>
  <c r="P412" i="3" s="1"/>
  <c r="T412" i="3" s="1"/>
  <c r="X412" i="3" s="1"/>
  <c r="AB412" i="3" s="1"/>
  <c r="AF412" i="3" s="1"/>
  <c r="AJ412" i="3" s="1"/>
  <c r="H423" i="3"/>
  <c r="L424" i="3"/>
  <c r="P424" i="3" s="1"/>
  <c r="T424" i="3" s="1"/>
  <c r="X424" i="3" s="1"/>
  <c r="AB424" i="3" s="1"/>
  <c r="AF424" i="3" s="1"/>
  <c r="AJ424" i="3" s="1"/>
  <c r="H438" i="3"/>
  <c r="L439" i="3"/>
  <c r="P439" i="3" s="1"/>
  <c r="T439" i="3" s="1"/>
  <c r="X439" i="3" s="1"/>
  <c r="AB439" i="3" s="1"/>
  <c r="AF439" i="3" s="1"/>
  <c r="AJ439" i="3" s="1"/>
  <c r="G455" i="3"/>
  <c r="K455" i="3" s="1"/>
  <c r="O455" i="3" s="1"/>
  <c r="S455" i="3" s="1"/>
  <c r="W455" i="3" s="1"/>
  <c r="AA455" i="3" s="1"/>
  <c r="AE455" i="3" s="1"/>
  <c r="AI455" i="3" s="1"/>
  <c r="K456" i="3"/>
  <c r="O456" i="3" s="1"/>
  <c r="S456" i="3" s="1"/>
  <c r="W456" i="3" s="1"/>
  <c r="AA456" i="3" s="1"/>
  <c r="AE456" i="3" s="1"/>
  <c r="AI456" i="3" s="1"/>
  <c r="H458" i="3"/>
  <c r="L458" i="3" s="1"/>
  <c r="P458" i="3" s="1"/>
  <c r="T458" i="3" s="1"/>
  <c r="X458" i="3" s="1"/>
  <c r="AB458" i="3" s="1"/>
  <c r="AF458" i="3" s="1"/>
  <c r="AJ458" i="3" s="1"/>
  <c r="L459" i="3"/>
  <c r="P459" i="3" s="1"/>
  <c r="T459" i="3" s="1"/>
  <c r="X459" i="3" s="1"/>
  <c r="AB459" i="3" s="1"/>
  <c r="AF459" i="3" s="1"/>
  <c r="AJ459" i="3" s="1"/>
  <c r="G34" i="3"/>
  <c r="K34" i="3" s="1"/>
  <c r="O34" i="3" s="1"/>
  <c r="S34" i="3" s="1"/>
  <c r="W34" i="3" s="1"/>
  <c r="AA34" i="3" s="1"/>
  <c r="AE34" i="3" s="1"/>
  <c r="AI34" i="3" s="1"/>
  <c r="AM34" i="3" s="1"/>
  <c r="K35" i="3"/>
  <c r="O35" i="3" s="1"/>
  <c r="S35" i="3" s="1"/>
  <c r="W35" i="3" s="1"/>
  <c r="AA35" i="3" s="1"/>
  <c r="AE35" i="3" s="1"/>
  <c r="AI35" i="3" s="1"/>
  <c r="AM35" i="3" s="1"/>
  <c r="H37" i="3"/>
  <c r="L37" i="3" s="1"/>
  <c r="P37" i="3" s="1"/>
  <c r="T37" i="3" s="1"/>
  <c r="X37" i="3" s="1"/>
  <c r="AB37" i="3" s="1"/>
  <c r="AF37" i="3" s="1"/>
  <c r="AJ37" i="3" s="1"/>
  <c r="AN37" i="3" s="1"/>
  <c r="L38" i="3"/>
  <c r="P38" i="3" s="1"/>
  <c r="T38" i="3" s="1"/>
  <c r="X38" i="3" s="1"/>
  <c r="AB38" i="3" s="1"/>
  <c r="AF38" i="3" s="1"/>
  <c r="AJ38" i="3" s="1"/>
  <c r="AN38" i="3" s="1"/>
  <c r="G76" i="3"/>
  <c r="K76" i="3" s="1"/>
  <c r="O76" i="3" s="1"/>
  <c r="S76" i="3" s="1"/>
  <c r="W76" i="3" s="1"/>
  <c r="AA76" i="3" s="1"/>
  <c r="AE76" i="3" s="1"/>
  <c r="AI76" i="3" s="1"/>
  <c r="AM76" i="3" s="1"/>
  <c r="K77" i="3"/>
  <c r="O77" i="3" s="1"/>
  <c r="S77" i="3" s="1"/>
  <c r="W77" i="3" s="1"/>
  <c r="AA77" i="3" s="1"/>
  <c r="AE77" i="3" s="1"/>
  <c r="AI77" i="3" s="1"/>
  <c r="AM77" i="3" s="1"/>
  <c r="G85" i="3"/>
  <c r="K85" i="3" s="1"/>
  <c r="O85" i="3" s="1"/>
  <c r="S85" i="3" s="1"/>
  <c r="W85" i="3" s="1"/>
  <c r="AA85" i="3" s="1"/>
  <c r="AE85" i="3" s="1"/>
  <c r="AI85" i="3" s="1"/>
  <c r="AM85" i="3" s="1"/>
  <c r="K86" i="3"/>
  <c r="O86" i="3" s="1"/>
  <c r="S86" i="3" s="1"/>
  <c r="W86" i="3" s="1"/>
  <c r="AA86" i="3" s="1"/>
  <c r="AE86" i="3" s="1"/>
  <c r="AI86" i="3" s="1"/>
  <c r="AM86" i="3" s="1"/>
  <c r="H85" i="3"/>
  <c r="L85" i="3" s="1"/>
  <c r="P85" i="3" s="1"/>
  <c r="T85" i="3" s="1"/>
  <c r="X85" i="3" s="1"/>
  <c r="AB85" i="3" s="1"/>
  <c r="AF85" i="3" s="1"/>
  <c r="AJ85" i="3" s="1"/>
  <c r="AN85" i="3" s="1"/>
  <c r="L86" i="3"/>
  <c r="P86" i="3" s="1"/>
  <c r="T86" i="3" s="1"/>
  <c r="X86" i="3" s="1"/>
  <c r="AB86" i="3" s="1"/>
  <c r="AF86" i="3" s="1"/>
  <c r="AJ86" i="3" s="1"/>
  <c r="AN86" i="3" s="1"/>
  <c r="G102" i="3"/>
  <c r="K102" i="3" s="1"/>
  <c r="O102" i="3" s="1"/>
  <c r="S102" i="3" s="1"/>
  <c r="W102" i="3" s="1"/>
  <c r="AA102" i="3" s="1"/>
  <c r="AE102" i="3" s="1"/>
  <c r="AI102" i="3" s="1"/>
  <c r="AM102" i="3" s="1"/>
  <c r="K103" i="3"/>
  <c r="O103" i="3" s="1"/>
  <c r="S103" i="3" s="1"/>
  <c r="W103" i="3" s="1"/>
  <c r="AA103" i="3" s="1"/>
  <c r="AE103" i="3" s="1"/>
  <c r="AI103" i="3" s="1"/>
  <c r="AM103" i="3" s="1"/>
  <c r="H102" i="3"/>
  <c r="L102" i="3" s="1"/>
  <c r="P102" i="3" s="1"/>
  <c r="T102" i="3" s="1"/>
  <c r="X102" i="3" s="1"/>
  <c r="AB102" i="3" s="1"/>
  <c r="AF102" i="3" s="1"/>
  <c r="AJ102" i="3" s="1"/>
  <c r="AN102" i="3" s="1"/>
  <c r="L103" i="3"/>
  <c r="P103" i="3" s="1"/>
  <c r="T103" i="3" s="1"/>
  <c r="X103" i="3" s="1"/>
  <c r="AB103" i="3" s="1"/>
  <c r="AF103" i="3" s="1"/>
  <c r="AJ103" i="3" s="1"/>
  <c r="AN103" i="3" s="1"/>
  <c r="G129" i="3"/>
  <c r="K129" i="3" s="1"/>
  <c r="O129" i="3" s="1"/>
  <c r="S129" i="3" s="1"/>
  <c r="W129" i="3" s="1"/>
  <c r="AA129" i="3" s="1"/>
  <c r="AE129" i="3" s="1"/>
  <c r="AI129" i="3" s="1"/>
  <c r="K130" i="3"/>
  <c r="O130" i="3" s="1"/>
  <c r="S130" i="3" s="1"/>
  <c r="W130" i="3" s="1"/>
  <c r="AA130" i="3" s="1"/>
  <c r="AE130" i="3" s="1"/>
  <c r="AI130" i="3" s="1"/>
  <c r="H165" i="3"/>
  <c r="L165" i="3" s="1"/>
  <c r="P165" i="3" s="1"/>
  <c r="T165" i="3" s="1"/>
  <c r="X165" i="3" s="1"/>
  <c r="AB165" i="3" s="1"/>
  <c r="AF165" i="3" s="1"/>
  <c r="AJ165" i="3" s="1"/>
  <c r="L166" i="3"/>
  <c r="P166" i="3" s="1"/>
  <c r="T166" i="3" s="1"/>
  <c r="X166" i="3" s="1"/>
  <c r="AB166" i="3" s="1"/>
  <c r="AF166" i="3" s="1"/>
  <c r="AJ166" i="3" s="1"/>
  <c r="H176" i="3"/>
  <c r="L176" i="3" s="1"/>
  <c r="P176" i="3" s="1"/>
  <c r="T176" i="3" s="1"/>
  <c r="X176" i="3" s="1"/>
  <c r="AB176" i="3" s="1"/>
  <c r="AF176" i="3" s="1"/>
  <c r="AJ176" i="3" s="1"/>
  <c r="L177" i="3"/>
  <c r="P177" i="3" s="1"/>
  <c r="T177" i="3" s="1"/>
  <c r="X177" i="3" s="1"/>
  <c r="AB177" i="3" s="1"/>
  <c r="AF177" i="3" s="1"/>
  <c r="AJ177" i="3" s="1"/>
  <c r="G200" i="3"/>
  <c r="K200" i="3" s="1"/>
  <c r="O200" i="3" s="1"/>
  <c r="S200" i="3" s="1"/>
  <c r="W200" i="3" s="1"/>
  <c r="AA200" i="3" s="1"/>
  <c r="AE200" i="3" s="1"/>
  <c r="AI200" i="3" s="1"/>
  <c r="K201" i="3"/>
  <c r="O201" i="3" s="1"/>
  <c r="S201" i="3" s="1"/>
  <c r="W201" i="3" s="1"/>
  <c r="AA201" i="3" s="1"/>
  <c r="AE201" i="3" s="1"/>
  <c r="AI201" i="3" s="1"/>
  <c r="H200" i="3"/>
  <c r="L200" i="3" s="1"/>
  <c r="P200" i="3" s="1"/>
  <c r="T200" i="3" s="1"/>
  <c r="X200" i="3" s="1"/>
  <c r="AB200" i="3" s="1"/>
  <c r="AF200" i="3" s="1"/>
  <c r="AJ200" i="3" s="1"/>
  <c r="L201" i="3"/>
  <c r="P201" i="3" s="1"/>
  <c r="T201" i="3" s="1"/>
  <c r="X201" i="3" s="1"/>
  <c r="AB201" i="3" s="1"/>
  <c r="AF201" i="3" s="1"/>
  <c r="AJ201" i="3" s="1"/>
  <c r="G227" i="3"/>
  <c r="K227" i="3" s="1"/>
  <c r="O227" i="3" s="1"/>
  <c r="S227" i="3" s="1"/>
  <c r="W227" i="3" s="1"/>
  <c r="AA227" i="3" s="1"/>
  <c r="AE227" i="3" s="1"/>
  <c r="AI227" i="3" s="1"/>
  <c r="K228" i="3"/>
  <c r="O228" i="3" s="1"/>
  <c r="S228" i="3" s="1"/>
  <c r="W228" i="3" s="1"/>
  <c r="AA228" i="3" s="1"/>
  <c r="AE228" i="3" s="1"/>
  <c r="AI228" i="3" s="1"/>
  <c r="G239" i="3"/>
  <c r="K239" i="3" s="1"/>
  <c r="O239" i="3" s="1"/>
  <c r="S239" i="3" s="1"/>
  <c r="W239" i="3" s="1"/>
  <c r="AA239" i="3" s="1"/>
  <c r="AE239" i="3" s="1"/>
  <c r="AI239" i="3" s="1"/>
  <c r="K240" i="3"/>
  <c r="O240" i="3" s="1"/>
  <c r="S240" i="3" s="1"/>
  <c r="W240" i="3" s="1"/>
  <c r="AA240" i="3" s="1"/>
  <c r="AE240" i="3" s="1"/>
  <c r="AI240" i="3" s="1"/>
  <c r="H230" i="3"/>
  <c r="L230" i="3" s="1"/>
  <c r="P230" i="3" s="1"/>
  <c r="T230" i="3" s="1"/>
  <c r="X230" i="3" s="1"/>
  <c r="AB230" i="3" s="1"/>
  <c r="AF230" i="3" s="1"/>
  <c r="AJ230" i="3" s="1"/>
  <c r="L231" i="3"/>
  <c r="P231" i="3" s="1"/>
  <c r="T231" i="3" s="1"/>
  <c r="X231" i="3" s="1"/>
  <c r="AB231" i="3" s="1"/>
  <c r="AF231" i="3" s="1"/>
  <c r="AJ231" i="3" s="1"/>
  <c r="G270" i="3"/>
  <c r="K270" i="3" s="1"/>
  <c r="O270" i="3" s="1"/>
  <c r="S270" i="3" s="1"/>
  <c r="W270" i="3" s="1"/>
  <c r="AA270" i="3" s="1"/>
  <c r="AE270" i="3" s="1"/>
  <c r="AI270" i="3" s="1"/>
  <c r="K271" i="3"/>
  <c r="O271" i="3" s="1"/>
  <c r="S271" i="3" s="1"/>
  <c r="W271" i="3" s="1"/>
  <c r="AA271" i="3" s="1"/>
  <c r="AE271" i="3" s="1"/>
  <c r="AI271" i="3" s="1"/>
  <c r="G286" i="3"/>
  <c r="K286" i="3" s="1"/>
  <c r="O286" i="3" s="1"/>
  <c r="S286" i="3" s="1"/>
  <c r="W286" i="3" s="1"/>
  <c r="AA286" i="3" s="1"/>
  <c r="AE286" i="3" s="1"/>
  <c r="AI286" i="3" s="1"/>
  <c r="K287" i="3"/>
  <c r="O287" i="3" s="1"/>
  <c r="S287" i="3" s="1"/>
  <c r="W287" i="3" s="1"/>
  <c r="AA287" i="3" s="1"/>
  <c r="AE287" i="3" s="1"/>
  <c r="AI287" i="3" s="1"/>
  <c r="H327" i="3"/>
  <c r="L327" i="3" s="1"/>
  <c r="P327" i="3" s="1"/>
  <c r="T327" i="3" s="1"/>
  <c r="X327" i="3" s="1"/>
  <c r="AB327" i="3" s="1"/>
  <c r="AF327" i="3" s="1"/>
  <c r="AJ327" i="3" s="1"/>
  <c r="L328" i="3"/>
  <c r="P328" i="3" s="1"/>
  <c r="T328" i="3" s="1"/>
  <c r="X328" i="3" s="1"/>
  <c r="AB328" i="3" s="1"/>
  <c r="AF328" i="3" s="1"/>
  <c r="AJ328" i="3" s="1"/>
  <c r="G356" i="3"/>
  <c r="K356" i="3" s="1"/>
  <c r="O356" i="3" s="1"/>
  <c r="S356" i="3" s="1"/>
  <c r="W356" i="3" s="1"/>
  <c r="AA356" i="3" s="1"/>
  <c r="AE356" i="3" s="1"/>
  <c r="AI356" i="3" s="1"/>
  <c r="K357" i="3"/>
  <c r="O357" i="3" s="1"/>
  <c r="S357" i="3" s="1"/>
  <c r="W357" i="3" s="1"/>
  <c r="AA357" i="3" s="1"/>
  <c r="AE357" i="3" s="1"/>
  <c r="AI357" i="3" s="1"/>
  <c r="H375" i="3"/>
  <c r="L375" i="3" s="1"/>
  <c r="P375" i="3" s="1"/>
  <c r="T375" i="3" s="1"/>
  <c r="X375" i="3" s="1"/>
  <c r="AB375" i="3" s="1"/>
  <c r="AF375" i="3" s="1"/>
  <c r="AJ375" i="3" s="1"/>
  <c r="L376" i="3"/>
  <c r="P376" i="3" s="1"/>
  <c r="T376" i="3" s="1"/>
  <c r="X376" i="3" s="1"/>
  <c r="AB376" i="3" s="1"/>
  <c r="AF376" i="3" s="1"/>
  <c r="AJ376" i="3" s="1"/>
  <c r="G401" i="3"/>
  <c r="K402" i="3"/>
  <c r="O402" i="3" s="1"/>
  <c r="S402" i="3" s="1"/>
  <c r="W402" i="3" s="1"/>
  <c r="AA402" i="3" s="1"/>
  <c r="AE402" i="3" s="1"/>
  <c r="AI402" i="3" s="1"/>
  <c r="G414" i="3"/>
  <c r="K414" i="3" s="1"/>
  <c r="O414" i="3" s="1"/>
  <c r="S414" i="3" s="1"/>
  <c r="W414" i="3" s="1"/>
  <c r="AA414" i="3" s="1"/>
  <c r="AE414" i="3" s="1"/>
  <c r="AI414" i="3" s="1"/>
  <c r="K415" i="3"/>
  <c r="O415" i="3" s="1"/>
  <c r="S415" i="3" s="1"/>
  <c r="W415" i="3" s="1"/>
  <c r="AA415" i="3" s="1"/>
  <c r="AE415" i="3" s="1"/>
  <c r="AI415" i="3" s="1"/>
  <c r="H414" i="3"/>
  <c r="L414" i="3" s="1"/>
  <c r="P414" i="3" s="1"/>
  <c r="T414" i="3" s="1"/>
  <c r="X414" i="3" s="1"/>
  <c r="AB414" i="3" s="1"/>
  <c r="AF414" i="3" s="1"/>
  <c r="AJ414" i="3" s="1"/>
  <c r="L415" i="3"/>
  <c r="P415" i="3" s="1"/>
  <c r="T415" i="3" s="1"/>
  <c r="X415" i="3" s="1"/>
  <c r="AB415" i="3" s="1"/>
  <c r="AF415" i="3" s="1"/>
  <c r="AJ415" i="3" s="1"/>
  <c r="G428" i="3"/>
  <c r="K429" i="3"/>
  <c r="O429" i="3" s="1"/>
  <c r="S429" i="3" s="1"/>
  <c r="W429" i="3" s="1"/>
  <c r="AA429" i="3" s="1"/>
  <c r="AE429" i="3" s="1"/>
  <c r="AI429" i="3" s="1"/>
  <c r="G448" i="3"/>
  <c r="K449" i="3"/>
  <c r="O449" i="3" s="1"/>
  <c r="S449" i="3" s="1"/>
  <c r="W449" i="3" s="1"/>
  <c r="AA449" i="3" s="1"/>
  <c r="AE449" i="3" s="1"/>
  <c r="AI449" i="3" s="1"/>
  <c r="G458" i="3"/>
  <c r="K458" i="3" s="1"/>
  <c r="O458" i="3" s="1"/>
  <c r="S458" i="3" s="1"/>
  <c r="K459" i="3"/>
  <c r="O459" i="3" s="1"/>
  <c r="S459" i="3" s="1"/>
  <c r="G37" i="3"/>
  <c r="K37" i="3" s="1"/>
  <c r="O37" i="3" s="1"/>
  <c r="S37" i="3" s="1"/>
  <c r="W37" i="3" s="1"/>
  <c r="AA37" i="3" s="1"/>
  <c r="AE37" i="3" s="1"/>
  <c r="AI37" i="3" s="1"/>
  <c r="AM37" i="3" s="1"/>
  <c r="K38" i="3"/>
  <c r="O38" i="3" s="1"/>
  <c r="S38" i="3" s="1"/>
  <c r="W38" i="3" s="1"/>
  <c r="AA38" i="3" s="1"/>
  <c r="AE38" i="3" s="1"/>
  <c r="AI38" i="3" s="1"/>
  <c r="AM38" i="3" s="1"/>
  <c r="H40" i="3"/>
  <c r="L40" i="3" s="1"/>
  <c r="P40" i="3" s="1"/>
  <c r="T40" i="3" s="1"/>
  <c r="X40" i="3" s="1"/>
  <c r="AB40" i="3" s="1"/>
  <c r="AF40" i="3" s="1"/>
  <c r="AJ40" i="3" s="1"/>
  <c r="AN40" i="3" s="1"/>
  <c r="L41" i="3"/>
  <c r="P41" i="3" s="1"/>
  <c r="T41" i="3" s="1"/>
  <c r="X41" i="3" s="1"/>
  <c r="AB41" i="3" s="1"/>
  <c r="AF41" i="3" s="1"/>
  <c r="AJ41" i="3" s="1"/>
  <c r="AN41" i="3" s="1"/>
  <c r="H76" i="3"/>
  <c r="L76" i="3" s="1"/>
  <c r="P76" i="3" s="1"/>
  <c r="T76" i="3" s="1"/>
  <c r="X76" i="3" s="1"/>
  <c r="AB76" i="3" s="1"/>
  <c r="AF76" i="3" s="1"/>
  <c r="AJ76" i="3" s="1"/>
  <c r="AN76" i="3" s="1"/>
  <c r="L77" i="3"/>
  <c r="P77" i="3" s="1"/>
  <c r="T77" i="3" s="1"/>
  <c r="X77" i="3" s="1"/>
  <c r="AB77" i="3" s="1"/>
  <c r="AF77" i="3" s="1"/>
  <c r="AJ77" i="3" s="1"/>
  <c r="AN77" i="3" s="1"/>
  <c r="G88" i="3"/>
  <c r="K88" i="3" s="1"/>
  <c r="O88" i="3" s="1"/>
  <c r="S88" i="3" s="1"/>
  <c r="W88" i="3" s="1"/>
  <c r="AA88" i="3" s="1"/>
  <c r="AE88" i="3" s="1"/>
  <c r="AI88" i="3" s="1"/>
  <c r="AM88" i="3" s="1"/>
  <c r="K89" i="3"/>
  <c r="O89" i="3" s="1"/>
  <c r="S89" i="3" s="1"/>
  <c r="W89" i="3" s="1"/>
  <c r="AA89" i="3" s="1"/>
  <c r="AE89" i="3" s="1"/>
  <c r="AI89" i="3" s="1"/>
  <c r="AM89" i="3" s="1"/>
  <c r="H88" i="3"/>
  <c r="L88" i="3" s="1"/>
  <c r="P88" i="3" s="1"/>
  <c r="T88" i="3" s="1"/>
  <c r="X88" i="3" s="1"/>
  <c r="AB88" i="3" s="1"/>
  <c r="AF88" i="3" s="1"/>
  <c r="AJ88" i="3" s="1"/>
  <c r="AN88" i="3" s="1"/>
  <c r="L89" i="3"/>
  <c r="P89" i="3" s="1"/>
  <c r="T89" i="3" s="1"/>
  <c r="X89" i="3" s="1"/>
  <c r="AB89" i="3" s="1"/>
  <c r="AF89" i="3" s="1"/>
  <c r="AJ89" i="3" s="1"/>
  <c r="AN89" i="3" s="1"/>
  <c r="G105" i="3"/>
  <c r="K105" i="3" s="1"/>
  <c r="O105" i="3" s="1"/>
  <c r="S105" i="3" s="1"/>
  <c r="W105" i="3" s="1"/>
  <c r="AA105" i="3" s="1"/>
  <c r="AE105" i="3" s="1"/>
  <c r="AI105" i="3" s="1"/>
  <c r="K106" i="3"/>
  <c r="O106" i="3" s="1"/>
  <c r="S106" i="3" s="1"/>
  <c r="W106" i="3" s="1"/>
  <c r="AA106" i="3" s="1"/>
  <c r="AE106" i="3" s="1"/>
  <c r="AI106" i="3" s="1"/>
  <c r="H105" i="3"/>
  <c r="L105" i="3" s="1"/>
  <c r="P105" i="3" s="1"/>
  <c r="T105" i="3" s="1"/>
  <c r="X105" i="3" s="1"/>
  <c r="AB105" i="3" s="1"/>
  <c r="AF105" i="3" s="1"/>
  <c r="AJ105" i="3" s="1"/>
  <c r="L106" i="3"/>
  <c r="P106" i="3" s="1"/>
  <c r="T106" i="3" s="1"/>
  <c r="X106" i="3" s="1"/>
  <c r="AB106" i="3" s="1"/>
  <c r="AF106" i="3" s="1"/>
  <c r="AJ106" i="3" s="1"/>
  <c r="H129" i="3"/>
  <c r="L129" i="3" s="1"/>
  <c r="P129" i="3" s="1"/>
  <c r="T129" i="3" s="1"/>
  <c r="X129" i="3" s="1"/>
  <c r="AB129" i="3" s="1"/>
  <c r="AF129" i="3" s="1"/>
  <c r="AJ129" i="3" s="1"/>
  <c r="L130" i="3"/>
  <c r="P130" i="3" s="1"/>
  <c r="T130" i="3" s="1"/>
  <c r="X130" i="3" s="1"/>
  <c r="AB130" i="3" s="1"/>
  <c r="AF130" i="3" s="1"/>
  <c r="AJ130" i="3" s="1"/>
  <c r="H168" i="3"/>
  <c r="L168" i="3" s="1"/>
  <c r="P168" i="3" s="1"/>
  <c r="T168" i="3" s="1"/>
  <c r="X168" i="3" s="1"/>
  <c r="AB168" i="3" s="1"/>
  <c r="AF168" i="3" s="1"/>
  <c r="AJ168" i="3" s="1"/>
  <c r="L169" i="3"/>
  <c r="P169" i="3" s="1"/>
  <c r="T169" i="3" s="1"/>
  <c r="X169" i="3" s="1"/>
  <c r="AB169" i="3" s="1"/>
  <c r="AF169" i="3" s="1"/>
  <c r="AJ169" i="3" s="1"/>
  <c r="H179" i="3"/>
  <c r="L179" i="3" s="1"/>
  <c r="P179" i="3" s="1"/>
  <c r="T179" i="3" s="1"/>
  <c r="X179" i="3" s="1"/>
  <c r="AB179" i="3" s="1"/>
  <c r="AF179" i="3" s="1"/>
  <c r="AJ179" i="3" s="1"/>
  <c r="L180" i="3"/>
  <c r="P180" i="3" s="1"/>
  <c r="T180" i="3" s="1"/>
  <c r="X180" i="3" s="1"/>
  <c r="AB180" i="3" s="1"/>
  <c r="AF180" i="3" s="1"/>
  <c r="AJ180" i="3" s="1"/>
  <c r="G191" i="3"/>
  <c r="K191" i="3" s="1"/>
  <c r="O191" i="3" s="1"/>
  <c r="S191" i="3" s="1"/>
  <c r="W191" i="3" s="1"/>
  <c r="AA191" i="3" s="1"/>
  <c r="AE191" i="3" s="1"/>
  <c r="AI191" i="3" s="1"/>
  <c r="K192" i="3"/>
  <c r="O192" i="3" s="1"/>
  <c r="S192" i="3" s="1"/>
  <c r="W192" i="3" s="1"/>
  <c r="AA192" i="3" s="1"/>
  <c r="AE192" i="3" s="1"/>
  <c r="AI192" i="3" s="1"/>
  <c r="H191" i="3"/>
  <c r="L191" i="3" s="1"/>
  <c r="P191" i="3" s="1"/>
  <c r="T191" i="3" s="1"/>
  <c r="X191" i="3" s="1"/>
  <c r="AB191" i="3" s="1"/>
  <c r="AF191" i="3" s="1"/>
  <c r="AJ191" i="3" s="1"/>
  <c r="L192" i="3"/>
  <c r="P192" i="3" s="1"/>
  <c r="T192" i="3" s="1"/>
  <c r="X192" i="3" s="1"/>
  <c r="AB192" i="3" s="1"/>
  <c r="AF192" i="3" s="1"/>
  <c r="AJ192" i="3" s="1"/>
  <c r="G203" i="3"/>
  <c r="K203" i="3" s="1"/>
  <c r="O203" i="3" s="1"/>
  <c r="S203" i="3" s="1"/>
  <c r="W203" i="3" s="1"/>
  <c r="AA203" i="3" s="1"/>
  <c r="AE203" i="3" s="1"/>
  <c r="AI203" i="3" s="1"/>
  <c r="K204" i="3"/>
  <c r="O204" i="3" s="1"/>
  <c r="S204" i="3" s="1"/>
  <c r="W204" i="3" s="1"/>
  <c r="AA204" i="3" s="1"/>
  <c r="AE204" i="3" s="1"/>
  <c r="AI204" i="3" s="1"/>
  <c r="H203" i="3"/>
  <c r="L203" i="3" s="1"/>
  <c r="P203" i="3" s="1"/>
  <c r="T203" i="3" s="1"/>
  <c r="X203" i="3" s="1"/>
  <c r="AB203" i="3" s="1"/>
  <c r="AF203" i="3" s="1"/>
  <c r="AJ203" i="3" s="1"/>
  <c r="L204" i="3"/>
  <c r="P204" i="3" s="1"/>
  <c r="T204" i="3" s="1"/>
  <c r="X204" i="3" s="1"/>
  <c r="AB204" i="3" s="1"/>
  <c r="AF204" i="3" s="1"/>
  <c r="AJ204" i="3" s="1"/>
  <c r="G230" i="3"/>
  <c r="K230" i="3" s="1"/>
  <c r="O230" i="3" s="1"/>
  <c r="S230" i="3" s="1"/>
  <c r="W230" i="3" s="1"/>
  <c r="AA230" i="3" s="1"/>
  <c r="AE230" i="3" s="1"/>
  <c r="AI230" i="3" s="1"/>
  <c r="K231" i="3"/>
  <c r="O231" i="3" s="1"/>
  <c r="S231" i="3" s="1"/>
  <c r="W231" i="3" s="1"/>
  <c r="AA231" i="3" s="1"/>
  <c r="AE231" i="3" s="1"/>
  <c r="AI231" i="3" s="1"/>
  <c r="H221" i="3"/>
  <c r="L221" i="3" s="1"/>
  <c r="P221" i="3" s="1"/>
  <c r="T221" i="3" s="1"/>
  <c r="X221" i="3" s="1"/>
  <c r="AB221" i="3" s="1"/>
  <c r="AF221" i="3" s="1"/>
  <c r="AJ221" i="3" s="1"/>
  <c r="L222" i="3"/>
  <c r="P222" i="3" s="1"/>
  <c r="T222" i="3" s="1"/>
  <c r="X222" i="3" s="1"/>
  <c r="AB222" i="3" s="1"/>
  <c r="AF222" i="3" s="1"/>
  <c r="AJ222" i="3" s="1"/>
  <c r="H233" i="3"/>
  <c r="L233" i="3" s="1"/>
  <c r="P233" i="3" s="1"/>
  <c r="T233" i="3" s="1"/>
  <c r="X233" i="3" s="1"/>
  <c r="AB233" i="3" s="1"/>
  <c r="AF233" i="3" s="1"/>
  <c r="AJ233" i="3" s="1"/>
  <c r="L234" i="3"/>
  <c r="P234" i="3" s="1"/>
  <c r="T234" i="3" s="1"/>
  <c r="X234" i="3" s="1"/>
  <c r="AB234" i="3" s="1"/>
  <c r="AF234" i="3" s="1"/>
  <c r="AJ234" i="3" s="1"/>
  <c r="H278" i="3"/>
  <c r="L278" i="3" s="1"/>
  <c r="P278" i="3" s="1"/>
  <c r="T278" i="3" s="1"/>
  <c r="X278" i="3" s="1"/>
  <c r="AB278" i="3" s="1"/>
  <c r="AF278" i="3" s="1"/>
  <c r="AJ278" i="3" s="1"/>
  <c r="L279" i="3"/>
  <c r="P279" i="3" s="1"/>
  <c r="T279" i="3" s="1"/>
  <c r="X279" i="3" s="1"/>
  <c r="AB279" i="3" s="1"/>
  <c r="AF279" i="3" s="1"/>
  <c r="AJ279" i="3" s="1"/>
  <c r="H292" i="3"/>
  <c r="L292" i="3" s="1"/>
  <c r="P292" i="3" s="1"/>
  <c r="T292" i="3" s="1"/>
  <c r="X292" i="3" s="1"/>
  <c r="AB292" i="3" s="1"/>
  <c r="AF292" i="3" s="1"/>
  <c r="AJ292" i="3" s="1"/>
  <c r="L293" i="3"/>
  <c r="P293" i="3" s="1"/>
  <c r="T293" i="3" s="1"/>
  <c r="X293" i="3" s="1"/>
  <c r="AB293" i="3" s="1"/>
  <c r="AF293" i="3" s="1"/>
  <c r="AJ293" i="3" s="1"/>
  <c r="H330" i="3"/>
  <c r="L330" i="3" s="1"/>
  <c r="P330" i="3" s="1"/>
  <c r="T330" i="3" s="1"/>
  <c r="X330" i="3" s="1"/>
  <c r="AB330" i="3" s="1"/>
  <c r="AF330" i="3" s="1"/>
  <c r="AJ330" i="3" s="1"/>
  <c r="L331" i="3"/>
  <c r="P331" i="3" s="1"/>
  <c r="T331" i="3" s="1"/>
  <c r="X331" i="3" s="1"/>
  <c r="AB331" i="3" s="1"/>
  <c r="AF331" i="3" s="1"/>
  <c r="AJ331" i="3" s="1"/>
  <c r="G359" i="3"/>
  <c r="K359" i="3" s="1"/>
  <c r="O359" i="3" s="1"/>
  <c r="S359" i="3" s="1"/>
  <c r="W359" i="3" s="1"/>
  <c r="AA359" i="3" s="1"/>
  <c r="AE359" i="3" s="1"/>
  <c r="AI359" i="3" s="1"/>
  <c r="K360" i="3"/>
  <c r="O360" i="3" s="1"/>
  <c r="S360" i="3" s="1"/>
  <c r="W360" i="3" s="1"/>
  <c r="AA360" i="3" s="1"/>
  <c r="AE360" i="3" s="1"/>
  <c r="AI360" i="3" s="1"/>
  <c r="H378" i="3"/>
  <c r="L378" i="3" s="1"/>
  <c r="P378" i="3" s="1"/>
  <c r="T378" i="3" s="1"/>
  <c r="X378" i="3" s="1"/>
  <c r="AB378" i="3" s="1"/>
  <c r="AF378" i="3" s="1"/>
  <c r="AJ378" i="3" s="1"/>
  <c r="L379" i="3"/>
  <c r="P379" i="3" s="1"/>
  <c r="T379" i="3" s="1"/>
  <c r="X379" i="3" s="1"/>
  <c r="AB379" i="3" s="1"/>
  <c r="AF379" i="3" s="1"/>
  <c r="AJ379" i="3" s="1"/>
  <c r="H401" i="3"/>
  <c r="L402" i="3"/>
  <c r="P402" i="3" s="1"/>
  <c r="T402" i="3" s="1"/>
  <c r="X402" i="3" s="1"/>
  <c r="AB402" i="3" s="1"/>
  <c r="AF402" i="3" s="1"/>
  <c r="AJ402" i="3" s="1"/>
  <c r="G417" i="3"/>
  <c r="K417" i="3" s="1"/>
  <c r="O417" i="3" s="1"/>
  <c r="S417" i="3" s="1"/>
  <c r="W417" i="3" s="1"/>
  <c r="AA417" i="3" s="1"/>
  <c r="AE417" i="3" s="1"/>
  <c r="AI417" i="3" s="1"/>
  <c r="K418" i="3"/>
  <c r="O418" i="3" s="1"/>
  <c r="S418" i="3" s="1"/>
  <c r="W418" i="3" s="1"/>
  <c r="AA418" i="3" s="1"/>
  <c r="AE418" i="3" s="1"/>
  <c r="AI418" i="3" s="1"/>
  <c r="H417" i="3"/>
  <c r="L417" i="3" s="1"/>
  <c r="P417" i="3" s="1"/>
  <c r="T417" i="3" s="1"/>
  <c r="X417" i="3" s="1"/>
  <c r="AB417" i="3" s="1"/>
  <c r="AF417" i="3" s="1"/>
  <c r="AJ417" i="3" s="1"/>
  <c r="L418" i="3"/>
  <c r="P418" i="3" s="1"/>
  <c r="T418" i="3" s="1"/>
  <c r="X418" i="3" s="1"/>
  <c r="AB418" i="3" s="1"/>
  <c r="AF418" i="3" s="1"/>
  <c r="AJ418" i="3" s="1"/>
  <c r="H428" i="3"/>
  <c r="L429" i="3"/>
  <c r="P429" i="3" s="1"/>
  <c r="T429" i="3" s="1"/>
  <c r="X429" i="3" s="1"/>
  <c r="AB429" i="3" s="1"/>
  <c r="AF429" i="3" s="1"/>
  <c r="AJ429" i="3" s="1"/>
  <c r="H448" i="3"/>
  <c r="L449" i="3"/>
  <c r="P449" i="3" s="1"/>
  <c r="T449" i="3" s="1"/>
  <c r="X449" i="3" s="1"/>
  <c r="AB449" i="3" s="1"/>
  <c r="AF449" i="3" s="1"/>
  <c r="AJ449" i="3" s="1"/>
  <c r="H452" i="3"/>
  <c r="L452" i="3" s="1"/>
  <c r="P452" i="3" s="1"/>
  <c r="T452" i="3" s="1"/>
  <c r="X452" i="3" s="1"/>
  <c r="AB452" i="3" s="1"/>
  <c r="AF452" i="3" s="1"/>
  <c r="AJ452" i="3" s="1"/>
  <c r="L453" i="3"/>
  <c r="P453" i="3" s="1"/>
  <c r="T453" i="3" s="1"/>
  <c r="X453" i="3" s="1"/>
  <c r="AB453" i="3" s="1"/>
  <c r="AF453" i="3" s="1"/>
  <c r="AJ453" i="3" s="1"/>
  <c r="I322" i="2"/>
  <c r="M322" i="2" s="1"/>
  <c r="Q322" i="2" s="1"/>
  <c r="U322" i="2" s="1"/>
  <c r="Y322" i="2" s="1"/>
  <c r="AC322" i="2" s="1"/>
  <c r="AG322" i="2" s="1"/>
  <c r="M323" i="2"/>
  <c r="Q323" i="2" s="1"/>
  <c r="U323" i="2" s="1"/>
  <c r="Y323" i="2" s="1"/>
  <c r="AC323" i="2" s="1"/>
  <c r="AG323" i="2" s="1"/>
  <c r="I55" i="2"/>
  <c r="M55" i="2" s="1"/>
  <c r="Q55" i="2" s="1"/>
  <c r="U55" i="2" s="1"/>
  <c r="Y55" i="2" s="1"/>
  <c r="AC55" i="2" s="1"/>
  <c r="AG55" i="2" s="1"/>
  <c r="AK55" i="2" s="1"/>
  <c r="M56" i="2"/>
  <c r="Q56" i="2" s="1"/>
  <c r="U56" i="2" s="1"/>
  <c r="Y56" i="2" s="1"/>
  <c r="AC56" i="2" s="1"/>
  <c r="AG56" i="2" s="1"/>
  <c r="AK56" i="2" s="1"/>
  <c r="I61" i="2"/>
  <c r="M61" i="2" s="1"/>
  <c r="Q61" i="2" s="1"/>
  <c r="U61" i="2" s="1"/>
  <c r="Y61" i="2" s="1"/>
  <c r="AC61" i="2" s="1"/>
  <c r="AG61" i="2" s="1"/>
  <c r="AK61" i="2" s="1"/>
  <c r="M62" i="2"/>
  <c r="Q62" i="2" s="1"/>
  <c r="U62" i="2" s="1"/>
  <c r="Y62" i="2" s="1"/>
  <c r="AC62" i="2" s="1"/>
  <c r="AG62" i="2" s="1"/>
  <c r="AK62" i="2" s="1"/>
  <c r="I134" i="2"/>
  <c r="M135" i="2"/>
  <c r="Q135" i="2" s="1"/>
  <c r="U135" i="2" s="1"/>
  <c r="Y135" i="2" s="1"/>
  <c r="AC135" i="2" s="1"/>
  <c r="AG135" i="2" s="1"/>
  <c r="AK135" i="2" s="1"/>
  <c r="I143" i="2"/>
  <c r="M143" i="2" s="1"/>
  <c r="Q143" i="2" s="1"/>
  <c r="U143" i="2" s="1"/>
  <c r="Y143" i="2" s="1"/>
  <c r="AC143" i="2" s="1"/>
  <c r="AG143" i="2" s="1"/>
  <c r="AK143" i="2" s="1"/>
  <c r="M144" i="2"/>
  <c r="Q144" i="2" s="1"/>
  <c r="U144" i="2" s="1"/>
  <c r="Y144" i="2" s="1"/>
  <c r="AC144" i="2" s="1"/>
  <c r="AG144" i="2" s="1"/>
  <c r="AK144" i="2" s="1"/>
  <c r="J150" i="2"/>
  <c r="N150" i="2" s="1"/>
  <c r="R150" i="2" s="1"/>
  <c r="V150" i="2" s="1"/>
  <c r="Z150" i="2" s="1"/>
  <c r="AD150" i="2" s="1"/>
  <c r="AH150" i="2" s="1"/>
  <c r="AL150" i="2" s="1"/>
  <c r="N151" i="2"/>
  <c r="R151" i="2" s="1"/>
  <c r="V151" i="2" s="1"/>
  <c r="Z151" i="2" s="1"/>
  <c r="AD151" i="2" s="1"/>
  <c r="AH151" i="2" s="1"/>
  <c r="AL151" i="2" s="1"/>
  <c r="I183" i="2"/>
  <c r="M184" i="2"/>
  <c r="Q184" i="2" s="1"/>
  <c r="U184" i="2" s="1"/>
  <c r="Y184" i="2" s="1"/>
  <c r="AC184" i="2" s="1"/>
  <c r="AG184" i="2" s="1"/>
  <c r="I193" i="2"/>
  <c r="M193" i="2" s="1"/>
  <c r="Q193" i="2" s="1"/>
  <c r="U193" i="2" s="1"/>
  <c r="Y193" i="2" s="1"/>
  <c r="AC193" i="2" s="1"/>
  <c r="AG193" i="2" s="1"/>
  <c r="M194" i="2"/>
  <c r="Q194" i="2" s="1"/>
  <c r="U194" i="2" s="1"/>
  <c r="Y194" i="2" s="1"/>
  <c r="AC194" i="2" s="1"/>
  <c r="AG194" i="2" s="1"/>
  <c r="J196" i="2"/>
  <c r="N196" i="2" s="1"/>
  <c r="R196" i="2" s="1"/>
  <c r="V196" i="2" s="1"/>
  <c r="Z196" i="2" s="1"/>
  <c r="AD196" i="2" s="1"/>
  <c r="AH196" i="2" s="1"/>
  <c r="N197" i="2"/>
  <c r="R197" i="2" s="1"/>
  <c r="V197" i="2" s="1"/>
  <c r="Z197" i="2" s="1"/>
  <c r="AD197" i="2" s="1"/>
  <c r="AH197" i="2" s="1"/>
  <c r="J202" i="2"/>
  <c r="N202" i="2" s="1"/>
  <c r="R202" i="2" s="1"/>
  <c r="V202" i="2" s="1"/>
  <c r="Z202" i="2" s="1"/>
  <c r="AD202" i="2" s="1"/>
  <c r="AH202" i="2" s="1"/>
  <c r="N203" i="2"/>
  <c r="R203" i="2" s="1"/>
  <c r="V203" i="2" s="1"/>
  <c r="Z203" i="2" s="1"/>
  <c r="AD203" i="2" s="1"/>
  <c r="AH203" i="2" s="1"/>
  <c r="I246" i="2"/>
  <c r="M246" i="2" s="1"/>
  <c r="Q246" i="2" s="1"/>
  <c r="U246" i="2" s="1"/>
  <c r="Y246" i="2" s="1"/>
  <c r="AC246" i="2" s="1"/>
  <c r="AG246" i="2" s="1"/>
  <c r="M247" i="2"/>
  <c r="Q247" i="2" s="1"/>
  <c r="U247" i="2" s="1"/>
  <c r="Y247" i="2" s="1"/>
  <c r="AC247" i="2" s="1"/>
  <c r="AG247" i="2" s="1"/>
  <c r="I252" i="2"/>
  <c r="M252" i="2" s="1"/>
  <c r="Q252" i="2" s="1"/>
  <c r="U252" i="2" s="1"/>
  <c r="Y252" i="2" s="1"/>
  <c r="AC252" i="2" s="1"/>
  <c r="AG252" i="2" s="1"/>
  <c r="M253" i="2"/>
  <c r="Q253" i="2" s="1"/>
  <c r="U253" i="2" s="1"/>
  <c r="Y253" i="2" s="1"/>
  <c r="AC253" i="2" s="1"/>
  <c r="AG253" i="2" s="1"/>
  <c r="I282" i="2"/>
  <c r="M282" i="2" s="1"/>
  <c r="Q282" i="2" s="1"/>
  <c r="U282" i="2" s="1"/>
  <c r="Y282" i="2" s="1"/>
  <c r="AC282" i="2" s="1"/>
  <c r="AG282" i="2" s="1"/>
  <c r="M283" i="2"/>
  <c r="Q283" i="2" s="1"/>
  <c r="U283" i="2" s="1"/>
  <c r="Y283" i="2" s="1"/>
  <c r="AC283" i="2" s="1"/>
  <c r="AG283" i="2" s="1"/>
  <c r="J285" i="2"/>
  <c r="N285" i="2" s="1"/>
  <c r="R285" i="2" s="1"/>
  <c r="V285" i="2" s="1"/>
  <c r="Z285" i="2" s="1"/>
  <c r="AD285" i="2" s="1"/>
  <c r="AH285" i="2" s="1"/>
  <c r="N286" i="2"/>
  <c r="R286" i="2" s="1"/>
  <c r="V286" i="2" s="1"/>
  <c r="Z286" i="2" s="1"/>
  <c r="AD286" i="2" s="1"/>
  <c r="AH286" i="2" s="1"/>
  <c r="I301" i="2"/>
  <c r="M302" i="2"/>
  <c r="Q302" i="2" s="1"/>
  <c r="U302" i="2" s="1"/>
  <c r="Y302" i="2" s="1"/>
  <c r="AC302" i="2" s="1"/>
  <c r="AG302" i="2" s="1"/>
  <c r="J355" i="2"/>
  <c r="N356" i="2"/>
  <c r="R356" i="2" s="1"/>
  <c r="V356" i="2" s="1"/>
  <c r="Z356" i="2" s="1"/>
  <c r="AD356" i="2" s="1"/>
  <c r="AH356" i="2" s="1"/>
  <c r="J379" i="2"/>
  <c r="N380" i="2"/>
  <c r="R380" i="2" s="1"/>
  <c r="V380" i="2" s="1"/>
  <c r="Z380" i="2" s="1"/>
  <c r="AD380" i="2" s="1"/>
  <c r="AH380" i="2" s="1"/>
  <c r="J390" i="2"/>
  <c r="N390" i="2" s="1"/>
  <c r="R390" i="2" s="1"/>
  <c r="V390" i="2" s="1"/>
  <c r="Z390" i="2" s="1"/>
  <c r="AD390" i="2" s="1"/>
  <c r="AH390" i="2" s="1"/>
  <c r="N391" i="2"/>
  <c r="R391" i="2" s="1"/>
  <c r="V391" i="2" s="1"/>
  <c r="Z391" i="2" s="1"/>
  <c r="AD391" i="2" s="1"/>
  <c r="AH391" i="2" s="1"/>
  <c r="J402" i="2"/>
  <c r="N403" i="2"/>
  <c r="R403" i="2" s="1"/>
  <c r="V403" i="2" s="1"/>
  <c r="Z403" i="2" s="1"/>
  <c r="AD403" i="2" s="1"/>
  <c r="AH403" i="2" s="1"/>
  <c r="J427" i="2"/>
  <c r="N428" i="2"/>
  <c r="R428" i="2" s="1"/>
  <c r="V428" i="2" s="1"/>
  <c r="Z428" i="2" s="1"/>
  <c r="AD428" i="2" s="1"/>
  <c r="AH428" i="2" s="1"/>
  <c r="J436" i="2"/>
  <c r="N436" i="2" s="1"/>
  <c r="R436" i="2" s="1"/>
  <c r="V436" i="2" s="1"/>
  <c r="Z436" i="2" s="1"/>
  <c r="AD436" i="2" s="1"/>
  <c r="AH436" i="2" s="1"/>
  <c r="N437" i="2"/>
  <c r="R437" i="2" s="1"/>
  <c r="V437" i="2" s="1"/>
  <c r="Z437" i="2" s="1"/>
  <c r="AD437" i="2" s="1"/>
  <c r="AH437" i="2" s="1"/>
  <c r="J465" i="2"/>
  <c r="N466" i="2"/>
  <c r="R466" i="2" s="1"/>
  <c r="V466" i="2" s="1"/>
  <c r="Z466" i="2" s="1"/>
  <c r="AD466" i="2" s="1"/>
  <c r="AH466" i="2" s="1"/>
  <c r="J499" i="2"/>
  <c r="N500" i="2"/>
  <c r="R500" i="2" s="1"/>
  <c r="V500" i="2" s="1"/>
  <c r="Z500" i="2" s="1"/>
  <c r="AD500" i="2" s="1"/>
  <c r="AH500" i="2" s="1"/>
  <c r="I531" i="2"/>
  <c r="M532" i="2"/>
  <c r="Q532" i="2" s="1"/>
  <c r="U532" i="2" s="1"/>
  <c r="Y532" i="2" s="1"/>
  <c r="AC532" i="2" s="1"/>
  <c r="AG532" i="2" s="1"/>
  <c r="J538" i="2"/>
  <c r="N538" i="2" s="1"/>
  <c r="R538" i="2" s="1"/>
  <c r="V538" i="2" s="1"/>
  <c r="Z538" i="2" s="1"/>
  <c r="AD538" i="2" s="1"/>
  <c r="AH538" i="2" s="1"/>
  <c r="N539" i="2"/>
  <c r="R539" i="2" s="1"/>
  <c r="V539" i="2" s="1"/>
  <c r="Z539" i="2" s="1"/>
  <c r="AD539" i="2" s="1"/>
  <c r="AH539" i="2" s="1"/>
  <c r="I573" i="2"/>
  <c r="M574" i="2"/>
  <c r="Q574" i="2" s="1"/>
  <c r="U574" i="2" s="1"/>
  <c r="Y574" i="2" s="1"/>
  <c r="AC574" i="2" s="1"/>
  <c r="AG574" i="2" s="1"/>
  <c r="I584" i="2"/>
  <c r="M585" i="2"/>
  <c r="Q585" i="2" s="1"/>
  <c r="U585" i="2" s="1"/>
  <c r="Y585" i="2" s="1"/>
  <c r="AC585" i="2" s="1"/>
  <c r="AG585" i="2" s="1"/>
  <c r="I591" i="2"/>
  <c r="M591" i="2" s="1"/>
  <c r="Q591" i="2" s="1"/>
  <c r="U591" i="2" s="1"/>
  <c r="Y591" i="2" s="1"/>
  <c r="AC591" i="2" s="1"/>
  <c r="AG591" i="2" s="1"/>
  <c r="M592" i="2"/>
  <c r="Q592" i="2" s="1"/>
  <c r="U592" i="2" s="1"/>
  <c r="Y592" i="2" s="1"/>
  <c r="AC592" i="2" s="1"/>
  <c r="AG592" i="2" s="1"/>
  <c r="I617" i="2"/>
  <c r="M617" i="2" s="1"/>
  <c r="Q617" i="2" s="1"/>
  <c r="U617" i="2" s="1"/>
  <c r="Y617" i="2" s="1"/>
  <c r="AC617" i="2" s="1"/>
  <c r="AG617" i="2" s="1"/>
  <c r="M618" i="2"/>
  <c r="Q618" i="2" s="1"/>
  <c r="U618" i="2" s="1"/>
  <c r="Y618" i="2" s="1"/>
  <c r="AC618" i="2" s="1"/>
  <c r="AG618" i="2" s="1"/>
  <c r="J617" i="2"/>
  <c r="N617" i="2" s="1"/>
  <c r="R617" i="2" s="1"/>
  <c r="V617" i="2" s="1"/>
  <c r="Z617" i="2" s="1"/>
  <c r="AD617" i="2" s="1"/>
  <c r="AH617" i="2" s="1"/>
  <c r="N618" i="2"/>
  <c r="R618" i="2" s="1"/>
  <c r="V618" i="2" s="1"/>
  <c r="Z618" i="2" s="1"/>
  <c r="AD618" i="2" s="1"/>
  <c r="AH618" i="2" s="1"/>
  <c r="J322" i="2"/>
  <c r="N322" i="2" s="1"/>
  <c r="R322" i="2" s="1"/>
  <c r="V322" i="2" s="1"/>
  <c r="Z322" i="2" s="1"/>
  <c r="AD322" i="2" s="1"/>
  <c r="AH322" i="2" s="1"/>
  <c r="N323" i="2"/>
  <c r="R323" i="2" s="1"/>
  <c r="V323" i="2" s="1"/>
  <c r="Z323" i="2" s="1"/>
  <c r="AD323" i="2" s="1"/>
  <c r="AH323" i="2" s="1"/>
  <c r="J55" i="2"/>
  <c r="N55" i="2" s="1"/>
  <c r="R55" i="2" s="1"/>
  <c r="V55" i="2" s="1"/>
  <c r="Z55" i="2" s="1"/>
  <c r="AD55" i="2" s="1"/>
  <c r="AH55" i="2" s="1"/>
  <c r="AL55" i="2" s="1"/>
  <c r="N56" i="2"/>
  <c r="R56" i="2" s="1"/>
  <c r="V56" i="2" s="1"/>
  <c r="Z56" i="2" s="1"/>
  <c r="AD56" i="2" s="1"/>
  <c r="AH56" i="2" s="1"/>
  <c r="AL56" i="2" s="1"/>
  <c r="J61" i="2"/>
  <c r="N61" i="2" s="1"/>
  <c r="R61" i="2" s="1"/>
  <c r="V61" i="2" s="1"/>
  <c r="Z61" i="2" s="1"/>
  <c r="AD61" i="2" s="1"/>
  <c r="AH61" i="2" s="1"/>
  <c r="AL61" i="2" s="1"/>
  <c r="N62" i="2"/>
  <c r="R62" i="2" s="1"/>
  <c r="V62" i="2" s="1"/>
  <c r="Z62" i="2" s="1"/>
  <c r="AD62" i="2" s="1"/>
  <c r="AH62" i="2" s="1"/>
  <c r="AL62" i="2" s="1"/>
  <c r="J134" i="2"/>
  <c r="N135" i="2"/>
  <c r="R135" i="2" s="1"/>
  <c r="V135" i="2" s="1"/>
  <c r="Z135" i="2" s="1"/>
  <c r="AD135" i="2" s="1"/>
  <c r="AH135" i="2" s="1"/>
  <c r="AL135" i="2" s="1"/>
  <c r="J143" i="2"/>
  <c r="N143" i="2" s="1"/>
  <c r="R143" i="2" s="1"/>
  <c r="V143" i="2" s="1"/>
  <c r="Z143" i="2" s="1"/>
  <c r="AD143" i="2" s="1"/>
  <c r="AH143" i="2" s="1"/>
  <c r="AL143" i="2" s="1"/>
  <c r="N144" i="2"/>
  <c r="R144" i="2" s="1"/>
  <c r="V144" i="2" s="1"/>
  <c r="Z144" i="2" s="1"/>
  <c r="AD144" i="2" s="1"/>
  <c r="AH144" i="2" s="1"/>
  <c r="AL144" i="2" s="1"/>
  <c r="J153" i="2"/>
  <c r="N153" i="2" s="1"/>
  <c r="R153" i="2" s="1"/>
  <c r="V153" i="2" s="1"/>
  <c r="Z153" i="2" s="1"/>
  <c r="AD153" i="2" s="1"/>
  <c r="AH153" i="2" s="1"/>
  <c r="AL153" i="2" s="1"/>
  <c r="N154" i="2"/>
  <c r="R154" i="2" s="1"/>
  <c r="V154" i="2" s="1"/>
  <c r="Z154" i="2" s="1"/>
  <c r="AD154" i="2" s="1"/>
  <c r="AH154" i="2" s="1"/>
  <c r="AL154" i="2" s="1"/>
  <c r="J183" i="2"/>
  <c r="N184" i="2"/>
  <c r="R184" i="2" s="1"/>
  <c r="V184" i="2" s="1"/>
  <c r="Z184" i="2" s="1"/>
  <c r="AD184" i="2" s="1"/>
  <c r="AH184" i="2" s="1"/>
  <c r="I196" i="2"/>
  <c r="M196" i="2" s="1"/>
  <c r="Q196" i="2" s="1"/>
  <c r="U196" i="2" s="1"/>
  <c r="Y196" i="2" s="1"/>
  <c r="AC196" i="2" s="1"/>
  <c r="AG196" i="2" s="1"/>
  <c r="M197" i="2"/>
  <c r="Q197" i="2" s="1"/>
  <c r="U197" i="2" s="1"/>
  <c r="Y197" i="2" s="1"/>
  <c r="AC197" i="2" s="1"/>
  <c r="AG197" i="2" s="1"/>
  <c r="J199" i="2"/>
  <c r="N199" i="2" s="1"/>
  <c r="R199" i="2" s="1"/>
  <c r="V199" i="2" s="1"/>
  <c r="Z199" i="2" s="1"/>
  <c r="AD199" i="2" s="1"/>
  <c r="AH199" i="2" s="1"/>
  <c r="N200" i="2"/>
  <c r="R200" i="2" s="1"/>
  <c r="V200" i="2" s="1"/>
  <c r="Z200" i="2" s="1"/>
  <c r="AD200" i="2" s="1"/>
  <c r="AH200" i="2" s="1"/>
  <c r="J205" i="2"/>
  <c r="N205" i="2" s="1"/>
  <c r="R205" i="2" s="1"/>
  <c r="V205" i="2" s="1"/>
  <c r="Z205" i="2" s="1"/>
  <c r="AD205" i="2" s="1"/>
  <c r="AH205" i="2" s="1"/>
  <c r="N206" i="2"/>
  <c r="R206" i="2" s="1"/>
  <c r="V206" i="2" s="1"/>
  <c r="Z206" i="2" s="1"/>
  <c r="AD206" i="2" s="1"/>
  <c r="AH206" i="2" s="1"/>
  <c r="J246" i="2"/>
  <c r="N246" i="2" s="1"/>
  <c r="R246" i="2" s="1"/>
  <c r="V246" i="2" s="1"/>
  <c r="Z246" i="2" s="1"/>
  <c r="AD246" i="2" s="1"/>
  <c r="AH246" i="2" s="1"/>
  <c r="N247" i="2"/>
  <c r="R247" i="2" s="1"/>
  <c r="V247" i="2" s="1"/>
  <c r="Z247" i="2" s="1"/>
  <c r="AD247" i="2" s="1"/>
  <c r="AH247" i="2" s="1"/>
  <c r="J252" i="2"/>
  <c r="N252" i="2" s="1"/>
  <c r="R252" i="2" s="1"/>
  <c r="V252" i="2" s="1"/>
  <c r="Z252" i="2" s="1"/>
  <c r="AD252" i="2" s="1"/>
  <c r="AH252" i="2" s="1"/>
  <c r="N253" i="2"/>
  <c r="R253" i="2" s="1"/>
  <c r="V253" i="2" s="1"/>
  <c r="Z253" i="2" s="1"/>
  <c r="AD253" i="2" s="1"/>
  <c r="AH253" i="2" s="1"/>
  <c r="J282" i="2"/>
  <c r="N282" i="2" s="1"/>
  <c r="R282" i="2" s="1"/>
  <c r="V282" i="2" s="1"/>
  <c r="Z282" i="2" s="1"/>
  <c r="AD282" i="2" s="1"/>
  <c r="AH282" i="2" s="1"/>
  <c r="N283" i="2"/>
  <c r="R283" i="2" s="1"/>
  <c r="V283" i="2" s="1"/>
  <c r="Z283" i="2" s="1"/>
  <c r="AD283" i="2" s="1"/>
  <c r="AH283" i="2" s="1"/>
  <c r="J288" i="2"/>
  <c r="N288" i="2" s="1"/>
  <c r="R288" i="2" s="1"/>
  <c r="V288" i="2" s="1"/>
  <c r="Z288" i="2" s="1"/>
  <c r="AD288" i="2" s="1"/>
  <c r="AH288" i="2" s="1"/>
  <c r="N289" i="2"/>
  <c r="R289" i="2" s="1"/>
  <c r="V289" i="2" s="1"/>
  <c r="Z289" i="2" s="1"/>
  <c r="AD289" i="2" s="1"/>
  <c r="AH289" i="2" s="1"/>
  <c r="J301" i="2"/>
  <c r="N302" i="2"/>
  <c r="R302" i="2" s="1"/>
  <c r="V302" i="2" s="1"/>
  <c r="Z302" i="2" s="1"/>
  <c r="AD302" i="2" s="1"/>
  <c r="AH302" i="2" s="1"/>
  <c r="I374" i="2"/>
  <c r="M375" i="2"/>
  <c r="Q375" i="2" s="1"/>
  <c r="U375" i="2" s="1"/>
  <c r="Y375" i="2" s="1"/>
  <c r="AC375" i="2" s="1"/>
  <c r="AG375" i="2" s="1"/>
  <c r="I387" i="2"/>
  <c r="M387" i="2" s="1"/>
  <c r="Q387" i="2" s="1"/>
  <c r="U387" i="2" s="1"/>
  <c r="Y387" i="2" s="1"/>
  <c r="AC387" i="2" s="1"/>
  <c r="AG387" i="2" s="1"/>
  <c r="M388" i="2"/>
  <c r="Q388" i="2" s="1"/>
  <c r="U388" i="2" s="1"/>
  <c r="Y388" i="2" s="1"/>
  <c r="AC388" i="2" s="1"/>
  <c r="AG388" i="2" s="1"/>
  <c r="I396" i="2"/>
  <c r="M397" i="2"/>
  <c r="Q397" i="2" s="1"/>
  <c r="U397" i="2" s="1"/>
  <c r="Y397" i="2" s="1"/>
  <c r="AC397" i="2" s="1"/>
  <c r="AG397" i="2" s="1"/>
  <c r="I411" i="2"/>
  <c r="M412" i="2"/>
  <c r="Q412" i="2" s="1"/>
  <c r="U412" i="2" s="1"/>
  <c r="Y412" i="2" s="1"/>
  <c r="AC412" i="2" s="1"/>
  <c r="AG412" i="2" s="1"/>
  <c r="I433" i="2"/>
  <c r="M433" i="2" s="1"/>
  <c r="Q433" i="2" s="1"/>
  <c r="U433" i="2" s="1"/>
  <c r="Y433" i="2" s="1"/>
  <c r="AC433" i="2" s="1"/>
  <c r="AG433" i="2" s="1"/>
  <c r="M434" i="2"/>
  <c r="Q434" i="2" s="1"/>
  <c r="U434" i="2" s="1"/>
  <c r="Y434" i="2" s="1"/>
  <c r="AC434" i="2" s="1"/>
  <c r="AG434" i="2" s="1"/>
  <c r="I449" i="2"/>
  <c r="M449" i="2" s="1"/>
  <c r="Q449" i="2" s="1"/>
  <c r="U449" i="2" s="1"/>
  <c r="Y449" i="2" s="1"/>
  <c r="AC449" i="2" s="1"/>
  <c r="AG449" i="2" s="1"/>
  <c r="M450" i="2"/>
  <c r="Q450" i="2" s="1"/>
  <c r="U450" i="2" s="1"/>
  <c r="Y450" i="2" s="1"/>
  <c r="AC450" i="2" s="1"/>
  <c r="AG450" i="2" s="1"/>
  <c r="I474" i="2"/>
  <c r="M474" i="2" s="1"/>
  <c r="Q474" i="2" s="1"/>
  <c r="U474" i="2" s="1"/>
  <c r="Y474" i="2" s="1"/>
  <c r="AC474" i="2" s="1"/>
  <c r="AG474" i="2" s="1"/>
  <c r="M475" i="2"/>
  <c r="Q475" i="2" s="1"/>
  <c r="U475" i="2" s="1"/>
  <c r="Y475" i="2" s="1"/>
  <c r="AC475" i="2" s="1"/>
  <c r="AG475" i="2" s="1"/>
  <c r="J531" i="2"/>
  <c r="N532" i="2"/>
  <c r="R532" i="2" s="1"/>
  <c r="V532" i="2" s="1"/>
  <c r="Z532" i="2" s="1"/>
  <c r="AD532" i="2" s="1"/>
  <c r="AH532" i="2" s="1"/>
  <c r="J541" i="2"/>
  <c r="N541" i="2" s="1"/>
  <c r="R541" i="2" s="1"/>
  <c r="V541" i="2" s="1"/>
  <c r="Z541" i="2" s="1"/>
  <c r="AD541" i="2" s="1"/>
  <c r="AH541" i="2" s="1"/>
  <c r="N542" i="2"/>
  <c r="R542" i="2" s="1"/>
  <c r="V542" i="2" s="1"/>
  <c r="Z542" i="2" s="1"/>
  <c r="AD542" i="2" s="1"/>
  <c r="AH542" i="2" s="1"/>
  <c r="J573" i="2"/>
  <c r="N574" i="2"/>
  <c r="R574" i="2" s="1"/>
  <c r="V574" i="2" s="1"/>
  <c r="Z574" i="2" s="1"/>
  <c r="AD574" i="2" s="1"/>
  <c r="AH574" i="2" s="1"/>
  <c r="J584" i="2"/>
  <c r="N585" i="2"/>
  <c r="R585" i="2" s="1"/>
  <c r="V585" i="2" s="1"/>
  <c r="Z585" i="2" s="1"/>
  <c r="AD585" i="2" s="1"/>
  <c r="AH585" i="2" s="1"/>
  <c r="J591" i="2"/>
  <c r="N591" i="2" s="1"/>
  <c r="R591" i="2" s="1"/>
  <c r="V591" i="2" s="1"/>
  <c r="Z591" i="2" s="1"/>
  <c r="AD591" i="2" s="1"/>
  <c r="AH591" i="2" s="1"/>
  <c r="N592" i="2"/>
  <c r="R592" i="2" s="1"/>
  <c r="V592" i="2" s="1"/>
  <c r="Z592" i="2" s="1"/>
  <c r="AD592" i="2" s="1"/>
  <c r="AH592" i="2" s="1"/>
  <c r="J655" i="2"/>
  <c r="N656" i="2"/>
  <c r="R656" i="2" s="1"/>
  <c r="V656" i="2" s="1"/>
  <c r="Z656" i="2" s="1"/>
  <c r="AD656" i="2" s="1"/>
  <c r="AH656" i="2" s="1"/>
  <c r="I597" i="2"/>
  <c r="M598" i="2"/>
  <c r="Q598" i="2" s="1"/>
  <c r="U598" i="2" s="1"/>
  <c r="Y598" i="2" s="1"/>
  <c r="AC598" i="2" s="1"/>
  <c r="AG598" i="2" s="1"/>
  <c r="I52" i="2"/>
  <c r="M52" i="2" s="1"/>
  <c r="Q52" i="2" s="1"/>
  <c r="U52" i="2" s="1"/>
  <c r="Y52" i="2" s="1"/>
  <c r="AC52" i="2" s="1"/>
  <c r="AG52" i="2" s="1"/>
  <c r="AK52" i="2" s="1"/>
  <c r="M53" i="2"/>
  <c r="Q53" i="2" s="1"/>
  <c r="U53" i="2" s="1"/>
  <c r="Y53" i="2" s="1"/>
  <c r="AC53" i="2" s="1"/>
  <c r="AG53" i="2" s="1"/>
  <c r="AK53" i="2" s="1"/>
  <c r="I58" i="2"/>
  <c r="M58" i="2" s="1"/>
  <c r="Q58" i="2" s="1"/>
  <c r="U58" i="2" s="1"/>
  <c r="Y58" i="2" s="1"/>
  <c r="AC58" i="2" s="1"/>
  <c r="AG58" i="2" s="1"/>
  <c r="AK58" i="2" s="1"/>
  <c r="M59" i="2"/>
  <c r="Q59" i="2" s="1"/>
  <c r="U59" i="2" s="1"/>
  <c r="Y59" i="2" s="1"/>
  <c r="AC59" i="2" s="1"/>
  <c r="AG59" i="2" s="1"/>
  <c r="AK59" i="2" s="1"/>
  <c r="I87" i="2"/>
  <c r="M87" i="2" s="1"/>
  <c r="Q87" i="2" s="1"/>
  <c r="U87" i="2" s="1"/>
  <c r="Y87" i="2" s="1"/>
  <c r="AC87" i="2" s="1"/>
  <c r="AG87" i="2" s="1"/>
  <c r="AK87" i="2" s="1"/>
  <c r="M88" i="2"/>
  <c r="Q88" i="2" s="1"/>
  <c r="U88" i="2" s="1"/>
  <c r="Y88" i="2" s="1"/>
  <c r="AC88" i="2" s="1"/>
  <c r="AG88" i="2" s="1"/>
  <c r="AK88" i="2" s="1"/>
  <c r="I118" i="2"/>
  <c r="M118" i="2" s="1"/>
  <c r="Q118" i="2" s="1"/>
  <c r="U118" i="2" s="1"/>
  <c r="Y118" i="2" s="1"/>
  <c r="AC118" i="2" s="1"/>
  <c r="AG118" i="2" s="1"/>
  <c r="AK118" i="2" s="1"/>
  <c r="M119" i="2"/>
  <c r="Q119" i="2" s="1"/>
  <c r="U119" i="2" s="1"/>
  <c r="Y119" i="2" s="1"/>
  <c r="AC119" i="2" s="1"/>
  <c r="AG119" i="2" s="1"/>
  <c r="AK119" i="2" s="1"/>
  <c r="I140" i="2"/>
  <c r="M140" i="2" s="1"/>
  <c r="Q140" i="2" s="1"/>
  <c r="U140" i="2" s="1"/>
  <c r="Y140" i="2" s="1"/>
  <c r="AC140" i="2" s="1"/>
  <c r="AG140" i="2" s="1"/>
  <c r="AK140" i="2" s="1"/>
  <c r="M141" i="2"/>
  <c r="Q141" i="2" s="1"/>
  <c r="U141" i="2" s="1"/>
  <c r="Y141" i="2" s="1"/>
  <c r="AC141" i="2" s="1"/>
  <c r="AG141" i="2" s="1"/>
  <c r="AK141" i="2" s="1"/>
  <c r="I150" i="2"/>
  <c r="M150" i="2" s="1"/>
  <c r="Q150" i="2" s="1"/>
  <c r="U150" i="2" s="1"/>
  <c r="Y150" i="2" s="1"/>
  <c r="AC150" i="2" s="1"/>
  <c r="AG150" i="2" s="1"/>
  <c r="AK150" i="2" s="1"/>
  <c r="M151" i="2"/>
  <c r="Q151" i="2" s="1"/>
  <c r="U151" i="2" s="1"/>
  <c r="Y151" i="2" s="1"/>
  <c r="AC151" i="2" s="1"/>
  <c r="AG151" i="2" s="1"/>
  <c r="AK151" i="2" s="1"/>
  <c r="I159" i="2"/>
  <c r="M160" i="2"/>
  <c r="Q160" i="2" s="1"/>
  <c r="U160" i="2" s="1"/>
  <c r="Y160" i="2" s="1"/>
  <c r="AC160" i="2" s="1"/>
  <c r="AG160" i="2" s="1"/>
  <c r="AK160" i="2" s="1"/>
  <c r="I190" i="2"/>
  <c r="M190" i="2" s="1"/>
  <c r="Q190" i="2" s="1"/>
  <c r="U190" i="2" s="1"/>
  <c r="Y190" i="2" s="1"/>
  <c r="AC190" i="2" s="1"/>
  <c r="AG190" i="2" s="1"/>
  <c r="M191" i="2"/>
  <c r="Q191" i="2" s="1"/>
  <c r="U191" i="2" s="1"/>
  <c r="Y191" i="2" s="1"/>
  <c r="AC191" i="2" s="1"/>
  <c r="AG191" i="2" s="1"/>
  <c r="I199" i="2"/>
  <c r="M199" i="2" s="1"/>
  <c r="Q199" i="2" s="1"/>
  <c r="U199" i="2" s="1"/>
  <c r="Y199" i="2" s="1"/>
  <c r="AC199" i="2" s="1"/>
  <c r="AG199" i="2" s="1"/>
  <c r="M200" i="2"/>
  <c r="Q200" i="2" s="1"/>
  <c r="U200" i="2" s="1"/>
  <c r="Y200" i="2" s="1"/>
  <c r="AC200" i="2" s="1"/>
  <c r="AG200" i="2" s="1"/>
  <c r="I202" i="2"/>
  <c r="M202" i="2" s="1"/>
  <c r="Q202" i="2" s="1"/>
  <c r="U202" i="2" s="1"/>
  <c r="Y202" i="2" s="1"/>
  <c r="AC202" i="2" s="1"/>
  <c r="AG202" i="2" s="1"/>
  <c r="M203" i="2"/>
  <c r="Q203" i="2" s="1"/>
  <c r="U203" i="2" s="1"/>
  <c r="Y203" i="2" s="1"/>
  <c r="AC203" i="2" s="1"/>
  <c r="AG203" i="2" s="1"/>
  <c r="I234" i="2"/>
  <c r="M235" i="2"/>
  <c r="Q235" i="2" s="1"/>
  <c r="U235" i="2" s="1"/>
  <c r="Y235" i="2" s="1"/>
  <c r="AC235" i="2" s="1"/>
  <c r="AG235" i="2" s="1"/>
  <c r="I249" i="2"/>
  <c r="M249" i="2" s="1"/>
  <c r="Q249" i="2" s="1"/>
  <c r="U249" i="2" s="1"/>
  <c r="Y249" i="2" s="1"/>
  <c r="AC249" i="2" s="1"/>
  <c r="AG249" i="2" s="1"/>
  <c r="M250" i="2"/>
  <c r="Q250" i="2" s="1"/>
  <c r="U250" i="2" s="1"/>
  <c r="Y250" i="2" s="1"/>
  <c r="AC250" i="2" s="1"/>
  <c r="AG250" i="2" s="1"/>
  <c r="I263" i="2"/>
  <c r="M263" i="2" s="1"/>
  <c r="Q263" i="2" s="1"/>
  <c r="U263" i="2" s="1"/>
  <c r="Y263" i="2" s="1"/>
  <c r="AC263" i="2" s="1"/>
  <c r="AG263" i="2" s="1"/>
  <c r="M264" i="2"/>
  <c r="Q264" i="2" s="1"/>
  <c r="U264" i="2" s="1"/>
  <c r="Y264" i="2" s="1"/>
  <c r="AC264" i="2" s="1"/>
  <c r="AG264" i="2" s="1"/>
  <c r="J263" i="2"/>
  <c r="N263" i="2" s="1"/>
  <c r="R263" i="2" s="1"/>
  <c r="V263" i="2" s="1"/>
  <c r="Z263" i="2" s="1"/>
  <c r="AD263" i="2" s="1"/>
  <c r="AH263" i="2" s="1"/>
  <c r="N264" i="2"/>
  <c r="R264" i="2" s="1"/>
  <c r="V264" i="2" s="1"/>
  <c r="Z264" i="2" s="1"/>
  <c r="AD264" i="2" s="1"/>
  <c r="AH264" i="2" s="1"/>
  <c r="I274" i="2"/>
  <c r="M274" i="2" s="1"/>
  <c r="Q274" i="2" s="1"/>
  <c r="U274" i="2" s="1"/>
  <c r="Y274" i="2" s="1"/>
  <c r="AC274" i="2" s="1"/>
  <c r="AG274" i="2" s="1"/>
  <c r="M275" i="2"/>
  <c r="Q275" i="2" s="1"/>
  <c r="U275" i="2" s="1"/>
  <c r="Y275" i="2" s="1"/>
  <c r="AC275" i="2" s="1"/>
  <c r="AG275" i="2" s="1"/>
  <c r="I285" i="2"/>
  <c r="M285" i="2" s="1"/>
  <c r="Q285" i="2" s="1"/>
  <c r="U285" i="2" s="1"/>
  <c r="Y285" i="2" s="1"/>
  <c r="AC285" i="2" s="1"/>
  <c r="AG285" i="2" s="1"/>
  <c r="M286" i="2"/>
  <c r="Q286" i="2" s="1"/>
  <c r="U286" i="2" s="1"/>
  <c r="Y286" i="2" s="1"/>
  <c r="AC286" i="2" s="1"/>
  <c r="AG286" i="2" s="1"/>
  <c r="I296" i="2"/>
  <c r="M297" i="2"/>
  <c r="Q297" i="2" s="1"/>
  <c r="U297" i="2" s="1"/>
  <c r="Y297" i="2" s="1"/>
  <c r="AC297" i="2" s="1"/>
  <c r="AG297" i="2" s="1"/>
  <c r="I319" i="2"/>
  <c r="M319" i="2" s="1"/>
  <c r="Q319" i="2" s="1"/>
  <c r="U319" i="2" s="1"/>
  <c r="Y319" i="2" s="1"/>
  <c r="AC319" i="2" s="1"/>
  <c r="AG319" i="2" s="1"/>
  <c r="M320" i="2"/>
  <c r="Q320" i="2" s="1"/>
  <c r="U320" i="2" s="1"/>
  <c r="Y320" i="2" s="1"/>
  <c r="AC320" i="2" s="1"/>
  <c r="AG320" i="2" s="1"/>
  <c r="I332" i="2"/>
  <c r="M333" i="2"/>
  <c r="Q333" i="2" s="1"/>
  <c r="U333" i="2" s="1"/>
  <c r="Y333" i="2" s="1"/>
  <c r="AC333" i="2" s="1"/>
  <c r="AG333" i="2" s="1"/>
  <c r="J374" i="2"/>
  <c r="N375" i="2"/>
  <c r="R375" i="2" s="1"/>
  <c r="V375" i="2" s="1"/>
  <c r="Z375" i="2" s="1"/>
  <c r="AD375" i="2" s="1"/>
  <c r="AH375" i="2" s="1"/>
  <c r="J387" i="2"/>
  <c r="N387" i="2" s="1"/>
  <c r="R387" i="2" s="1"/>
  <c r="V387" i="2" s="1"/>
  <c r="Z387" i="2" s="1"/>
  <c r="AD387" i="2" s="1"/>
  <c r="AH387" i="2" s="1"/>
  <c r="N388" i="2"/>
  <c r="R388" i="2" s="1"/>
  <c r="V388" i="2" s="1"/>
  <c r="Z388" i="2" s="1"/>
  <c r="AD388" i="2" s="1"/>
  <c r="AH388" i="2" s="1"/>
  <c r="J396" i="2"/>
  <c r="N397" i="2"/>
  <c r="R397" i="2" s="1"/>
  <c r="V397" i="2" s="1"/>
  <c r="Z397" i="2" s="1"/>
  <c r="AD397" i="2" s="1"/>
  <c r="AH397" i="2" s="1"/>
  <c r="J411" i="2"/>
  <c r="N412" i="2"/>
  <c r="R412" i="2" s="1"/>
  <c r="V412" i="2" s="1"/>
  <c r="Z412" i="2" s="1"/>
  <c r="AD412" i="2" s="1"/>
  <c r="AH412" i="2" s="1"/>
  <c r="J433" i="2"/>
  <c r="N433" i="2" s="1"/>
  <c r="R433" i="2" s="1"/>
  <c r="V433" i="2" s="1"/>
  <c r="Z433" i="2" s="1"/>
  <c r="AD433" i="2" s="1"/>
  <c r="AH433" i="2" s="1"/>
  <c r="N434" i="2"/>
  <c r="R434" i="2" s="1"/>
  <c r="V434" i="2" s="1"/>
  <c r="Z434" i="2" s="1"/>
  <c r="AD434" i="2" s="1"/>
  <c r="AH434" i="2" s="1"/>
  <c r="J449" i="2"/>
  <c r="N449" i="2" s="1"/>
  <c r="R449" i="2" s="1"/>
  <c r="V449" i="2" s="1"/>
  <c r="Z449" i="2" s="1"/>
  <c r="AD449" i="2" s="1"/>
  <c r="AH449" i="2" s="1"/>
  <c r="N450" i="2"/>
  <c r="R450" i="2" s="1"/>
  <c r="V450" i="2" s="1"/>
  <c r="Z450" i="2" s="1"/>
  <c r="AD450" i="2" s="1"/>
  <c r="AH450" i="2" s="1"/>
  <c r="J474" i="2"/>
  <c r="N474" i="2" s="1"/>
  <c r="R474" i="2" s="1"/>
  <c r="V474" i="2" s="1"/>
  <c r="Z474" i="2" s="1"/>
  <c r="AD474" i="2" s="1"/>
  <c r="AH474" i="2" s="1"/>
  <c r="N475" i="2"/>
  <c r="R475" i="2" s="1"/>
  <c r="V475" i="2" s="1"/>
  <c r="Z475" i="2" s="1"/>
  <c r="AD475" i="2" s="1"/>
  <c r="AH475" i="2" s="1"/>
  <c r="I526" i="2"/>
  <c r="M527" i="2"/>
  <c r="Q527" i="2" s="1"/>
  <c r="U527" i="2" s="1"/>
  <c r="Y527" i="2" s="1"/>
  <c r="AC527" i="2" s="1"/>
  <c r="AG527" i="2" s="1"/>
  <c r="I538" i="2"/>
  <c r="M538" i="2" s="1"/>
  <c r="Q538" i="2" s="1"/>
  <c r="U538" i="2" s="1"/>
  <c r="Y538" i="2" s="1"/>
  <c r="AC538" i="2" s="1"/>
  <c r="AG538" i="2" s="1"/>
  <c r="M539" i="2"/>
  <c r="Q539" i="2" s="1"/>
  <c r="U539" i="2" s="1"/>
  <c r="Y539" i="2" s="1"/>
  <c r="AC539" i="2" s="1"/>
  <c r="AG539" i="2" s="1"/>
  <c r="I578" i="2"/>
  <c r="M579" i="2"/>
  <c r="Q579" i="2" s="1"/>
  <c r="U579" i="2" s="1"/>
  <c r="Y579" i="2" s="1"/>
  <c r="AC579" i="2" s="1"/>
  <c r="AG579" i="2" s="1"/>
  <c r="I588" i="2"/>
  <c r="M588" i="2" s="1"/>
  <c r="Q588" i="2" s="1"/>
  <c r="U588" i="2" s="1"/>
  <c r="Y588" i="2" s="1"/>
  <c r="AC588" i="2" s="1"/>
  <c r="AG588" i="2" s="1"/>
  <c r="M589" i="2"/>
  <c r="Q589" i="2" s="1"/>
  <c r="U589" i="2" s="1"/>
  <c r="Y589" i="2" s="1"/>
  <c r="AC589" i="2" s="1"/>
  <c r="AG589" i="2" s="1"/>
  <c r="I645" i="2"/>
  <c r="M646" i="2"/>
  <c r="Q646" i="2" s="1"/>
  <c r="U646" i="2" s="1"/>
  <c r="Y646" i="2" s="1"/>
  <c r="AC646" i="2" s="1"/>
  <c r="AG646" i="2" s="1"/>
  <c r="I655" i="2"/>
  <c r="M656" i="2"/>
  <c r="Q656" i="2" s="1"/>
  <c r="U656" i="2" s="1"/>
  <c r="Y656" i="2" s="1"/>
  <c r="AC656" i="2" s="1"/>
  <c r="AG656" i="2" s="1"/>
  <c r="I666" i="2"/>
  <c r="M667" i="2"/>
  <c r="Q667" i="2" s="1"/>
  <c r="U667" i="2" s="1"/>
  <c r="Y667" i="2" s="1"/>
  <c r="AC667" i="2" s="1"/>
  <c r="AG667" i="2" s="1"/>
  <c r="J597" i="2"/>
  <c r="N598" i="2"/>
  <c r="R598" i="2" s="1"/>
  <c r="V598" i="2" s="1"/>
  <c r="Z598" i="2" s="1"/>
  <c r="AD598" i="2" s="1"/>
  <c r="AH598" i="2" s="1"/>
  <c r="J52" i="2"/>
  <c r="N52" i="2" s="1"/>
  <c r="R52" i="2" s="1"/>
  <c r="V52" i="2" s="1"/>
  <c r="Z52" i="2" s="1"/>
  <c r="AD52" i="2" s="1"/>
  <c r="AH52" i="2" s="1"/>
  <c r="AL52" i="2" s="1"/>
  <c r="N53" i="2"/>
  <c r="R53" i="2" s="1"/>
  <c r="V53" i="2" s="1"/>
  <c r="Z53" i="2" s="1"/>
  <c r="AD53" i="2" s="1"/>
  <c r="AH53" i="2" s="1"/>
  <c r="AL53" i="2" s="1"/>
  <c r="J58" i="2"/>
  <c r="N58" i="2" s="1"/>
  <c r="R58" i="2" s="1"/>
  <c r="V58" i="2" s="1"/>
  <c r="Z58" i="2" s="1"/>
  <c r="AD58" i="2" s="1"/>
  <c r="AH58" i="2" s="1"/>
  <c r="AL58" i="2" s="1"/>
  <c r="N59" i="2"/>
  <c r="R59" i="2" s="1"/>
  <c r="V59" i="2" s="1"/>
  <c r="Z59" i="2" s="1"/>
  <c r="AD59" i="2" s="1"/>
  <c r="AH59" i="2" s="1"/>
  <c r="AL59" i="2" s="1"/>
  <c r="J87" i="2"/>
  <c r="N87" i="2" s="1"/>
  <c r="R87" i="2" s="1"/>
  <c r="V87" i="2" s="1"/>
  <c r="Z87" i="2" s="1"/>
  <c r="AD87" i="2" s="1"/>
  <c r="AH87" i="2" s="1"/>
  <c r="AL87" i="2" s="1"/>
  <c r="N88" i="2"/>
  <c r="R88" i="2" s="1"/>
  <c r="V88" i="2" s="1"/>
  <c r="Z88" i="2" s="1"/>
  <c r="AD88" i="2" s="1"/>
  <c r="AH88" i="2" s="1"/>
  <c r="AL88" i="2" s="1"/>
  <c r="J118" i="2"/>
  <c r="N118" i="2" s="1"/>
  <c r="R118" i="2" s="1"/>
  <c r="V118" i="2" s="1"/>
  <c r="Z118" i="2" s="1"/>
  <c r="AD118" i="2" s="1"/>
  <c r="AH118" i="2" s="1"/>
  <c r="AL118" i="2" s="1"/>
  <c r="N119" i="2"/>
  <c r="R119" i="2" s="1"/>
  <c r="V119" i="2" s="1"/>
  <c r="Z119" i="2" s="1"/>
  <c r="AD119" i="2" s="1"/>
  <c r="AH119" i="2" s="1"/>
  <c r="AL119" i="2" s="1"/>
  <c r="J140" i="2"/>
  <c r="N140" i="2" s="1"/>
  <c r="R140" i="2" s="1"/>
  <c r="V140" i="2" s="1"/>
  <c r="Z140" i="2" s="1"/>
  <c r="AD140" i="2" s="1"/>
  <c r="AH140" i="2" s="1"/>
  <c r="AL140" i="2" s="1"/>
  <c r="N141" i="2"/>
  <c r="R141" i="2" s="1"/>
  <c r="V141" i="2" s="1"/>
  <c r="Z141" i="2" s="1"/>
  <c r="AD141" i="2" s="1"/>
  <c r="AH141" i="2" s="1"/>
  <c r="AL141" i="2" s="1"/>
  <c r="I153" i="2"/>
  <c r="M153" i="2" s="1"/>
  <c r="Q153" i="2" s="1"/>
  <c r="U153" i="2" s="1"/>
  <c r="Y153" i="2" s="1"/>
  <c r="AC153" i="2" s="1"/>
  <c r="AG153" i="2" s="1"/>
  <c r="AK153" i="2" s="1"/>
  <c r="M154" i="2"/>
  <c r="Q154" i="2" s="1"/>
  <c r="U154" i="2" s="1"/>
  <c r="Y154" i="2" s="1"/>
  <c r="AC154" i="2" s="1"/>
  <c r="AG154" i="2" s="1"/>
  <c r="AK154" i="2" s="1"/>
  <c r="J159" i="2"/>
  <c r="N159" i="2" s="1"/>
  <c r="R159" i="2" s="1"/>
  <c r="V159" i="2" s="1"/>
  <c r="Z159" i="2" s="1"/>
  <c r="AD159" i="2" s="1"/>
  <c r="AH159" i="2" s="1"/>
  <c r="AL159" i="2" s="1"/>
  <c r="N160" i="2"/>
  <c r="R160" i="2" s="1"/>
  <c r="V160" i="2" s="1"/>
  <c r="Z160" i="2" s="1"/>
  <c r="AD160" i="2" s="1"/>
  <c r="AH160" i="2" s="1"/>
  <c r="AL160" i="2" s="1"/>
  <c r="J190" i="2"/>
  <c r="N190" i="2" s="1"/>
  <c r="R190" i="2" s="1"/>
  <c r="V190" i="2" s="1"/>
  <c r="Z190" i="2" s="1"/>
  <c r="AD190" i="2" s="1"/>
  <c r="AH190" i="2" s="1"/>
  <c r="N191" i="2"/>
  <c r="R191" i="2" s="1"/>
  <c r="V191" i="2" s="1"/>
  <c r="Z191" i="2" s="1"/>
  <c r="AD191" i="2" s="1"/>
  <c r="AH191" i="2" s="1"/>
  <c r="J193" i="2"/>
  <c r="N193" i="2" s="1"/>
  <c r="R193" i="2" s="1"/>
  <c r="V193" i="2" s="1"/>
  <c r="Z193" i="2" s="1"/>
  <c r="AD193" i="2" s="1"/>
  <c r="AH193" i="2" s="1"/>
  <c r="N194" i="2"/>
  <c r="R194" i="2" s="1"/>
  <c r="V194" i="2" s="1"/>
  <c r="Z194" i="2" s="1"/>
  <c r="AD194" i="2" s="1"/>
  <c r="AH194" i="2" s="1"/>
  <c r="I205" i="2"/>
  <c r="M205" i="2" s="1"/>
  <c r="Q205" i="2" s="1"/>
  <c r="U205" i="2" s="1"/>
  <c r="Y205" i="2" s="1"/>
  <c r="AC205" i="2" s="1"/>
  <c r="AG205" i="2" s="1"/>
  <c r="M206" i="2"/>
  <c r="Q206" i="2" s="1"/>
  <c r="U206" i="2" s="1"/>
  <c r="Y206" i="2" s="1"/>
  <c r="AC206" i="2" s="1"/>
  <c r="AG206" i="2" s="1"/>
  <c r="J234" i="2"/>
  <c r="N235" i="2"/>
  <c r="R235" i="2" s="1"/>
  <c r="V235" i="2" s="1"/>
  <c r="Z235" i="2" s="1"/>
  <c r="AD235" i="2" s="1"/>
  <c r="AH235" i="2" s="1"/>
  <c r="J249" i="2"/>
  <c r="N249" i="2" s="1"/>
  <c r="R249" i="2" s="1"/>
  <c r="V249" i="2" s="1"/>
  <c r="Z249" i="2" s="1"/>
  <c r="AD249" i="2" s="1"/>
  <c r="AH249" i="2" s="1"/>
  <c r="N250" i="2"/>
  <c r="R250" i="2" s="1"/>
  <c r="V250" i="2" s="1"/>
  <c r="Z250" i="2" s="1"/>
  <c r="AD250" i="2" s="1"/>
  <c r="AH250" i="2" s="1"/>
  <c r="I266" i="2"/>
  <c r="M266" i="2" s="1"/>
  <c r="Q266" i="2" s="1"/>
  <c r="U266" i="2" s="1"/>
  <c r="Y266" i="2" s="1"/>
  <c r="AC266" i="2" s="1"/>
  <c r="AG266" i="2" s="1"/>
  <c r="M267" i="2"/>
  <c r="Q267" i="2" s="1"/>
  <c r="U267" i="2" s="1"/>
  <c r="Y267" i="2" s="1"/>
  <c r="AC267" i="2" s="1"/>
  <c r="AG267" i="2" s="1"/>
  <c r="J266" i="2"/>
  <c r="N266" i="2" s="1"/>
  <c r="R266" i="2" s="1"/>
  <c r="V266" i="2" s="1"/>
  <c r="Z266" i="2" s="1"/>
  <c r="AD266" i="2" s="1"/>
  <c r="AH266" i="2" s="1"/>
  <c r="N267" i="2"/>
  <c r="R267" i="2" s="1"/>
  <c r="V267" i="2" s="1"/>
  <c r="Z267" i="2" s="1"/>
  <c r="AD267" i="2" s="1"/>
  <c r="AH267" i="2" s="1"/>
  <c r="J274" i="2"/>
  <c r="N274" i="2" s="1"/>
  <c r="R274" i="2" s="1"/>
  <c r="V274" i="2" s="1"/>
  <c r="Z274" i="2" s="1"/>
  <c r="AD274" i="2" s="1"/>
  <c r="AH274" i="2" s="1"/>
  <c r="N275" i="2"/>
  <c r="R275" i="2" s="1"/>
  <c r="V275" i="2" s="1"/>
  <c r="Z275" i="2" s="1"/>
  <c r="AD275" i="2" s="1"/>
  <c r="AH275" i="2" s="1"/>
  <c r="I288" i="2"/>
  <c r="M288" i="2" s="1"/>
  <c r="Q288" i="2" s="1"/>
  <c r="U288" i="2" s="1"/>
  <c r="Y288" i="2" s="1"/>
  <c r="AC288" i="2" s="1"/>
  <c r="AG288" i="2" s="1"/>
  <c r="M289" i="2"/>
  <c r="Q289" i="2" s="1"/>
  <c r="U289" i="2" s="1"/>
  <c r="Y289" i="2" s="1"/>
  <c r="AC289" i="2" s="1"/>
  <c r="AG289" i="2" s="1"/>
  <c r="J296" i="2"/>
  <c r="N297" i="2"/>
  <c r="R297" i="2" s="1"/>
  <c r="V297" i="2" s="1"/>
  <c r="Z297" i="2" s="1"/>
  <c r="AD297" i="2" s="1"/>
  <c r="AH297" i="2" s="1"/>
  <c r="J319" i="2"/>
  <c r="N319" i="2" s="1"/>
  <c r="R319" i="2" s="1"/>
  <c r="V319" i="2" s="1"/>
  <c r="Z319" i="2" s="1"/>
  <c r="AD319" i="2" s="1"/>
  <c r="AH319" i="2" s="1"/>
  <c r="N320" i="2"/>
  <c r="R320" i="2" s="1"/>
  <c r="V320" i="2" s="1"/>
  <c r="Z320" i="2" s="1"/>
  <c r="AD320" i="2" s="1"/>
  <c r="AH320" i="2" s="1"/>
  <c r="J332" i="2"/>
  <c r="N333" i="2"/>
  <c r="R333" i="2" s="1"/>
  <c r="V333" i="2" s="1"/>
  <c r="Z333" i="2" s="1"/>
  <c r="AD333" i="2" s="1"/>
  <c r="AH333" i="2" s="1"/>
  <c r="I379" i="2"/>
  <c r="M380" i="2"/>
  <c r="Q380" i="2" s="1"/>
  <c r="U380" i="2" s="1"/>
  <c r="Y380" i="2" s="1"/>
  <c r="AC380" i="2" s="1"/>
  <c r="AG380" i="2" s="1"/>
  <c r="I390" i="2"/>
  <c r="M390" i="2" s="1"/>
  <c r="Q390" i="2" s="1"/>
  <c r="U390" i="2" s="1"/>
  <c r="Y390" i="2" s="1"/>
  <c r="AC390" i="2" s="1"/>
  <c r="AG390" i="2" s="1"/>
  <c r="M391" i="2"/>
  <c r="Q391" i="2" s="1"/>
  <c r="U391" i="2" s="1"/>
  <c r="Y391" i="2" s="1"/>
  <c r="AC391" i="2" s="1"/>
  <c r="AG391" i="2" s="1"/>
  <c r="I402" i="2"/>
  <c r="M403" i="2"/>
  <c r="Q403" i="2" s="1"/>
  <c r="U403" i="2" s="1"/>
  <c r="Y403" i="2" s="1"/>
  <c r="AC403" i="2" s="1"/>
  <c r="AG403" i="2" s="1"/>
  <c r="I427" i="2"/>
  <c r="M428" i="2"/>
  <c r="Q428" i="2" s="1"/>
  <c r="U428" i="2" s="1"/>
  <c r="Y428" i="2" s="1"/>
  <c r="AC428" i="2" s="1"/>
  <c r="AG428" i="2" s="1"/>
  <c r="I436" i="2"/>
  <c r="M436" i="2" s="1"/>
  <c r="Q436" i="2" s="1"/>
  <c r="U436" i="2" s="1"/>
  <c r="Y436" i="2" s="1"/>
  <c r="AC436" i="2" s="1"/>
  <c r="AG436" i="2" s="1"/>
  <c r="M437" i="2"/>
  <c r="Q437" i="2" s="1"/>
  <c r="U437" i="2" s="1"/>
  <c r="Y437" i="2" s="1"/>
  <c r="AC437" i="2" s="1"/>
  <c r="AG437" i="2" s="1"/>
  <c r="I465" i="2"/>
  <c r="M466" i="2"/>
  <c r="Q466" i="2" s="1"/>
  <c r="U466" i="2" s="1"/>
  <c r="Y466" i="2" s="1"/>
  <c r="AC466" i="2" s="1"/>
  <c r="AG466" i="2" s="1"/>
  <c r="I499" i="2"/>
  <c r="M500" i="2"/>
  <c r="Q500" i="2" s="1"/>
  <c r="U500" i="2" s="1"/>
  <c r="Y500" i="2" s="1"/>
  <c r="AC500" i="2" s="1"/>
  <c r="AG500" i="2" s="1"/>
  <c r="J526" i="2"/>
  <c r="N527" i="2"/>
  <c r="R527" i="2" s="1"/>
  <c r="V527" i="2" s="1"/>
  <c r="Z527" i="2" s="1"/>
  <c r="AD527" i="2" s="1"/>
  <c r="AH527" i="2" s="1"/>
  <c r="I541" i="2"/>
  <c r="M541" i="2" s="1"/>
  <c r="Q541" i="2" s="1"/>
  <c r="U541" i="2" s="1"/>
  <c r="Y541" i="2" s="1"/>
  <c r="AC541" i="2" s="1"/>
  <c r="AG541" i="2" s="1"/>
  <c r="M542" i="2"/>
  <c r="Q542" i="2" s="1"/>
  <c r="U542" i="2" s="1"/>
  <c r="Y542" i="2" s="1"/>
  <c r="AC542" i="2" s="1"/>
  <c r="AG542" i="2" s="1"/>
  <c r="J578" i="2"/>
  <c r="N579" i="2"/>
  <c r="R579" i="2" s="1"/>
  <c r="V579" i="2" s="1"/>
  <c r="Z579" i="2" s="1"/>
  <c r="AD579" i="2" s="1"/>
  <c r="AH579" i="2" s="1"/>
  <c r="J588" i="2"/>
  <c r="N588" i="2" s="1"/>
  <c r="R588" i="2" s="1"/>
  <c r="V588" i="2" s="1"/>
  <c r="Z588" i="2" s="1"/>
  <c r="AD588" i="2" s="1"/>
  <c r="AH588" i="2" s="1"/>
  <c r="N589" i="2"/>
  <c r="R589" i="2" s="1"/>
  <c r="V589" i="2" s="1"/>
  <c r="Z589" i="2" s="1"/>
  <c r="AD589" i="2" s="1"/>
  <c r="AH589" i="2" s="1"/>
  <c r="J645" i="2"/>
  <c r="N646" i="2"/>
  <c r="R646" i="2" s="1"/>
  <c r="V646" i="2" s="1"/>
  <c r="Z646" i="2" s="1"/>
  <c r="AD646" i="2" s="1"/>
  <c r="AH646" i="2" s="1"/>
  <c r="J666" i="2"/>
  <c r="N667" i="2"/>
  <c r="R667" i="2" s="1"/>
  <c r="V667" i="2" s="1"/>
  <c r="Z667" i="2" s="1"/>
  <c r="AD667" i="2" s="1"/>
  <c r="AH667" i="2" s="1"/>
  <c r="I24" i="2"/>
  <c r="M25" i="2"/>
  <c r="Q25" i="2" s="1"/>
  <c r="U25" i="2" s="1"/>
  <c r="Y25" i="2" s="1"/>
  <c r="AC25" i="2" s="1"/>
  <c r="AG25" i="2" s="1"/>
  <c r="AK25" i="2" s="1"/>
  <c r="I33" i="2"/>
  <c r="M34" i="2"/>
  <c r="Q34" i="2" s="1"/>
  <c r="U34" i="2" s="1"/>
  <c r="Y34" i="2" s="1"/>
  <c r="AC34" i="2" s="1"/>
  <c r="AG34" i="2" s="1"/>
  <c r="AK34" i="2" s="1"/>
  <c r="J24" i="2"/>
  <c r="N25" i="2"/>
  <c r="R25" i="2" s="1"/>
  <c r="V25" i="2" s="1"/>
  <c r="Z25" i="2" s="1"/>
  <c r="AD25" i="2" s="1"/>
  <c r="AH25" i="2" s="1"/>
  <c r="AL25" i="2" s="1"/>
  <c r="J33" i="2"/>
  <c r="N34" i="2"/>
  <c r="R34" i="2" s="1"/>
  <c r="V34" i="2" s="1"/>
  <c r="Z34" i="2" s="1"/>
  <c r="AD34" i="2" s="1"/>
  <c r="AH34" i="2" s="1"/>
  <c r="AL34" i="2" s="1"/>
  <c r="I29" i="2"/>
  <c r="M30" i="2"/>
  <c r="Q30" i="2" s="1"/>
  <c r="U30" i="2" s="1"/>
  <c r="Y30" i="2" s="1"/>
  <c r="AC30" i="2" s="1"/>
  <c r="AG30" i="2" s="1"/>
  <c r="AK30" i="2" s="1"/>
  <c r="I39" i="2"/>
  <c r="M40" i="2"/>
  <c r="Q40" i="2" s="1"/>
  <c r="U40" i="2" s="1"/>
  <c r="Y40" i="2" s="1"/>
  <c r="AC40" i="2" s="1"/>
  <c r="AG40" i="2" s="1"/>
  <c r="AK40" i="2" s="1"/>
  <c r="J29" i="2"/>
  <c r="N30" i="2"/>
  <c r="R30" i="2" s="1"/>
  <c r="V30" i="2" s="1"/>
  <c r="Z30" i="2" s="1"/>
  <c r="AD30" i="2" s="1"/>
  <c r="AH30" i="2" s="1"/>
  <c r="AL30" i="2" s="1"/>
  <c r="J39" i="2"/>
  <c r="N40" i="2"/>
  <c r="R40" i="2" s="1"/>
  <c r="V40" i="2" s="1"/>
  <c r="Z40" i="2" s="1"/>
  <c r="AD40" i="2" s="1"/>
  <c r="AH40" i="2" s="1"/>
  <c r="AL40" i="2" s="1"/>
  <c r="I635" i="2"/>
  <c r="J635" i="2"/>
  <c r="N635" i="2" s="1"/>
  <c r="R635" i="2" s="1"/>
  <c r="V635" i="2" s="1"/>
  <c r="Z635" i="2" s="1"/>
  <c r="AD635" i="2" s="1"/>
  <c r="AH635" i="2" s="1"/>
  <c r="I534" i="2"/>
  <c r="I225" i="2"/>
  <c r="H216" i="3"/>
  <c r="G216" i="3"/>
  <c r="J225" i="2"/>
  <c r="H273" i="3"/>
  <c r="L273" i="3" s="1"/>
  <c r="P273" i="3" s="1"/>
  <c r="T273" i="3" s="1"/>
  <c r="X273" i="3" s="1"/>
  <c r="AB273" i="3" s="1"/>
  <c r="AF273" i="3" s="1"/>
  <c r="AJ273" i="3" s="1"/>
  <c r="G273" i="3"/>
  <c r="K273" i="3" s="1"/>
  <c r="O273" i="3" s="1"/>
  <c r="S273" i="3" s="1"/>
  <c r="W273" i="3" s="1"/>
  <c r="AA273" i="3" s="1"/>
  <c r="AE273" i="3" s="1"/>
  <c r="AI273" i="3" s="1"/>
  <c r="I305" i="2"/>
  <c r="M305" i="2" s="1"/>
  <c r="Q305" i="2" s="1"/>
  <c r="U305" i="2" s="1"/>
  <c r="Y305" i="2" s="1"/>
  <c r="AC305" i="2" s="1"/>
  <c r="AG305" i="2" s="1"/>
  <c r="I612" i="2"/>
  <c r="M612" i="2" s="1"/>
  <c r="Q612" i="2" s="1"/>
  <c r="U612" i="2" s="1"/>
  <c r="Y612" i="2" s="1"/>
  <c r="AC612" i="2" s="1"/>
  <c r="AG612" i="2" s="1"/>
  <c r="J612" i="2"/>
  <c r="N612" i="2" s="1"/>
  <c r="R612" i="2" s="1"/>
  <c r="V612" i="2" s="1"/>
  <c r="Z612" i="2" s="1"/>
  <c r="AD612" i="2" s="1"/>
  <c r="AH612" i="2" s="1"/>
  <c r="I514" i="2"/>
  <c r="M514" i="2" s="1"/>
  <c r="Q514" i="2" s="1"/>
  <c r="U514" i="2" s="1"/>
  <c r="Y514" i="2" s="1"/>
  <c r="AC514" i="2" s="1"/>
  <c r="AG514" i="2" s="1"/>
  <c r="I561" i="2"/>
  <c r="M561" i="2" s="1"/>
  <c r="Q561" i="2" s="1"/>
  <c r="U561" i="2" s="1"/>
  <c r="Y561" i="2" s="1"/>
  <c r="AC561" i="2" s="1"/>
  <c r="AG561" i="2" s="1"/>
  <c r="J514" i="2"/>
  <c r="N514" i="2" s="1"/>
  <c r="R514" i="2" s="1"/>
  <c r="V514" i="2" s="1"/>
  <c r="Z514" i="2" s="1"/>
  <c r="AD514" i="2" s="1"/>
  <c r="AH514" i="2" s="1"/>
  <c r="J269" i="2"/>
  <c r="H158" i="3"/>
  <c r="L158" i="3" s="1"/>
  <c r="P158" i="3" s="1"/>
  <c r="T158" i="3" s="1"/>
  <c r="X158" i="3" s="1"/>
  <c r="AB158" i="3" s="1"/>
  <c r="AF158" i="3" s="1"/>
  <c r="AJ158" i="3" s="1"/>
  <c r="G171" i="3"/>
  <c r="K171" i="3" s="1"/>
  <c r="O171" i="3" s="1"/>
  <c r="S171" i="3" s="1"/>
  <c r="W171" i="3" s="1"/>
  <c r="AA171" i="3" s="1"/>
  <c r="AE171" i="3" s="1"/>
  <c r="AI171" i="3" s="1"/>
  <c r="H281" i="3"/>
  <c r="L281" i="3" s="1"/>
  <c r="P281" i="3" s="1"/>
  <c r="T281" i="3" s="1"/>
  <c r="X281" i="3" s="1"/>
  <c r="AB281" i="3" s="1"/>
  <c r="AF281" i="3" s="1"/>
  <c r="AJ281" i="3" s="1"/>
  <c r="I444" i="2"/>
  <c r="M444" i="2" s="1"/>
  <c r="Q444" i="2" s="1"/>
  <c r="U444" i="2" s="1"/>
  <c r="Y444" i="2" s="1"/>
  <c r="AC444" i="2" s="1"/>
  <c r="AG444" i="2" s="1"/>
  <c r="H363" i="3"/>
  <c r="L363" i="3" s="1"/>
  <c r="P363" i="3" s="1"/>
  <c r="T363" i="3" s="1"/>
  <c r="X363" i="3" s="1"/>
  <c r="AB363" i="3" s="1"/>
  <c r="AF363" i="3" s="1"/>
  <c r="AJ363" i="3" s="1"/>
  <c r="H432" i="3"/>
  <c r="H171" i="3"/>
  <c r="L171" i="3" s="1"/>
  <c r="P171" i="3" s="1"/>
  <c r="T171" i="3" s="1"/>
  <c r="X171" i="3" s="1"/>
  <c r="AB171" i="3" s="1"/>
  <c r="AF171" i="3" s="1"/>
  <c r="AJ171" i="3" s="1"/>
  <c r="H122" i="3"/>
  <c r="G26" i="3"/>
  <c r="G122" i="3"/>
  <c r="H351" i="3"/>
  <c r="H442" i="3"/>
  <c r="H57" i="3"/>
  <c r="L57" i="3" s="1"/>
  <c r="P57" i="3" s="1"/>
  <c r="T57" i="3" s="1"/>
  <c r="X57" i="3" s="1"/>
  <c r="AB57" i="3" s="1"/>
  <c r="AF57" i="3" s="1"/>
  <c r="AJ57" i="3" s="1"/>
  <c r="AN57" i="3" s="1"/>
  <c r="G351" i="3"/>
  <c r="H26" i="3"/>
  <c r="G368" i="3"/>
  <c r="K368" i="3" s="1"/>
  <c r="O368" i="3" s="1"/>
  <c r="S368" i="3" s="1"/>
  <c r="W368" i="3" s="1"/>
  <c r="AA368" i="3" s="1"/>
  <c r="AE368" i="3" s="1"/>
  <c r="AI368" i="3" s="1"/>
  <c r="G442" i="3"/>
  <c r="G50" i="3"/>
  <c r="K50" i="3" s="1"/>
  <c r="O50" i="3" s="1"/>
  <c r="S50" i="3" s="1"/>
  <c r="W50" i="3" s="1"/>
  <c r="AA50" i="3" s="1"/>
  <c r="AE50" i="3" s="1"/>
  <c r="AI50" i="3" s="1"/>
  <c r="AM50" i="3" s="1"/>
  <c r="G158" i="3"/>
  <c r="K158" i="3" s="1"/>
  <c r="O158" i="3" s="1"/>
  <c r="S158" i="3" s="1"/>
  <c r="W158" i="3" s="1"/>
  <c r="AA158" i="3" s="1"/>
  <c r="AE158" i="3" s="1"/>
  <c r="AI158" i="3" s="1"/>
  <c r="G363" i="3"/>
  <c r="K363" i="3" s="1"/>
  <c r="O363" i="3" s="1"/>
  <c r="S363" i="3" s="1"/>
  <c r="W363" i="3" s="1"/>
  <c r="AA363" i="3" s="1"/>
  <c r="AE363" i="3" s="1"/>
  <c r="AI363" i="3" s="1"/>
  <c r="G386" i="3"/>
  <c r="G151" i="3"/>
  <c r="K151" i="3" s="1"/>
  <c r="O151" i="3" s="1"/>
  <c r="S151" i="3" s="1"/>
  <c r="W151" i="3" s="1"/>
  <c r="AA151" i="3" s="1"/>
  <c r="AE151" i="3" s="1"/>
  <c r="AI151" i="3" s="1"/>
  <c r="G281" i="3"/>
  <c r="K281" i="3" s="1"/>
  <c r="O281" i="3" s="1"/>
  <c r="S281" i="3" s="1"/>
  <c r="W281" i="3" s="1"/>
  <c r="AA281" i="3" s="1"/>
  <c r="AE281" i="3" s="1"/>
  <c r="AI281" i="3" s="1"/>
  <c r="H317" i="3"/>
  <c r="H50" i="3"/>
  <c r="L50" i="3" s="1"/>
  <c r="P50" i="3" s="1"/>
  <c r="T50" i="3" s="1"/>
  <c r="X50" i="3" s="1"/>
  <c r="AB50" i="3" s="1"/>
  <c r="AF50" i="3" s="1"/>
  <c r="AJ50" i="3" s="1"/>
  <c r="AN50" i="3" s="1"/>
  <c r="G57" i="3"/>
  <c r="K57" i="3" s="1"/>
  <c r="O57" i="3" s="1"/>
  <c r="S57" i="3" s="1"/>
  <c r="W57" i="3" s="1"/>
  <c r="AA57" i="3" s="1"/>
  <c r="AE57" i="3" s="1"/>
  <c r="AI57" i="3" s="1"/>
  <c r="AM57" i="3" s="1"/>
  <c r="G317" i="3"/>
  <c r="H386" i="3"/>
  <c r="G432" i="3"/>
  <c r="H151" i="3"/>
  <c r="L151" i="3" s="1"/>
  <c r="P151" i="3" s="1"/>
  <c r="T151" i="3" s="1"/>
  <c r="X151" i="3" s="1"/>
  <c r="AB151" i="3" s="1"/>
  <c r="AF151" i="3" s="1"/>
  <c r="AJ151" i="3" s="1"/>
  <c r="H368" i="3"/>
  <c r="L368" i="3" s="1"/>
  <c r="P368" i="3" s="1"/>
  <c r="T368" i="3" s="1"/>
  <c r="X368" i="3" s="1"/>
  <c r="AB368" i="3" s="1"/>
  <c r="AF368" i="3" s="1"/>
  <c r="AJ368" i="3" s="1"/>
  <c r="I367" i="2"/>
  <c r="J367" i="2"/>
  <c r="I80" i="2"/>
  <c r="I312" i="2"/>
  <c r="M312" i="2" s="1"/>
  <c r="Q312" i="2" s="1"/>
  <c r="U312" i="2" s="1"/>
  <c r="Y312" i="2" s="1"/>
  <c r="AC312" i="2" s="1"/>
  <c r="AG312" i="2" s="1"/>
  <c r="J72" i="2"/>
  <c r="I72" i="2"/>
  <c r="J111" i="2"/>
  <c r="N111" i="2" s="1"/>
  <c r="R111" i="2" s="1"/>
  <c r="V111" i="2" s="1"/>
  <c r="Z111" i="2" s="1"/>
  <c r="AD111" i="2" s="1"/>
  <c r="AH111" i="2" s="1"/>
  <c r="AL111" i="2" s="1"/>
  <c r="J556" i="2"/>
  <c r="N556" i="2" s="1"/>
  <c r="R556" i="2" s="1"/>
  <c r="V556" i="2" s="1"/>
  <c r="Z556" i="2" s="1"/>
  <c r="AD556" i="2" s="1"/>
  <c r="AH556" i="2" s="1"/>
  <c r="J444" i="2"/>
  <c r="N444" i="2" s="1"/>
  <c r="R444" i="2" s="1"/>
  <c r="V444" i="2" s="1"/>
  <c r="Z444" i="2" s="1"/>
  <c r="AD444" i="2" s="1"/>
  <c r="AH444" i="2" s="1"/>
  <c r="I556" i="2"/>
  <c r="M556" i="2" s="1"/>
  <c r="Q556" i="2" s="1"/>
  <c r="U556" i="2" s="1"/>
  <c r="Y556" i="2" s="1"/>
  <c r="AC556" i="2" s="1"/>
  <c r="AG556" i="2" s="1"/>
  <c r="I111" i="2"/>
  <c r="M111" i="2" s="1"/>
  <c r="Q111" i="2" s="1"/>
  <c r="U111" i="2" s="1"/>
  <c r="Y111" i="2" s="1"/>
  <c r="AC111" i="2" s="1"/>
  <c r="AG111" i="2" s="1"/>
  <c r="AK111" i="2" s="1"/>
  <c r="I269" i="2"/>
  <c r="I649" i="2"/>
  <c r="J649" i="2"/>
  <c r="I660" i="2"/>
  <c r="J469" i="2"/>
  <c r="N469" i="2" s="1"/>
  <c r="R469" i="2" s="1"/>
  <c r="V469" i="2" s="1"/>
  <c r="Z469" i="2" s="1"/>
  <c r="AD469" i="2" s="1"/>
  <c r="AH469" i="2" s="1"/>
  <c r="I469" i="2"/>
  <c r="M469" i="2" s="1"/>
  <c r="Q469" i="2" s="1"/>
  <c r="U469" i="2" s="1"/>
  <c r="Y469" i="2" s="1"/>
  <c r="AC469" i="2" s="1"/>
  <c r="AG469" i="2" s="1"/>
  <c r="J80" i="2"/>
  <c r="J312" i="2"/>
  <c r="N312" i="2" s="1"/>
  <c r="R312" i="2" s="1"/>
  <c r="V312" i="2" s="1"/>
  <c r="Z312" i="2" s="1"/>
  <c r="AD312" i="2" s="1"/>
  <c r="AH312" i="2" s="1"/>
  <c r="J305" i="2"/>
  <c r="N305" i="2" s="1"/>
  <c r="R305" i="2" s="1"/>
  <c r="V305" i="2" s="1"/>
  <c r="Z305" i="2" s="1"/>
  <c r="AD305" i="2" s="1"/>
  <c r="AH305" i="2" s="1"/>
  <c r="J561" i="2"/>
  <c r="N561" i="2" s="1"/>
  <c r="R561" i="2" s="1"/>
  <c r="V561" i="2" s="1"/>
  <c r="Z561" i="2" s="1"/>
  <c r="AD561" i="2" s="1"/>
  <c r="AH561" i="2" s="1"/>
  <c r="J660" i="2"/>
  <c r="G451" i="3" l="1"/>
  <c r="K451" i="3" s="1"/>
  <c r="O451" i="3" s="1"/>
  <c r="S451" i="3" s="1"/>
  <c r="W451" i="3" s="1"/>
  <c r="AA451" i="3" s="1"/>
  <c r="AE451" i="3" s="1"/>
  <c r="AI451" i="3" s="1"/>
  <c r="AM451" i="3" s="1"/>
  <c r="W459" i="3"/>
  <c r="AA459" i="3" s="1"/>
  <c r="AE459" i="3" s="1"/>
  <c r="AI459" i="3" s="1"/>
  <c r="W458" i="3"/>
  <c r="AA458" i="3" s="1"/>
  <c r="AE458" i="3" s="1"/>
  <c r="AI458" i="3" s="1"/>
  <c r="H385" i="3"/>
  <c r="L385" i="3" s="1"/>
  <c r="P385" i="3" s="1"/>
  <c r="T385" i="3" s="1"/>
  <c r="X385" i="3" s="1"/>
  <c r="AB385" i="3" s="1"/>
  <c r="AF385" i="3" s="1"/>
  <c r="AJ385" i="3" s="1"/>
  <c r="L386" i="3"/>
  <c r="P386" i="3" s="1"/>
  <c r="T386" i="3" s="1"/>
  <c r="X386" i="3" s="1"/>
  <c r="AB386" i="3" s="1"/>
  <c r="AF386" i="3" s="1"/>
  <c r="AJ386" i="3" s="1"/>
  <c r="H298" i="3"/>
  <c r="L298" i="3" s="1"/>
  <c r="P298" i="3" s="1"/>
  <c r="T298" i="3" s="1"/>
  <c r="X298" i="3" s="1"/>
  <c r="AB298" i="3" s="1"/>
  <c r="AF298" i="3" s="1"/>
  <c r="AJ298" i="3" s="1"/>
  <c r="L317" i="3"/>
  <c r="P317" i="3" s="1"/>
  <c r="T317" i="3" s="1"/>
  <c r="X317" i="3" s="1"/>
  <c r="AB317" i="3" s="1"/>
  <c r="AF317" i="3" s="1"/>
  <c r="AJ317" i="3" s="1"/>
  <c r="G385" i="3"/>
  <c r="K385" i="3" s="1"/>
  <c r="O385" i="3" s="1"/>
  <c r="S385" i="3" s="1"/>
  <c r="W385" i="3" s="1"/>
  <c r="AA385" i="3" s="1"/>
  <c r="AE385" i="3" s="1"/>
  <c r="AI385" i="3" s="1"/>
  <c r="K386" i="3"/>
  <c r="O386" i="3" s="1"/>
  <c r="S386" i="3" s="1"/>
  <c r="W386" i="3" s="1"/>
  <c r="AA386" i="3" s="1"/>
  <c r="AE386" i="3" s="1"/>
  <c r="AI386" i="3" s="1"/>
  <c r="G341" i="3"/>
  <c r="K341" i="3" s="1"/>
  <c r="O341" i="3" s="1"/>
  <c r="S341" i="3" s="1"/>
  <c r="W341" i="3" s="1"/>
  <c r="AA341" i="3" s="1"/>
  <c r="AE341" i="3" s="1"/>
  <c r="AI341" i="3" s="1"/>
  <c r="K351" i="3"/>
  <c r="O351" i="3" s="1"/>
  <c r="S351" i="3" s="1"/>
  <c r="W351" i="3" s="1"/>
  <c r="AA351" i="3" s="1"/>
  <c r="AE351" i="3" s="1"/>
  <c r="AI351" i="3" s="1"/>
  <c r="G121" i="3"/>
  <c r="K121" i="3" s="1"/>
  <c r="O121" i="3" s="1"/>
  <c r="S121" i="3" s="1"/>
  <c r="W121" i="3" s="1"/>
  <c r="AA121" i="3" s="1"/>
  <c r="AE121" i="3" s="1"/>
  <c r="AI121" i="3" s="1"/>
  <c r="K122" i="3"/>
  <c r="O122" i="3" s="1"/>
  <c r="S122" i="3" s="1"/>
  <c r="W122" i="3" s="1"/>
  <c r="AA122" i="3" s="1"/>
  <c r="AE122" i="3" s="1"/>
  <c r="AI122" i="3" s="1"/>
  <c r="H431" i="3"/>
  <c r="L432" i="3"/>
  <c r="P432" i="3" s="1"/>
  <c r="T432" i="3" s="1"/>
  <c r="X432" i="3" s="1"/>
  <c r="AB432" i="3" s="1"/>
  <c r="AF432" i="3" s="1"/>
  <c r="AJ432" i="3" s="1"/>
  <c r="G212" i="3"/>
  <c r="K212" i="3" s="1"/>
  <c r="O212" i="3" s="1"/>
  <c r="S212" i="3" s="1"/>
  <c r="W212" i="3" s="1"/>
  <c r="AA212" i="3" s="1"/>
  <c r="AE212" i="3" s="1"/>
  <c r="AI212" i="3" s="1"/>
  <c r="K216" i="3"/>
  <c r="O216" i="3" s="1"/>
  <c r="S216" i="3" s="1"/>
  <c r="W216" i="3" s="1"/>
  <c r="AA216" i="3" s="1"/>
  <c r="AE216" i="3" s="1"/>
  <c r="AI216" i="3" s="1"/>
  <c r="G298" i="3"/>
  <c r="K298" i="3" s="1"/>
  <c r="O298" i="3" s="1"/>
  <c r="S298" i="3" s="1"/>
  <c r="W298" i="3" s="1"/>
  <c r="AA298" i="3" s="1"/>
  <c r="AE298" i="3" s="1"/>
  <c r="AI298" i="3" s="1"/>
  <c r="K317" i="3"/>
  <c r="O317" i="3" s="1"/>
  <c r="S317" i="3" s="1"/>
  <c r="W317" i="3" s="1"/>
  <c r="AA317" i="3" s="1"/>
  <c r="AE317" i="3" s="1"/>
  <c r="AI317" i="3" s="1"/>
  <c r="G441" i="3"/>
  <c r="K441" i="3" s="1"/>
  <c r="O441" i="3" s="1"/>
  <c r="S441" i="3" s="1"/>
  <c r="W441" i="3" s="1"/>
  <c r="AA441" i="3" s="1"/>
  <c r="AE441" i="3" s="1"/>
  <c r="AI441" i="3" s="1"/>
  <c r="K442" i="3"/>
  <c r="O442" i="3" s="1"/>
  <c r="S442" i="3" s="1"/>
  <c r="W442" i="3" s="1"/>
  <c r="AA442" i="3" s="1"/>
  <c r="AE442" i="3" s="1"/>
  <c r="AI442" i="3" s="1"/>
  <c r="G16" i="3"/>
  <c r="K16" i="3" s="1"/>
  <c r="O16" i="3" s="1"/>
  <c r="S16" i="3" s="1"/>
  <c r="W16" i="3" s="1"/>
  <c r="AA16" i="3" s="1"/>
  <c r="AE16" i="3" s="1"/>
  <c r="AI16" i="3" s="1"/>
  <c r="AM16" i="3" s="1"/>
  <c r="K26" i="3"/>
  <c r="O26" i="3" s="1"/>
  <c r="S26" i="3" s="1"/>
  <c r="W26" i="3" s="1"/>
  <c r="AA26" i="3" s="1"/>
  <c r="AE26" i="3" s="1"/>
  <c r="AI26" i="3" s="1"/>
  <c r="AM26" i="3" s="1"/>
  <c r="H212" i="3"/>
  <c r="L212" i="3" s="1"/>
  <c r="P212" i="3" s="1"/>
  <c r="T212" i="3" s="1"/>
  <c r="X212" i="3" s="1"/>
  <c r="AB212" i="3" s="1"/>
  <c r="AF212" i="3" s="1"/>
  <c r="AJ212" i="3" s="1"/>
  <c r="L216" i="3"/>
  <c r="P216" i="3" s="1"/>
  <c r="T216" i="3" s="1"/>
  <c r="X216" i="3" s="1"/>
  <c r="AB216" i="3" s="1"/>
  <c r="AF216" i="3" s="1"/>
  <c r="AJ216" i="3" s="1"/>
  <c r="H427" i="3"/>
  <c r="L427" i="3" s="1"/>
  <c r="P427" i="3" s="1"/>
  <c r="T427" i="3" s="1"/>
  <c r="X427" i="3" s="1"/>
  <c r="AB427" i="3" s="1"/>
  <c r="AF427" i="3" s="1"/>
  <c r="AJ427" i="3" s="1"/>
  <c r="L428" i="3"/>
  <c r="P428" i="3" s="1"/>
  <c r="T428" i="3" s="1"/>
  <c r="X428" i="3" s="1"/>
  <c r="AB428" i="3" s="1"/>
  <c r="AF428" i="3" s="1"/>
  <c r="AJ428" i="3" s="1"/>
  <c r="G427" i="3"/>
  <c r="K427" i="3" s="1"/>
  <c r="O427" i="3" s="1"/>
  <c r="S427" i="3" s="1"/>
  <c r="W427" i="3" s="1"/>
  <c r="AA427" i="3" s="1"/>
  <c r="AE427" i="3" s="1"/>
  <c r="AI427" i="3" s="1"/>
  <c r="K428" i="3"/>
  <c r="O428" i="3" s="1"/>
  <c r="S428" i="3" s="1"/>
  <c r="W428" i="3" s="1"/>
  <c r="AA428" i="3" s="1"/>
  <c r="AE428" i="3" s="1"/>
  <c r="AI428" i="3" s="1"/>
  <c r="H437" i="3"/>
  <c r="L437" i="3" s="1"/>
  <c r="P437" i="3" s="1"/>
  <c r="T437" i="3" s="1"/>
  <c r="X437" i="3" s="1"/>
  <c r="AB437" i="3" s="1"/>
  <c r="AF437" i="3" s="1"/>
  <c r="AJ437" i="3" s="1"/>
  <c r="L438" i="3"/>
  <c r="P438" i="3" s="1"/>
  <c r="T438" i="3" s="1"/>
  <c r="X438" i="3" s="1"/>
  <c r="AB438" i="3" s="1"/>
  <c r="AF438" i="3" s="1"/>
  <c r="AJ438" i="3" s="1"/>
  <c r="G422" i="3"/>
  <c r="K423" i="3"/>
  <c r="O423" i="3" s="1"/>
  <c r="S423" i="3" s="1"/>
  <c r="W423" i="3" s="1"/>
  <c r="AA423" i="3" s="1"/>
  <c r="AE423" i="3" s="1"/>
  <c r="AI423" i="3" s="1"/>
  <c r="G407" i="3"/>
  <c r="K407" i="3" s="1"/>
  <c r="O407" i="3" s="1"/>
  <c r="S407" i="3" s="1"/>
  <c r="W407" i="3" s="1"/>
  <c r="AA407" i="3" s="1"/>
  <c r="AE407" i="3" s="1"/>
  <c r="AI407" i="3" s="1"/>
  <c r="H441" i="3"/>
  <c r="L441" i="3" s="1"/>
  <c r="P441" i="3" s="1"/>
  <c r="T441" i="3" s="1"/>
  <c r="X441" i="3" s="1"/>
  <c r="AB441" i="3" s="1"/>
  <c r="AF441" i="3" s="1"/>
  <c r="AJ441" i="3" s="1"/>
  <c r="L442" i="3"/>
  <c r="P442" i="3" s="1"/>
  <c r="T442" i="3" s="1"/>
  <c r="X442" i="3" s="1"/>
  <c r="AB442" i="3" s="1"/>
  <c r="AF442" i="3" s="1"/>
  <c r="AJ442" i="3" s="1"/>
  <c r="H121" i="3"/>
  <c r="L121" i="3" s="1"/>
  <c r="P121" i="3" s="1"/>
  <c r="T121" i="3" s="1"/>
  <c r="X121" i="3" s="1"/>
  <c r="AB121" i="3" s="1"/>
  <c r="AF121" i="3" s="1"/>
  <c r="AJ121" i="3" s="1"/>
  <c r="L122" i="3"/>
  <c r="P122" i="3" s="1"/>
  <c r="T122" i="3" s="1"/>
  <c r="X122" i="3" s="1"/>
  <c r="AB122" i="3" s="1"/>
  <c r="AF122" i="3" s="1"/>
  <c r="AJ122" i="3" s="1"/>
  <c r="H451" i="3"/>
  <c r="L451" i="3" s="1"/>
  <c r="P451" i="3" s="1"/>
  <c r="T451" i="3" s="1"/>
  <c r="X451" i="3" s="1"/>
  <c r="AB451" i="3" s="1"/>
  <c r="AF451" i="3" s="1"/>
  <c r="AJ451" i="3" s="1"/>
  <c r="G431" i="3"/>
  <c r="K432" i="3"/>
  <c r="O432" i="3" s="1"/>
  <c r="S432" i="3" s="1"/>
  <c r="W432" i="3" s="1"/>
  <c r="AA432" i="3" s="1"/>
  <c r="AE432" i="3" s="1"/>
  <c r="AI432" i="3" s="1"/>
  <c r="H407" i="3"/>
  <c r="L407" i="3" s="1"/>
  <c r="P407" i="3" s="1"/>
  <c r="T407" i="3" s="1"/>
  <c r="X407" i="3" s="1"/>
  <c r="AB407" i="3" s="1"/>
  <c r="AF407" i="3" s="1"/>
  <c r="AJ407" i="3" s="1"/>
  <c r="H16" i="3"/>
  <c r="L16" i="3" s="1"/>
  <c r="P16" i="3" s="1"/>
  <c r="T16" i="3" s="1"/>
  <c r="X16" i="3" s="1"/>
  <c r="AB16" i="3" s="1"/>
  <c r="AF16" i="3" s="1"/>
  <c r="AJ16" i="3" s="1"/>
  <c r="AN16" i="3" s="1"/>
  <c r="L26" i="3"/>
  <c r="P26" i="3" s="1"/>
  <c r="T26" i="3" s="1"/>
  <c r="X26" i="3" s="1"/>
  <c r="AB26" i="3" s="1"/>
  <c r="AF26" i="3" s="1"/>
  <c r="AJ26" i="3" s="1"/>
  <c r="AN26" i="3" s="1"/>
  <c r="H341" i="3"/>
  <c r="L341" i="3" s="1"/>
  <c r="P341" i="3" s="1"/>
  <c r="T341" i="3" s="1"/>
  <c r="X341" i="3" s="1"/>
  <c r="AB341" i="3" s="1"/>
  <c r="AF341" i="3" s="1"/>
  <c r="AJ341" i="3" s="1"/>
  <c r="L351" i="3"/>
  <c r="P351" i="3" s="1"/>
  <c r="T351" i="3" s="1"/>
  <c r="X351" i="3" s="1"/>
  <c r="AB351" i="3" s="1"/>
  <c r="AF351" i="3" s="1"/>
  <c r="AJ351" i="3" s="1"/>
  <c r="H447" i="3"/>
  <c r="L447" i="3" s="1"/>
  <c r="P447" i="3" s="1"/>
  <c r="T447" i="3" s="1"/>
  <c r="X447" i="3" s="1"/>
  <c r="AB447" i="3" s="1"/>
  <c r="AF447" i="3" s="1"/>
  <c r="AJ447" i="3" s="1"/>
  <c r="L448" i="3"/>
  <c r="P448" i="3" s="1"/>
  <c r="T448" i="3" s="1"/>
  <c r="X448" i="3" s="1"/>
  <c r="AB448" i="3" s="1"/>
  <c r="AF448" i="3" s="1"/>
  <c r="AJ448" i="3" s="1"/>
  <c r="H400" i="3"/>
  <c r="L400" i="3" s="1"/>
  <c r="P400" i="3" s="1"/>
  <c r="T400" i="3" s="1"/>
  <c r="X400" i="3" s="1"/>
  <c r="AB400" i="3" s="1"/>
  <c r="AF400" i="3" s="1"/>
  <c r="AJ400" i="3" s="1"/>
  <c r="L401" i="3"/>
  <c r="P401" i="3" s="1"/>
  <c r="T401" i="3" s="1"/>
  <c r="X401" i="3" s="1"/>
  <c r="AB401" i="3" s="1"/>
  <c r="AF401" i="3" s="1"/>
  <c r="AJ401" i="3" s="1"/>
  <c r="G447" i="3"/>
  <c r="K447" i="3" s="1"/>
  <c r="O447" i="3" s="1"/>
  <c r="S447" i="3" s="1"/>
  <c r="W447" i="3" s="1"/>
  <c r="AA447" i="3" s="1"/>
  <c r="AE447" i="3" s="1"/>
  <c r="AI447" i="3" s="1"/>
  <c r="K448" i="3"/>
  <c r="O448" i="3" s="1"/>
  <c r="S448" i="3" s="1"/>
  <c r="W448" i="3" s="1"/>
  <c r="AA448" i="3" s="1"/>
  <c r="AE448" i="3" s="1"/>
  <c r="AI448" i="3" s="1"/>
  <c r="G400" i="3"/>
  <c r="K400" i="3" s="1"/>
  <c r="O400" i="3" s="1"/>
  <c r="S400" i="3" s="1"/>
  <c r="W400" i="3" s="1"/>
  <c r="AA400" i="3" s="1"/>
  <c r="AE400" i="3" s="1"/>
  <c r="AI400" i="3" s="1"/>
  <c r="K401" i="3"/>
  <c r="O401" i="3" s="1"/>
  <c r="S401" i="3" s="1"/>
  <c r="W401" i="3" s="1"/>
  <c r="AA401" i="3" s="1"/>
  <c r="AE401" i="3" s="1"/>
  <c r="AI401" i="3" s="1"/>
  <c r="H422" i="3"/>
  <c r="L423" i="3"/>
  <c r="P423" i="3" s="1"/>
  <c r="T423" i="3" s="1"/>
  <c r="X423" i="3" s="1"/>
  <c r="AB423" i="3" s="1"/>
  <c r="AF423" i="3" s="1"/>
  <c r="AJ423" i="3" s="1"/>
  <c r="G437" i="3"/>
  <c r="K437" i="3" s="1"/>
  <c r="O437" i="3" s="1"/>
  <c r="S437" i="3" s="1"/>
  <c r="W437" i="3" s="1"/>
  <c r="AA437" i="3" s="1"/>
  <c r="AE437" i="3" s="1"/>
  <c r="AI437" i="3" s="1"/>
  <c r="K438" i="3"/>
  <c r="O438" i="3" s="1"/>
  <c r="S438" i="3" s="1"/>
  <c r="W438" i="3" s="1"/>
  <c r="AA438" i="3" s="1"/>
  <c r="AE438" i="3" s="1"/>
  <c r="AI438" i="3" s="1"/>
  <c r="J149" i="2"/>
  <c r="N149" i="2" s="1"/>
  <c r="R149" i="2" s="1"/>
  <c r="V149" i="2" s="1"/>
  <c r="Z149" i="2" s="1"/>
  <c r="AD149" i="2" s="1"/>
  <c r="AH149" i="2" s="1"/>
  <c r="AL149" i="2" s="1"/>
  <c r="J386" i="2"/>
  <c r="N386" i="2" s="1"/>
  <c r="R386" i="2" s="1"/>
  <c r="V386" i="2" s="1"/>
  <c r="Z386" i="2" s="1"/>
  <c r="AD386" i="2" s="1"/>
  <c r="AH386" i="2" s="1"/>
  <c r="I386" i="2"/>
  <c r="M386" i="2" s="1"/>
  <c r="Q386" i="2" s="1"/>
  <c r="U386" i="2" s="1"/>
  <c r="Y386" i="2" s="1"/>
  <c r="AC386" i="2" s="1"/>
  <c r="AG386" i="2" s="1"/>
  <c r="I587" i="2"/>
  <c r="M587" i="2" s="1"/>
  <c r="Q587" i="2" s="1"/>
  <c r="U587" i="2" s="1"/>
  <c r="Y587" i="2" s="1"/>
  <c r="AC587" i="2" s="1"/>
  <c r="AG587" i="2" s="1"/>
  <c r="J587" i="2"/>
  <c r="N587" i="2" s="1"/>
  <c r="R587" i="2" s="1"/>
  <c r="V587" i="2" s="1"/>
  <c r="Z587" i="2" s="1"/>
  <c r="AD587" i="2" s="1"/>
  <c r="AH587" i="2" s="1"/>
  <c r="J432" i="2"/>
  <c r="J431" i="2" s="1"/>
  <c r="N431" i="2" s="1"/>
  <c r="R431" i="2" s="1"/>
  <c r="V431" i="2" s="1"/>
  <c r="Z431" i="2" s="1"/>
  <c r="AD431" i="2" s="1"/>
  <c r="AH431" i="2" s="1"/>
  <c r="I278" i="2"/>
  <c r="I277" i="2" s="1"/>
  <c r="M277" i="2" s="1"/>
  <c r="Q277" i="2" s="1"/>
  <c r="U277" i="2" s="1"/>
  <c r="Y277" i="2" s="1"/>
  <c r="AC277" i="2" s="1"/>
  <c r="AG277" i="2" s="1"/>
  <c r="I186" i="2"/>
  <c r="M186" i="2" s="1"/>
  <c r="Q186" i="2" s="1"/>
  <c r="U186" i="2" s="1"/>
  <c r="Y186" i="2" s="1"/>
  <c r="AC186" i="2" s="1"/>
  <c r="AG186" i="2" s="1"/>
  <c r="I149" i="2"/>
  <c r="M149" i="2" s="1"/>
  <c r="Q149" i="2" s="1"/>
  <c r="U149" i="2" s="1"/>
  <c r="Y149" i="2" s="1"/>
  <c r="AC149" i="2" s="1"/>
  <c r="AG149" i="2" s="1"/>
  <c r="AK149" i="2" s="1"/>
  <c r="J278" i="2"/>
  <c r="J277" i="2" s="1"/>
  <c r="N277" i="2" s="1"/>
  <c r="R277" i="2" s="1"/>
  <c r="V277" i="2" s="1"/>
  <c r="Z277" i="2" s="1"/>
  <c r="AD277" i="2" s="1"/>
  <c r="AH277" i="2" s="1"/>
  <c r="I139" i="2"/>
  <c r="M139" i="2" s="1"/>
  <c r="Q139" i="2" s="1"/>
  <c r="U139" i="2" s="1"/>
  <c r="Y139" i="2" s="1"/>
  <c r="AC139" i="2" s="1"/>
  <c r="AG139" i="2" s="1"/>
  <c r="AK139" i="2" s="1"/>
  <c r="I48" i="2"/>
  <c r="M48" i="2" s="1"/>
  <c r="Q48" i="2" s="1"/>
  <c r="U48" i="2" s="1"/>
  <c r="Y48" i="2" s="1"/>
  <c r="AC48" i="2" s="1"/>
  <c r="AG48" i="2" s="1"/>
  <c r="AK48" i="2" s="1"/>
  <c r="J648" i="2"/>
  <c r="N649" i="2"/>
  <c r="R649" i="2" s="1"/>
  <c r="V649" i="2" s="1"/>
  <c r="Z649" i="2" s="1"/>
  <c r="AD649" i="2" s="1"/>
  <c r="AH649" i="2" s="1"/>
  <c r="J659" i="2"/>
  <c r="N660" i="2"/>
  <c r="R660" i="2" s="1"/>
  <c r="V660" i="2" s="1"/>
  <c r="Z660" i="2" s="1"/>
  <c r="AD660" i="2" s="1"/>
  <c r="AH660" i="2" s="1"/>
  <c r="J79" i="2"/>
  <c r="N79" i="2" s="1"/>
  <c r="R79" i="2" s="1"/>
  <c r="V79" i="2" s="1"/>
  <c r="Z79" i="2" s="1"/>
  <c r="AD79" i="2" s="1"/>
  <c r="AH79" i="2" s="1"/>
  <c r="AL79" i="2" s="1"/>
  <c r="N80" i="2"/>
  <c r="R80" i="2" s="1"/>
  <c r="V80" i="2" s="1"/>
  <c r="Z80" i="2" s="1"/>
  <c r="AD80" i="2" s="1"/>
  <c r="AH80" i="2" s="1"/>
  <c r="AL80" i="2" s="1"/>
  <c r="I648" i="2"/>
  <c r="M649" i="2"/>
  <c r="Q649" i="2" s="1"/>
  <c r="U649" i="2" s="1"/>
  <c r="Y649" i="2" s="1"/>
  <c r="AC649" i="2" s="1"/>
  <c r="AG649" i="2" s="1"/>
  <c r="J71" i="2"/>
  <c r="N71" i="2" s="1"/>
  <c r="R71" i="2" s="1"/>
  <c r="V71" i="2" s="1"/>
  <c r="Z71" i="2" s="1"/>
  <c r="AD71" i="2" s="1"/>
  <c r="AH71" i="2" s="1"/>
  <c r="AL71" i="2" s="1"/>
  <c r="N72" i="2"/>
  <c r="R72" i="2" s="1"/>
  <c r="V72" i="2" s="1"/>
  <c r="Z72" i="2" s="1"/>
  <c r="AD72" i="2" s="1"/>
  <c r="AH72" i="2" s="1"/>
  <c r="AL72" i="2" s="1"/>
  <c r="J366" i="2"/>
  <c r="N367" i="2"/>
  <c r="R367" i="2" s="1"/>
  <c r="V367" i="2" s="1"/>
  <c r="Z367" i="2" s="1"/>
  <c r="AD367" i="2" s="1"/>
  <c r="AH367" i="2" s="1"/>
  <c r="I224" i="2"/>
  <c r="M225" i="2"/>
  <c r="Q225" i="2" s="1"/>
  <c r="U225" i="2" s="1"/>
  <c r="Y225" i="2" s="1"/>
  <c r="AC225" i="2" s="1"/>
  <c r="AG225" i="2" s="1"/>
  <c r="I634" i="2"/>
  <c r="M635" i="2"/>
  <c r="Q635" i="2" s="1"/>
  <c r="U635" i="2" s="1"/>
  <c r="Y635" i="2" s="1"/>
  <c r="AC635" i="2" s="1"/>
  <c r="AG635" i="2" s="1"/>
  <c r="J644" i="2"/>
  <c r="N644" i="2" s="1"/>
  <c r="R644" i="2" s="1"/>
  <c r="V644" i="2" s="1"/>
  <c r="Z644" i="2" s="1"/>
  <c r="AD644" i="2" s="1"/>
  <c r="AH644" i="2" s="1"/>
  <c r="N645" i="2"/>
  <c r="R645" i="2" s="1"/>
  <c r="V645" i="2" s="1"/>
  <c r="Z645" i="2" s="1"/>
  <c r="AD645" i="2" s="1"/>
  <c r="AH645" i="2" s="1"/>
  <c r="J577" i="2"/>
  <c r="N578" i="2"/>
  <c r="R578" i="2" s="1"/>
  <c r="V578" i="2" s="1"/>
  <c r="Z578" i="2" s="1"/>
  <c r="AD578" i="2" s="1"/>
  <c r="AH578" i="2" s="1"/>
  <c r="J525" i="2"/>
  <c r="N526" i="2"/>
  <c r="R526" i="2" s="1"/>
  <c r="V526" i="2" s="1"/>
  <c r="Z526" i="2" s="1"/>
  <c r="AD526" i="2" s="1"/>
  <c r="AH526" i="2" s="1"/>
  <c r="I464" i="2"/>
  <c r="M464" i="2" s="1"/>
  <c r="Q464" i="2" s="1"/>
  <c r="U464" i="2" s="1"/>
  <c r="Y464" i="2" s="1"/>
  <c r="AC464" i="2" s="1"/>
  <c r="AG464" i="2" s="1"/>
  <c r="M465" i="2"/>
  <c r="Q465" i="2" s="1"/>
  <c r="U465" i="2" s="1"/>
  <c r="Y465" i="2" s="1"/>
  <c r="AC465" i="2" s="1"/>
  <c r="AG465" i="2" s="1"/>
  <c r="I426" i="2"/>
  <c r="M427" i="2"/>
  <c r="Q427" i="2" s="1"/>
  <c r="U427" i="2" s="1"/>
  <c r="Y427" i="2" s="1"/>
  <c r="AC427" i="2" s="1"/>
  <c r="AG427" i="2" s="1"/>
  <c r="J331" i="2"/>
  <c r="N331" i="2" s="1"/>
  <c r="R331" i="2" s="1"/>
  <c r="V331" i="2" s="1"/>
  <c r="Z331" i="2" s="1"/>
  <c r="AD331" i="2" s="1"/>
  <c r="AH331" i="2" s="1"/>
  <c r="N332" i="2"/>
  <c r="R332" i="2" s="1"/>
  <c r="V332" i="2" s="1"/>
  <c r="Z332" i="2" s="1"/>
  <c r="AD332" i="2" s="1"/>
  <c r="AH332" i="2" s="1"/>
  <c r="J292" i="2"/>
  <c r="N296" i="2"/>
  <c r="R296" i="2" s="1"/>
  <c r="V296" i="2" s="1"/>
  <c r="Z296" i="2" s="1"/>
  <c r="AD296" i="2" s="1"/>
  <c r="AH296" i="2" s="1"/>
  <c r="J233" i="2"/>
  <c r="N234" i="2"/>
  <c r="R234" i="2" s="1"/>
  <c r="V234" i="2" s="1"/>
  <c r="Z234" i="2" s="1"/>
  <c r="AD234" i="2" s="1"/>
  <c r="AH234" i="2" s="1"/>
  <c r="I665" i="2"/>
  <c r="M665" i="2" s="1"/>
  <c r="Q665" i="2" s="1"/>
  <c r="U665" i="2" s="1"/>
  <c r="Y665" i="2" s="1"/>
  <c r="AC665" i="2" s="1"/>
  <c r="AG665" i="2" s="1"/>
  <c r="M666" i="2"/>
  <c r="Q666" i="2" s="1"/>
  <c r="U666" i="2" s="1"/>
  <c r="Y666" i="2" s="1"/>
  <c r="AC666" i="2" s="1"/>
  <c r="AG666" i="2" s="1"/>
  <c r="I644" i="2"/>
  <c r="M644" i="2" s="1"/>
  <c r="Q644" i="2" s="1"/>
  <c r="U644" i="2" s="1"/>
  <c r="Y644" i="2" s="1"/>
  <c r="AC644" i="2" s="1"/>
  <c r="AG644" i="2" s="1"/>
  <c r="M645" i="2"/>
  <c r="Q645" i="2" s="1"/>
  <c r="U645" i="2" s="1"/>
  <c r="Y645" i="2" s="1"/>
  <c r="AC645" i="2" s="1"/>
  <c r="AG645" i="2" s="1"/>
  <c r="I577" i="2"/>
  <c r="M578" i="2"/>
  <c r="Q578" i="2" s="1"/>
  <c r="U578" i="2" s="1"/>
  <c r="Y578" i="2" s="1"/>
  <c r="AC578" i="2" s="1"/>
  <c r="AG578" i="2" s="1"/>
  <c r="I525" i="2"/>
  <c r="M526" i="2"/>
  <c r="Q526" i="2" s="1"/>
  <c r="U526" i="2" s="1"/>
  <c r="Y526" i="2" s="1"/>
  <c r="AC526" i="2" s="1"/>
  <c r="AG526" i="2" s="1"/>
  <c r="J407" i="2"/>
  <c r="N411" i="2"/>
  <c r="R411" i="2" s="1"/>
  <c r="V411" i="2" s="1"/>
  <c r="Z411" i="2" s="1"/>
  <c r="AD411" i="2" s="1"/>
  <c r="AH411" i="2" s="1"/>
  <c r="I331" i="2"/>
  <c r="M331" i="2" s="1"/>
  <c r="Q331" i="2" s="1"/>
  <c r="U331" i="2" s="1"/>
  <c r="Y331" i="2" s="1"/>
  <c r="AC331" i="2" s="1"/>
  <c r="AG331" i="2" s="1"/>
  <c r="M332" i="2"/>
  <c r="Q332" i="2" s="1"/>
  <c r="U332" i="2" s="1"/>
  <c r="Y332" i="2" s="1"/>
  <c r="AC332" i="2" s="1"/>
  <c r="AG332" i="2" s="1"/>
  <c r="I292" i="2"/>
  <c r="M296" i="2"/>
  <c r="Q296" i="2" s="1"/>
  <c r="U296" i="2" s="1"/>
  <c r="Y296" i="2" s="1"/>
  <c r="AC296" i="2" s="1"/>
  <c r="AG296" i="2" s="1"/>
  <c r="I233" i="2"/>
  <c r="M234" i="2"/>
  <c r="Q234" i="2" s="1"/>
  <c r="U234" i="2" s="1"/>
  <c r="Y234" i="2" s="1"/>
  <c r="AC234" i="2" s="1"/>
  <c r="AG234" i="2" s="1"/>
  <c r="I158" i="2"/>
  <c r="M159" i="2"/>
  <c r="Q159" i="2" s="1"/>
  <c r="U159" i="2" s="1"/>
  <c r="Y159" i="2" s="1"/>
  <c r="AC159" i="2" s="1"/>
  <c r="AG159" i="2" s="1"/>
  <c r="AK159" i="2" s="1"/>
  <c r="J654" i="2"/>
  <c r="N654" i="2" s="1"/>
  <c r="R654" i="2" s="1"/>
  <c r="V654" i="2" s="1"/>
  <c r="Z654" i="2" s="1"/>
  <c r="AD654" i="2" s="1"/>
  <c r="AH654" i="2" s="1"/>
  <c r="N655" i="2"/>
  <c r="R655" i="2" s="1"/>
  <c r="V655" i="2" s="1"/>
  <c r="Z655" i="2" s="1"/>
  <c r="AD655" i="2" s="1"/>
  <c r="AH655" i="2" s="1"/>
  <c r="J583" i="2"/>
  <c r="N583" i="2" s="1"/>
  <c r="R583" i="2" s="1"/>
  <c r="V583" i="2" s="1"/>
  <c r="Z583" i="2" s="1"/>
  <c r="AD583" i="2" s="1"/>
  <c r="AH583" i="2" s="1"/>
  <c r="N584" i="2"/>
  <c r="R584" i="2" s="1"/>
  <c r="V584" i="2" s="1"/>
  <c r="Z584" i="2" s="1"/>
  <c r="AD584" i="2" s="1"/>
  <c r="AH584" i="2" s="1"/>
  <c r="I395" i="2"/>
  <c r="M396" i="2"/>
  <c r="Q396" i="2" s="1"/>
  <c r="U396" i="2" s="1"/>
  <c r="Y396" i="2" s="1"/>
  <c r="AC396" i="2" s="1"/>
  <c r="AG396" i="2" s="1"/>
  <c r="I373" i="2"/>
  <c r="M374" i="2"/>
  <c r="Q374" i="2" s="1"/>
  <c r="U374" i="2" s="1"/>
  <c r="Y374" i="2" s="1"/>
  <c r="AC374" i="2" s="1"/>
  <c r="AG374" i="2" s="1"/>
  <c r="J133" i="2"/>
  <c r="N134" i="2"/>
  <c r="R134" i="2" s="1"/>
  <c r="V134" i="2" s="1"/>
  <c r="Z134" i="2" s="1"/>
  <c r="AD134" i="2" s="1"/>
  <c r="AH134" i="2" s="1"/>
  <c r="AL134" i="2" s="1"/>
  <c r="I572" i="2"/>
  <c r="M573" i="2"/>
  <c r="Q573" i="2" s="1"/>
  <c r="U573" i="2" s="1"/>
  <c r="Y573" i="2" s="1"/>
  <c r="AC573" i="2" s="1"/>
  <c r="AG573" i="2" s="1"/>
  <c r="I530" i="2"/>
  <c r="M530" i="2" s="1"/>
  <c r="Q530" i="2" s="1"/>
  <c r="U530" i="2" s="1"/>
  <c r="Y530" i="2" s="1"/>
  <c r="AC530" i="2" s="1"/>
  <c r="AG530" i="2" s="1"/>
  <c r="M531" i="2"/>
  <c r="Q531" i="2" s="1"/>
  <c r="U531" i="2" s="1"/>
  <c r="Y531" i="2" s="1"/>
  <c r="AC531" i="2" s="1"/>
  <c r="AG531" i="2" s="1"/>
  <c r="J464" i="2"/>
  <c r="N464" i="2" s="1"/>
  <c r="R464" i="2" s="1"/>
  <c r="V464" i="2" s="1"/>
  <c r="Z464" i="2" s="1"/>
  <c r="AD464" i="2" s="1"/>
  <c r="AH464" i="2" s="1"/>
  <c r="N465" i="2"/>
  <c r="R465" i="2" s="1"/>
  <c r="V465" i="2" s="1"/>
  <c r="Z465" i="2" s="1"/>
  <c r="AD465" i="2" s="1"/>
  <c r="AH465" i="2" s="1"/>
  <c r="J426" i="2"/>
  <c r="N427" i="2"/>
  <c r="R427" i="2" s="1"/>
  <c r="V427" i="2" s="1"/>
  <c r="Z427" i="2" s="1"/>
  <c r="AD427" i="2" s="1"/>
  <c r="AH427" i="2" s="1"/>
  <c r="J354" i="2"/>
  <c r="N355" i="2"/>
  <c r="R355" i="2" s="1"/>
  <c r="V355" i="2" s="1"/>
  <c r="Z355" i="2" s="1"/>
  <c r="AD355" i="2" s="1"/>
  <c r="AH355" i="2" s="1"/>
  <c r="I133" i="2"/>
  <c r="M134" i="2"/>
  <c r="Q134" i="2" s="1"/>
  <c r="U134" i="2" s="1"/>
  <c r="Y134" i="2" s="1"/>
  <c r="AC134" i="2" s="1"/>
  <c r="AG134" i="2" s="1"/>
  <c r="AK134" i="2" s="1"/>
  <c r="I256" i="2"/>
  <c r="M269" i="2"/>
  <c r="Q269" i="2" s="1"/>
  <c r="U269" i="2" s="1"/>
  <c r="Y269" i="2" s="1"/>
  <c r="AC269" i="2" s="1"/>
  <c r="AG269" i="2" s="1"/>
  <c r="I366" i="2"/>
  <c r="M367" i="2"/>
  <c r="Q367" i="2" s="1"/>
  <c r="U367" i="2" s="1"/>
  <c r="Y367" i="2" s="1"/>
  <c r="AC367" i="2" s="1"/>
  <c r="AG367" i="2" s="1"/>
  <c r="J256" i="2"/>
  <c r="N269" i="2"/>
  <c r="R269" i="2" s="1"/>
  <c r="V269" i="2" s="1"/>
  <c r="Z269" i="2" s="1"/>
  <c r="AD269" i="2" s="1"/>
  <c r="AH269" i="2" s="1"/>
  <c r="J634" i="2"/>
  <c r="J239" i="2"/>
  <c r="J186" i="2"/>
  <c r="J224" i="2"/>
  <c r="N225" i="2"/>
  <c r="R225" i="2" s="1"/>
  <c r="V225" i="2" s="1"/>
  <c r="Z225" i="2" s="1"/>
  <c r="AD225" i="2" s="1"/>
  <c r="AH225" i="2" s="1"/>
  <c r="J534" i="2"/>
  <c r="I659" i="2"/>
  <c r="M660" i="2"/>
  <c r="Q660" i="2" s="1"/>
  <c r="U660" i="2" s="1"/>
  <c r="Y660" i="2" s="1"/>
  <c r="AC660" i="2" s="1"/>
  <c r="AG660" i="2" s="1"/>
  <c r="I432" i="2"/>
  <c r="I71" i="2"/>
  <c r="M71" i="2" s="1"/>
  <c r="Q71" i="2" s="1"/>
  <c r="U71" i="2" s="1"/>
  <c r="Y71" i="2" s="1"/>
  <c r="AC71" i="2" s="1"/>
  <c r="AG71" i="2" s="1"/>
  <c r="AK71" i="2" s="1"/>
  <c r="M72" i="2"/>
  <c r="Q72" i="2" s="1"/>
  <c r="U72" i="2" s="1"/>
  <c r="Y72" i="2" s="1"/>
  <c r="AC72" i="2" s="1"/>
  <c r="AG72" i="2" s="1"/>
  <c r="AK72" i="2" s="1"/>
  <c r="I79" i="2"/>
  <c r="M79" i="2" s="1"/>
  <c r="Q79" i="2" s="1"/>
  <c r="U79" i="2" s="1"/>
  <c r="Y79" i="2" s="1"/>
  <c r="AC79" i="2" s="1"/>
  <c r="AG79" i="2" s="1"/>
  <c r="AK79" i="2" s="1"/>
  <c r="M80" i="2"/>
  <c r="Q80" i="2" s="1"/>
  <c r="U80" i="2" s="1"/>
  <c r="Y80" i="2" s="1"/>
  <c r="AC80" i="2" s="1"/>
  <c r="AG80" i="2" s="1"/>
  <c r="AK80" i="2" s="1"/>
  <c r="I239" i="2"/>
  <c r="J139" i="2"/>
  <c r="J158" i="2"/>
  <c r="N158" i="2" s="1"/>
  <c r="R158" i="2" s="1"/>
  <c r="V158" i="2" s="1"/>
  <c r="Z158" i="2" s="1"/>
  <c r="AD158" i="2" s="1"/>
  <c r="AH158" i="2" s="1"/>
  <c r="AL158" i="2" s="1"/>
  <c r="J48" i="2"/>
  <c r="M534" i="2"/>
  <c r="Q534" i="2" s="1"/>
  <c r="U534" i="2" s="1"/>
  <c r="Y534" i="2" s="1"/>
  <c r="AC534" i="2" s="1"/>
  <c r="AG534" i="2" s="1"/>
  <c r="J665" i="2"/>
  <c r="N665" i="2" s="1"/>
  <c r="R665" i="2" s="1"/>
  <c r="V665" i="2" s="1"/>
  <c r="Z665" i="2" s="1"/>
  <c r="AD665" i="2" s="1"/>
  <c r="AH665" i="2" s="1"/>
  <c r="N666" i="2"/>
  <c r="R666" i="2" s="1"/>
  <c r="V666" i="2" s="1"/>
  <c r="Z666" i="2" s="1"/>
  <c r="AD666" i="2" s="1"/>
  <c r="AH666" i="2" s="1"/>
  <c r="I498" i="2"/>
  <c r="M499" i="2"/>
  <c r="Q499" i="2" s="1"/>
  <c r="U499" i="2" s="1"/>
  <c r="Y499" i="2" s="1"/>
  <c r="AC499" i="2" s="1"/>
  <c r="AG499" i="2" s="1"/>
  <c r="I401" i="2"/>
  <c r="M402" i="2"/>
  <c r="Q402" i="2" s="1"/>
  <c r="U402" i="2" s="1"/>
  <c r="Y402" i="2" s="1"/>
  <c r="AC402" i="2" s="1"/>
  <c r="AG402" i="2" s="1"/>
  <c r="I378" i="2"/>
  <c r="M379" i="2"/>
  <c r="Q379" i="2" s="1"/>
  <c r="U379" i="2" s="1"/>
  <c r="Y379" i="2" s="1"/>
  <c r="AC379" i="2" s="1"/>
  <c r="AG379" i="2" s="1"/>
  <c r="J596" i="2"/>
  <c r="N597" i="2"/>
  <c r="R597" i="2" s="1"/>
  <c r="V597" i="2" s="1"/>
  <c r="Z597" i="2" s="1"/>
  <c r="AD597" i="2" s="1"/>
  <c r="AH597" i="2" s="1"/>
  <c r="I654" i="2"/>
  <c r="M654" i="2" s="1"/>
  <c r="Q654" i="2" s="1"/>
  <c r="U654" i="2" s="1"/>
  <c r="Y654" i="2" s="1"/>
  <c r="AC654" i="2" s="1"/>
  <c r="AG654" i="2" s="1"/>
  <c r="M655" i="2"/>
  <c r="Q655" i="2" s="1"/>
  <c r="U655" i="2" s="1"/>
  <c r="Y655" i="2" s="1"/>
  <c r="AC655" i="2" s="1"/>
  <c r="AG655" i="2" s="1"/>
  <c r="J395" i="2"/>
  <c r="N396" i="2"/>
  <c r="R396" i="2" s="1"/>
  <c r="V396" i="2" s="1"/>
  <c r="Z396" i="2" s="1"/>
  <c r="AD396" i="2" s="1"/>
  <c r="AH396" i="2" s="1"/>
  <c r="J373" i="2"/>
  <c r="N374" i="2"/>
  <c r="R374" i="2" s="1"/>
  <c r="V374" i="2" s="1"/>
  <c r="Z374" i="2" s="1"/>
  <c r="AD374" i="2" s="1"/>
  <c r="AH374" i="2" s="1"/>
  <c r="I596" i="2"/>
  <c r="M597" i="2"/>
  <c r="Q597" i="2" s="1"/>
  <c r="U597" i="2" s="1"/>
  <c r="Y597" i="2" s="1"/>
  <c r="AC597" i="2" s="1"/>
  <c r="AG597" i="2" s="1"/>
  <c r="J572" i="2"/>
  <c r="N573" i="2"/>
  <c r="R573" i="2" s="1"/>
  <c r="V573" i="2" s="1"/>
  <c r="Z573" i="2" s="1"/>
  <c r="AD573" i="2" s="1"/>
  <c r="AH573" i="2" s="1"/>
  <c r="J530" i="2"/>
  <c r="N530" i="2" s="1"/>
  <c r="R530" i="2" s="1"/>
  <c r="V530" i="2" s="1"/>
  <c r="Z530" i="2" s="1"/>
  <c r="AD530" i="2" s="1"/>
  <c r="AH530" i="2" s="1"/>
  <c r="N531" i="2"/>
  <c r="R531" i="2" s="1"/>
  <c r="V531" i="2" s="1"/>
  <c r="Z531" i="2" s="1"/>
  <c r="AD531" i="2" s="1"/>
  <c r="AH531" i="2" s="1"/>
  <c r="I407" i="2"/>
  <c r="M411" i="2"/>
  <c r="Q411" i="2" s="1"/>
  <c r="U411" i="2" s="1"/>
  <c r="Y411" i="2" s="1"/>
  <c r="AC411" i="2" s="1"/>
  <c r="AG411" i="2" s="1"/>
  <c r="J300" i="2"/>
  <c r="N300" i="2" s="1"/>
  <c r="R300" i="2" s="1"/>
  <c r="V300" i="2" s="1"/>
  <c r="Z300" i="2" s="1"/>
  <c r="AD300" i="2" s="1"/>
  <c r="AH300" i="2" s="1"/>
  <c r="N301" i="2"/>
  <c r="R301" i="2" s="1"/>
  <c r="V301" i="2" s="1"/>
  <c r="Z301" i="2" s="1"/>
  <c r="AD301" i="2" s="1"/>
  <c r="AH301" i="2" s="1"/>
  <c r="J182" i="2"/>
  <c r="N182" i="2" s="1"/>
  <c r="R182" i="2" s="1"/>
  <c r="V182" i="2" s="1"/>
  <c r="Z182" i="2" s="1"/>
  <c r="AD182" i="2" s="1"/>
  <c r="AH182" i="2" s="1"/>
  <c r="N183" i="2"/>
  <c r="R183" i="2" s="1"/>
  <c r="V183" i="2" s="1"/>
  <c r="Z183" i="2" s="1"/>
  <c r="AD183" i="2" s="1"/>
  <c r="AH183" i="2" s="1"/>
  <c r="I583" i="2"/>
  <c r="M583" i="2" s="1"/>
  <c r="Q583" i="2" s="1"/>
  <c r="U583" i="2" s="1"/>
  <c r="Y583" i="2" s="1"/>
  <c r="AC583" i="2" s="1"/>
  <c r="AG583" i="2" s="1"/>
  <c r="M584" i="2"/>
  <c r="Q584" i="2" s="1"/>
  <c r="U584" i="2" s="1"/>
  <c r="Y584" i="2" s="1"/>
  <c r="AC584" i="2" s="1"/>
  <c r="AG584" i="2" s="1"/>
  <c r="J498" i="2"/>
  <c r="N499" i="2"/>
  <c r="R499" i="2" s="1"/>
  <c r="V499" i="2" s="1"/>
  <c r="Z499" i="2" s="1"/>
  <c r="AD499" i="2" s="1"/>
  <c r="AH499" i="2" s="1"/>
  <c r="J401" i="2"/>
  <c r="N402" i="2"/>
  <c r="R402" i="2" s="1"/>
  <c r="V402" i="2" s="1"/>
  <c r="Z402" i="2" s="1"/>
  <c r="AD402" i="2" s="1"/>
  <c r="AH402" i="2" s="1"/>
  <c r="J378" i="2"/>
  <c r="N378" i="2" s="1"/>
  <c r="R378" i="2" s="1"/>
  <c r="V378" i="2" s="1"/>
  <c r="Z378" i="2" s="1"/>
  <c r="AD378" i="2" s="1"/>
  <c r="AH378" i="2" s="1"/>
  <c r="N379" i="2"/>
  <c r="R379" i="2" s="1"/>
  <c r="V379" i="2" s="1"/>
  <c r="Z379" i="2" s="1"/>
  <c r="AD379" i="2" s="1"/>
  <c r="AH379" i="2" s="1"/>
  <c r="I300" i="2"/>
  <c r="M300" i="2" s="1"/>
  <c r="Q300" i="2" s="1"/>
  <c r="U300" i="2" s="1"/>
  <c r="Y300" i="2" s="1"/>
  <c r="AC300" i="2" s="1"/>
  <c r="AG300" i="2" s="1"/>
  <c r="M301" i="2"/>
  <c r="Q301" i="2" s="1"/>
  <c r="U301" i="2" s="1"/>
  <c r="Y301" i="2" s="1"/>
  <c r="AC301" i="2" s="1"/>
  <c r="AG301" i="2" s="1"/>
  <c r="I182" i="2"/>
  <c r="M182" i="2" s="1"/>
  <c r="Q182" i="2" s="1"/>
  <c r="U182" i="2" s="1"/>
  <c r="Y182" i="2" s="1"/>
  <c r="AC182" i="2" s="1"/>
  <c r="AG182" i="2" s="1"/>
  <c r="M183" i="2"/>
  <c r="Q183" i="2" s="1"/>
  <c r="U183" i="2" s="1"/>
  <c r="Y183" i="2" s="1"/>
  <c r="AC183" i="2" s="1"/>
  <c r="AG183" i="2" s="1"/>
  <c r="J38" i="2"/>
  <c r="N39" i="2"/>
  <c r="R39" i="2" s="1"/>
  <c r="V39" i="2" s="1"/>
  <c r="Z39" i="2" s="1"/>
  <c r="AD39" i="2" s="1"/>
  <c r="AH39" i="2" s="1"/>
  <c r="AL39" i="2" s="1"/>
  <c r="I38" i="2"/>
  <c r="M39" i="2"/>
  <c r="Q39" i="2" s="1"/>
  <c r="U39" i="2" s="1"/>
  <c r="Y39" i="2" s="1"/>
  <c r="AC39" i="2" s="1"/>
  <c r="AG39" i="2" s="1"/>
  <c r="AK39" i="2" s="1"/>
  <c r="J32" i="2"/>
  <c r="N32" i="2" s="1"/>
  <c r="R32" i="2" s="1"/>
  <c r="V32" i="2" s="1"/>
  <c r="Z32" i="2" s="1"/>
  <c r="AD32" i="2" s="1"/>
  <c r="AH32" i="2" s="1"/>
  <c r="AL32" i="2" s="1"/>
  <c r="N33" i="2"/>
  <c r="R33" i="2" s="1"/>
  <c r="V33" i="2" s="1"/>
  <c r="Z33" i="2" s="1"/>
  <c r="AD33" i="2" s="1"/>
  <c r="AH33" i="2" s="1"/>
  <c r="AL33" i="2" s="1"/>
  <c r="I32" i="2"/>
  <c r="M32" i="2" s="1"/>
  <c r="Q32" i="2" s="1"/>
  <c r="U32" i="2" s="1"/>
  <c r="Y32" i="2" s="1"/>
  <c r="AC32" i="2" s="1"/>
  <c r="AG32" i="2" s="1"/>
  <c r="AK32" i="2" s="1"/>
  <c r="M33" i="2"/>
  <c r="Q33" i="2" s="1"/>
  <c r="U33" i="2" s="1"/>
  <c r="Y33" i="2" s="1"/>
  <c r="AC33" i="2" s="1"/>
  <c r="AG33" i="2" s="1"/>
  <c r="AK33" i="2" s="1"/>
  <c r="J28" i="2"/>
  <c r="N29" i="2"/>
  <c r="R29" i="2" s="1"/>
  <c r="V29" i="2" s="1"/>
  <c r="Z29" i="2" s="1"/>
  <c r="AD29" i="2" s="1"/>
  <c r="AH29" i="2" s="1"/>
  <c r="AL29" i="2" s="1"/>
  <c r="I28" i="2"/>
  <c r="M29" i="2"/>
  <c r="Q29" i="2" s="1"/>
  <c r="U29" i="2" s="1"/>
  <c r="Y29" i="2" s="1"/>
  <c r="AC29" i="2" s="1"/>
  <c r="AG29" i="2" s="1"/>
  <c r="AK29" i="2" s="1"/>
  <c r="J23" i="2"/>
  <c r="N24" i="2"/>
  <c r="R24" i="2" s="1"/>
  <c r="V24" i="2" s="1"/>
  <c r="Z24" i="2" s="1"/>
  <c r="AD24" i="2" s="1"/>
  <c r="AH24" i="2" s="1"/>
  <c r="AL24" i="2" s="1"/>
  <c r="I23" i="2"/>
  <c r="M24" i="2"/>
  <c r="Q24" i="2" s="1"/>
  <c r="U24" i="2" s="1"/>
  <c r="Y24" i="2" s="1"/>
  <c r="AC24" i="2" s="1"/>
  <c r="AG24" i="2" s="1"/>
  <c r="AK24" i="2" s="1"/>
  <c r="J555" i="2"/>
  <c r="J503" i="2"/>
  <c r="J611" i="2"/>
  <c r="I503" i="2"/>
  <c r="I611" i="2"/>
  <c r="I555" i="2"/>
  <c r="H43" i="3"/>
  <c r="L43" i="3" s="1"/>
  <c r="P43" i="3" s="1"/>
  <c r="T43" i="3" s="1"/>
  <c r="X43" i="3" s="1"/>
  <c r="AB43" i="3" s="1"/>
  <c r="AF43" i="3" s="1"/>
  <c r="AJ43" i="3" s="1"/>
  <c r="AN43" i="3" s="1"/>
  <c r="G43" i="3"/>
  <c r="K43" i="3" s="1"/>
  <c r="O43" i="3" s="1"/>
  <c r="S43" i="3" s="1"/>
  <c r="W43" i="3" s="1"/>
  <c r="AA43" i="3" s="1"/>
  <c r="AE43" i="3" s="1"/>
  <c r="AI43" i="3" s="1"/>
  <c r="AM43" i="3" s="1"/>
  <c r="G260" i="3"/>
  <c r="K260" i="3" s="1"/>
  <c r="O260" i="3" s="1"/>
  <c r="S260" i="3" s="1"/>
  <c r="W260" i="3" s="1"/>
  <c r="AA260" i="3" s="1"/>
  <c r="AE260" i="3" s="1"/>
  <c r="AI260" i="3" s="1"/>
  <c r="H260" i="3"/>
  <c r="L260" i="3" s="1"/>
  <c r="P260" i="3" s="1"/>
  <c r="T260" i="3" s="1"/>
  <c r="X260" i="3" s="1"/>
  <c r="AB260" i="3" s="1"/>
  <c r="AF260" i="3" s="1"/>
  <c r="AJ260" i="3" s="1"/>
  <c r="J110" i="2"/>
  <c r="I110" i="2"/>
  <c r="I440" i="2"/>
  <c r="J440" i="2"/>
  <c r="G135" i="3"/>
  <c r="K135" i="3" s="1"/>
  <c r="O135" i="3" s="1"/>
  <c r="S135" i="3" s="1"/>
  <c r="W135" i="3" s="1"/>
  <c r="AA135" i="3" s="1"/>
  <c r="AE135" i="3" s="1"/>
  <c r="AI135" i="3" s="1"/>
  <c r="H362" i="3"/>
  <c r="L362" i="3" s="1"/>
  <c r="P362" i="3" s="1"/>
  <c r="T362" i="3" s="1"/>
  <c r="X362" i="3" s="1"/>
  <c r="AB362" i="3" s="1"/>
  <c r="AF362" i="3" s="1"/>
  <c r="AJ362" i="3" s="1"/>
  <c r="G362" i="3"/>
  <c r="K362" i="3" s="1"/>
  <c r="O362" i="3" s="1"/>
  <c r="S362" i="3" s="1"/>
  <c r="W362" i="3" s="1"/>
  <c r="AA362" i="3" s="1"/>
  <c r="AE362" i="3" s="1"/>
  <c r="AI362" i="3" s="1"/>
  <c r="H135" i="3"/>
  <c r="L135" i="3" s="1"/>
  <c r="P135" i="3" s="1"/>
  <c r="T135" i="3" s="1"/>
  <c r="X135" i="3" s="1"/>
  <c r="AB135" i="3" s="1"/>
  <c r="AF135" i="3" s="1"/>
  <c r="AJ135" i="3" s="1"/>
  <c r="I304" i="2"/>
  <c r="J304" i="2"/>
  <c r="I468" i="2"/>
  <c r="J468" i="2"/>
  <c r="J148" i="2" l="1"/>
  <c r="J147" i="2" s="1"/>
  <c r="N147" i="2" s="1"/>
  <c r="R147" i="2" s="1"/>
  <c r="V147" i="2" s="1"/>
  <c r="Z147" i="2" s="1"/>
  <c r="AD147" i="2" s="1"/>
  <c r="AH147" i="2" s="1"/>
  <c r="AL147" i="2" s="1"/>
  <c r="H421" i="3"/>
  <c r="L422" i="3"/>
  <c r="P422" i="3" s="1"/>
  <c r="T422" i="3" s="1"/>
  <c r="X422" i="3" s="1"/>
  <c r="AB422" i="3" s="1"/>
  <c r="AF422" i="3" s="1"/>
  <c r="AJ422" i="3" s="1"/>
  <c r="H426" i="3"/>
  <c r="L426" i="3" s="1"/>
  <c r="P426" i="3" s="1"/>
  <c r="T426" i="3" s="1"/>
  <c r="X426" i="3" s="1"/>
  <c r="AB426" i="3" s="1"/>
  <c r="AF426" i="3" s="1"/>
  <c r="AJ426" i="3" s="1"/>
  <c r="L431" i="3"/>
  <c r="P431" i="3" s="1"/>
  <c r="T431" i="3" s="1"/>
  <c r="X431" i="3" s="1"/>
  <c r="AB431" i="3" s="1"/>
  <c r="AF431" i="3" s="1"/>
  <c r="AJ431" i="3" s="1"/>
  <c r="G426" i="3"/>
  <c r="K426" i="3" s="1"/>
  <c r="O426" i="3" s="1"/>
  <c r="S426" i="3" s="1"/>
  <c r="W426" i="3" s="1"/>
  <c r="AA426" i="3" s="1"/>
  <c r="AE426" i="3" s="1"/>
  <c r="AI426" i="3" s="1"/>
  <c r="K431" i="3"/>
  <c r="O431" i="3" s="1"/>
  <c r="S431" i="3" s="1"/>
  <c r="W431" i="3" s="1"/>
  <c r="AA431" i="3" s="1"/>
  <c r="AE431" i="3" s="1"/>
  <c r="AI431" i="3" s="1"/>
  <c r="G421" i="3"/>
  <c r="K422" i="3"/>
  <c r="O422" i="3" s="1"/>
  <c r="S422" i="3" s="1"/>
  <c r="W422" i="3" s="1"/>
  <c r="AA422" i="3" s="1"/>
  <c r="AE422" i="3" s="1"/>
  <c r="AI422" i="3" s="1"/>
  <c r="I47" i="2"/>
  <c r="M47" i="2" s="1"/>
  <c r="Q47" i="2" s="1"/>
  <c r="U47" i="2" s="1"/>
  <c r="Y47" i="2" s="1"/>
  <c r="AC47" i="2" s="1"/>
  <c r="AG47" i="2" s="1"/>
  <c r="AK47" i="2" s="1"/>
  <c r="I138" i="2"/>
  <c r="M138" i="2" s="1"/>
  <c r="Q138" i="2" s="1"/>
  <c r="U138" i="2" s="1"/>
  <c r="Y138" i="2" s="1"/>
  <c r="AC138" i="2" s="1"/>
  <c r="AG138" i="2" s="1"/>
  <c r="AK138" i="2" s="1"/>
  <c r="J157" i="2"/>
  <c r="J156" i="2" s="1"/>
  <c r="N156" i="2" s="1"/>
  <c r="R156" i="2" s="1"/>
  <c r="V156" i="2" s="1"/>
  <c r="Z156" i="2" s="1"/>
  <c r="AD156" i="2" s="1"/>
  <c r="AH156" i="2" s="1"/>
  <c r="AL156" i="2" s="1"/>
  <c r="N432" i="2"/>
  <c r="R432" i="2" s="1"/>
  <c r="V432" i="2" s="1"/>
  <c r="Z432" i="2" s="1"/>
  <c r="AD432" i="2" s="1"/>
  <c r="AH432" i="2" s="1"/>
  <c r="N278" i="2"/>
  <c r="R278" i="2" s="1"/>
  <c r="V278" i="2" s="1"/>
  <c r="Z278" i="2" s="1"/>
  <c r="AD278" i="2" s="1"/>
  <c r="AH278" i="2" s="1"/>
  <c r="I529" i="2"/>
  <c r="M529" i="2" s="1"/>
  <c r="Q529" i="2" s="1"/>
  <c r="U529" i="2" s="1"/>
  <c r="Y529" i="2" s="1"/>
  <c r="AC529" i="2" s="1"/>
  <c r="AG529" i="2" s="1"/>
  <c r="I148" i="2"/>
  <c r="I147" i="2" s="1"/>
  <c r="M147" i="2" s="1"/>
  <c r="Q147" i="2" s="1"/>
  <c r="U147" i="2" s="1"/>
  <c r="Y147" i="2" s="1"/>
  <c r="AC147" i="2" s="1"/>
  <c r="AG147" i="2" s="1"/>
  <c r="AK147" i="2" s="1"/>
  <c r="I582" i="2"/>
  <c r="I581" i="2" s="1"/>
  <c r="M581" i="2" s="1"/>
  <c r="Q581" i="2" s="1"/>
  <c r="U581" i="2" s="1"/>
  <c r="Y581" i="2" s="1"/>
  <c r="AC581" i="2" s="1"/>
  <c r="AG581" i="2" s="1"/>
  <c r="M278" i="2"/>
  <c r="Q278" i="2" s="1"/>
  <c r="U278" i="2" s="1"/>
  <c r="Y278" i="2" s="1"/>
  <c r="AC278" i="2" s="1"/>
  <c r="AG278" i="2" s="1"/>
  <c r="J582" i="2"/>
  <c r="J581" i="2" s="1"/>
  <c r="N581" i="2" s="1"/>
  <c r="R581" i="2" s="1"/>
  <c r="V581" i="2" s="1"/>
  <c r="Z581" i="2" s="1"/>
  <c r="AD581" i="2" s="1"/>
  <c r="AH581" i="2" s="1"/>
  <c r="J70" i="2"/>
  <c r="N70" i="2" s="1"/>
  <c r="R70" i="2" s="1"/>
  <c r="V70" i="2" s="1"/>
  <c r="Z70" i="2" s="1"/>
  <c r="AD70" i="2" s="1"/>
  <c r="AH70" i="2" s="1"/>
  <c r="AL70" i="2" s="1"/>
  <c r="I463" i="2"/>
  <c r="M468" i="2"/>
  <c r="Q468" i="2" s="1"/>
  <c r="U468" i="2" s="1"/>
  <c r="Y468" i="2" s="1"/>
  <c r="AC468" i="2" s="1"/>
  <c r="AG468" i="2" s="1"/>
  <c r="I299" i="2"/>
  <c r="M304" i="2"/>
  <c r="Q304" i="2" s="1"/>
  <c r="U304" i="2" s="1"/>
  <c r="Y304" i="2" s="1"/>
  <c r="AC304" i="2" s="1"/>
  <c r="AG304" i="2" s="1"/>
  <c r="I554" i="2"/>
  <c r="M555" i="2"/>
  <c r="Q555" i="2" s="1"/>
  <c r="U555" i="2" s="1"/>
  <c r="Y555" i="2" s="1"/>
  <c r="AC555" i="2" s="1"/>
  <c r="AG555" i="2" s="1"/>
  <c r="J502" i="2"/>
  <c r="N503" i="2"/>
  <c r="R503" i="2" s="1"/>
  <c r="V503" i="2" s="1"/>
  <c r="Z503" i="2" s="1"/>
  <c r="AD503" i="2" s="1"/>
  <c r="AH503" i="2" s="1"/>
  <c r="J497" i="2"/>
  <c r="N498" i="2"/>
  <c r="R498" i="2" s="1"/>
  <c r="V498" i="2" s="1"/>
  <c r="Z498" i="2" s="1"/>
  <c r="AD498" i="2" s="1"/>
  <c r="AH498" i="2" s="1"/>
  <c r="I406" i="2"/>
  <c r="M407" i="2"/>
  <c r="Q407" i="2" s="1"/>
  <c r="U407" i="2" s="1"/>
  <c r="Y407" i="2" s="1"/>
  <c r="AC407" i="2" s="1"/>
  <c r="AG407" i="2" s="1"/>
  <c r="J571" i="2"/>
  <c r="N571" i="2" s="1"/>
  <c r="R571" i="2" s="1"/>
  <c r="V571" i="2" s="1"/>
  <c r="Z571" i="2" s="1"/>
  <c r="AD571" i="2" s="1"/>
  <c r="AH571" i="2" s="1"/>
  <c r="N572" i="2"/>
  <c r="R572" i="2" s="1"/>
  <c r="V572" i="2" s="1"/>
  <c r="Z572" i="2" s="1"/>
  <c r="AD572" i="2" s="1"/>
  <c r="AH572" i="2" s="1"/>
  <c r="J372" i="2"/>
  <c r="N372" i="2" s="1"/>
  <c r="R372" i="2" s="1"/>
  <c r="V372" i="2" s="1"/>
  <c r="Z372" i="2" s="1"/>
  <c r="AD372" i="2" s="1"/>
  <c r="AH372" i="2" s="1"/>
  <c r="N373" i="2"/>
  <c r="R373" i="2" s="1"/>
  <c r="V373" i="2" s="1"/>
  <c r="Z373" i="2" s="1"/>
  <c r="AD373" i="2" s="1"/>
  <c r="AH373" i="2" s="1"/>
  <c r="M378" i="2"/>
  <c r="Q378" i="2" s="1"/>
  <c r="U378" i="2" s="1"/>
  <c r="Y378" i="2" s="1"/>
  <c r="AC378" i="2" s="1"/>
  <c r="AG378" i="2" s="1"/>
  <c r="I377" i="2"/>
  <c r="M377" i="2" s="1"/>
  <c r="Q377" i="2" s="1"/>
  <c r="U377" i="2" s="1"/>
  <c r="Y377" i="2" s="1"/>
  <c r="AC377" i="2" s="1"/>
  <c r="AG377" i="2" s="1"/>
  <c r="I497" i="2"/>
  <c r="M498" i="2"/>
  <c r="Q498" i="2" s="1"/>
  <c r="U498" i="2" s="1"/>
  <c r="Y498" i="2" s="1"/>
  <c r="AC498" i="2" s="1"/>
  <c r="AG498" i="2" s="1"/>
  <c r="I238" i="2"/>
  <c r="M238" i="2" s="1"/>
  <c r="Q238" i="2" s="1"/>
  <c r="U238" i="2" s="1"/>
  <c r="Y238" i="2" s="1"/>
  <c r="AC238" i="2" s="1"/>
  <c r="AG238" i="2" s="1"/>
  <c r="M239" i="2"/>
  <c r="Q239" i="2" s="1"/>
  <c r="U239" i="2" s="1"/>
  <c r="Y239" i="2" s="1"/>
  <c r="AC239" i="2" s="1"/>
  <c r="AG239" i="2" s="1"/>
  <c r="J223" i="2"/>
  <c r="N223" i="2" s="1"/>
  <c r="R223" i="2" s="1"/>
  <c r="V223" i="2" s="1"/>
  <c r="Z223" i="2" s="1"/>
  <c r="AD223" i="2" s="1"/>
  <c r="AH223" i="2" s="1"/>
  <c r="N224" i="2"/>
  <c r="R224" i="2" s="1"/>
  <c r="V224" i="2" s="1"/>
  <c r="Z224" i="2" s="1"/>
  <c r="AD224" i="2" s="1"/>
  <c r="AH224" i="2" s="1"/>
  <c r="I610" i="2"/>
  <c r="M611" i="2"/>
  <c r="Q611" i="2" s="1"/>
  <c r="U611" i="2" s="1"/>
  <c r="Y611" i="2" s="1"/>
  <c r="AC611" i="2" s="1"/>
  <c r="AG611" i="2" s="1"/>
  <c r="J554" i="2"/>
  <c r="N555" i="2"/>
  <c r="R555" i="2" s="1"/>
  <c r="V555" i="2" s="1"/>
  <c r="Z555" i="2" s="1"/>
  <c r="AD555" i="2" s="1"/>
  <c r="AH555" i="2" s="1"/>
  <c r="J47" i="2"/>
  <c r="N47" i="2" s="1"/>
  <c r="R47" i="2" s="1"/>
  <c r="V47" i="2" s="1"/>
  <c r="Z47" i="2" s="1"/>
  <c r="AD47" i="2" s="1"/>
  <c r="AH47" i="2" s="1"/>
  <c r="AL47" i="2" s="1"/>
  <c r="N48" i="2"/>
  <c r="R48" i="2" s="1"/>
  <c r="V48" i="2" s="1"/>
  <c r="Z48" i="2" s="1"/>
  <c r="AD48" i="2" s="1"/>
  <c r="AH48" i="2" s="1"/>
  <c r="AL48" i="2" s="1"/>
  <c r="I431" i="2"/>
  <c r="M431" i="2" s="1"/>
  <c r="Q431" i="2" s="1"/>
  <c r="U431" i="2" s="1"/>
  <c r="Y431" i="2" s="1"/>
  <c r="AC431" i="2" s="1"/>
  <c r="AG431" i="2" s="1"/>
  <c r="M432" i="2"/>
  <c r="Q432" i="2" s="1"/>
  <c r="U432" i="2" s="1"/>
  <c r="Y432" i="2" s="1"/>
  <c r="AC432" i="2" s="1"/>
  <c r="AG432" i="2" s="1"/>
  <c r="J181" i="2"/>
  <c r="N186" i="2"/>
  <c r="R186" i="2" s="1"/>
  <c r="V186" i="2" s="1"/>
  <c r="Z186" i="2" s="1"/>
  <c r="AD186" i="2" s="1"/>
  <c r="AH186" i="2" s="1"/>
  <c r="J255" i="2"/>
  <c r="N255" i="2" s="1"/>
  <c r="R255" i="2" s="1"/>
  <c r="V255" i="2" s="1"/>
  <c r="Z255" i="2" s="1"/>
  <c r="AD255" i="2" s="1"/>
  <c r="AH255" i="2" s="1"/>
  <c r="N256" i="2"/>
  <c r="R256" i="2" s="1"/>
  <c r="V256" i="2" s="1"/>
  <c r="Z256" i="2" s="1"/>
  <c r="AD256" i="2" s="1"/>
  <c r="AH256" i="2" s="1"/>
  <c r="I255" i="2"/>
  <c r="M255" i="2" s="1"/>
  <c r="Q255" i="2" s="1"/>
  <c r="U255" i="2" s="1"/>
  <c r="Y255" i="2" s="1"/>
  <c r="AC255" i="2" s="1"/>
  <c r="AG255" i="2" s="1"/>
  <c r="M256" i="2"/>
  <c r="Q256" i="2" s="1"/>
  <c r="U256" i="2" s="1"/>
  <c r="Y256" i="2" s="1"/>
  <c r="AC256" i="2" s="1"/>
  <c r="AG256" i="2" s="1"/>
  <c r="I132" i="2"/>
  <c r="M133" i="2"/>
  <c r="Q133" i="2" s="1"/>
  <c r="U133" i="2" s="1"/>
  <c r="Y133" i="2" s="1"/>
  <c r="AC133" i="2" s="1"/>
  <c r="AG133" i="2" s="1"/>
  <c r="AK133" i="2" s="1"/>
  <c r="J421" i="2"/>
  <c r="N426" i="2"/>
  <c r="R426" i="2" s="1"/>
  <c r="V426" i="2" s="1"/>
  <c r="Z426" i="2" s="1"/>
  <c r="AD426" i="2" s="1"/>
  <c r="AH426" i="2" s="1"/>
  <c r="J132" i="2"/>
  <c r="N133" i="2"/>
  <c r="R133" i="2" s="1"/>
  <c r="V133" i="2" s="1"/>
  <c r="Z133" i="2" s="1"/>
  <c r="AD133" i="2" s="1"/>
  <c r="AH133" i="2" s="1"/>
  <c r="AL133" i="2" s="1"/>
  <c r="I394" i="2"/>
  <c r="M395" i="2"/>
  <c r="Q395" i="2" s="1"/>
  <c r="U395" i="2" s="1"/>
  <c r="Y395" i="2" s="1"/>
  <c r="AC395" i="2" s="1"/>
  <c r="AG395" i="2" s="1"/>
  <c r="I232" i="2"/>
  <c r="M233" i="2"/>
  <c r="Q233" i="2" s="1"/>
  <c r="U233" i="2" s="1"/>
  <c r="Y233" i="2" s="1"/>
  <c r="AC233" i="2" s="1"/>
  <c r="AG233" i="2" s="1"/>
  <c r="I524" i="2"/>
  <c r="M524" i="2" s="1"/>
  <c r="Q524" i="2" s="1"/>
  <c r="U524" i="2" s="1"/>
  <c r="Y524" i="2" s="1"/>
  <c r="AC524" i="2" s="1"/>
  <c r="AG524" i="2" s="1"/>
  <c r="M525" i="2"/>
  <c r="Q525" i="2" s="1"/>
  <c r="U525" i="2" s="1"/>
  <c r="Y525" i="2" s="1"/>
  <c r="AC525" i="2" s="1"/>
  <c r="AG525" i="2" s="1"/>
  <c r="J232" i="2"/>
  <c r="N233" i="2"/>
  <c r="R233" i="2" s="1"/>
  <c r="V233" i="2" s="1"/>
  <c r="Z233" i="2" s="1"/>
  <c r="AD233" i="2" s="1"/>
  <c r="AH233" i="2" s="1"/>
  <c r="J576" i="2"/>
  <c r="N576" i="2" s="1"/>
  <c r="R576" i="2" s="1"/>
  <c r="V576" i="2" s="1"/>
  <c r="Z576" i="2" s="1"/>
  <c r="AD576" i="2" s="1"/>
  <c r="AH576" i="2" s="1"/>
  <c r="N577" i="2"/>
  <c r="R577" i="2" s="1"/>
  <c r="V577" i="2" s="1"/>
  <c r="Z577" i="2" s="1"/>
  <c r="AD577" i="2" s="1"/>
  <c r="AH577" i="2" s="1"/>
  <c r="M634" i="2"/>
  <c r="Q634" i="2" s="1"/>
  <c r="U634" i="2" s="1"/>
  <c r="Y634" i="2" s="1"/>
  <c r="AC634" i="2" s="1"/>
  <c r="AG634" i="2" s="1"/>
  <c r="I633" i="2"/>
  <c r="I643" i="2"/>
  <c r="M648" i="2"/>
  <c r="Q648" i="2" s="1"/>
  <c r="U648" i="2" s="1"/>
  <c r="Y648" i="2" s="1"/>
  <c r="AC648" i="2" s="1"/>
  <c r="AG648" i="2" s="1"/>
  <c r="J658" i="2"/>
  <c r="N658" i="2" s="1"/>
  <c r="R658" i="2" s="1"/>
  <c r="V658" i="2" s="1"/>
  <c r="Z658" i="2" s="1"/>
  <c r="AD658" i="2" s="1"/>
  <c r="AH658" i="2" s="1"/>
  <c r="N659" i="2"/>
  <c r="R659" i="2" s="1"/>
  <c r="V659" i="2" s="1"/>
  <c r="Z659" i="2" s="1"/>
  <c r="AD659" i="2" s="1"/>
  <c r="AH659" i="2" s="1"/>
  <c r="J643" i="2"/>
  <c r="N648" i="2"/>
  <c r="R648" i="2" s="1"/>
  <c r="V648" i="2" s="1"/>
  <c r="Z648" i="2" s="1"/>
  <c r="AD648" i="2" s="1"/>
  <c r="AH648" i="2" s="1"/>
  <c r="J439" i="2"/>
  <c r="N440" i="2"/>
  <c r="R440" i="2" s="1"/>
  <c r="V440" i="2" s="1"/>
  <c r="Z440" i="2" s="1"/>
  <c r="AD440" i="2" s="1"/>
  <c r="AH440" i="2" s="1"/>
  <c r="I109" i="2"/>
  <c r="M110" i="2"/>
  <c r="Q110" i="2" s="1"/>
  <c r="U110" i="2" s="1"/>
  <c r="Y110" i="2" s="1"/>
  <c r="AC110" i="2" s="1"/>
  <c r="AG110" i="2" s="1"/>
  <c r="AK110" i="2" s="1"/>
  <c r="I502" i="2"/>
  <c r="M503" i="2"/>
  <c r="Q503" i="2" s="1"/>
  <c r="U503" i="2" s="1"/>
  <c r="Y503" i="2" s="1"/>
  <c r="AC503" i="2" s="1"/>
  <c r="AG503" i="2" s="1"/>
  <c r="J400" i="2"/>
  <c r="N401" i="2"/>
  <c r="R401" i="2" s="1"/>
  <c r="V401" i="2" s="1"/>
  <c r="Z401" i="2" s="1"/>
  <c r="AD401" i="2" s="1"/>
  <c r="AH401" i="2" s="1"/>
  <c r="I595" i="2"/>
  <c r="M595" i="2" s="1"/>
  <c r="Q595" i="2" s="1"/>
  <c r="U595" i="2" s="1"/>
  <c r="Y595" i="2" s="1"/>
  <c r="AC595" i="2" s="1"/>
  <c r="AG595" i="2" s="1"/>
  <c r="M596" i="2"/>
  <c r="Q596" i="2" s="1"/>
  <c r="U596" i="2" s="1"/>
  <c r="Y596" i="2" s="1"/>
  <c r="AC596" i="2" s="1"/>
  <c r="AG596" i="2" s="1"/>
  <c r="J394" i="2"/>
  <c r="N395" i="2"/>
  <c r="R395" i="2" s="1"/>
  <c r="V395" i="2" s="1"/>
  <c r="Z395" i="2" s="1"/>
  <c r="AD395" i="2" s="1"/>
  <c r="AH395" i="2" s="1"/>
  <c r="J595" i="2"/>
  <c r="N595" i="2" s="1"/>
  <c r="R595" i="2" s="1"/>
  <c r="V595" i="2" s="1"/>
  <c r="Z595" i="2" s="1"/>
  <c r="AD595" i="2" s="1"/>
  <c r="AH595" i="2" s="1"/>
  <c r="N596" i="2"/>
  <c r="R596" i="2" s="1"/>
  <c r="V596" i="2" s="1"/>
  <c r="Z596" i="2" s="1"/>
  <c r="AD596" i="2" s="1"/>
  <c r="AH596" i="2" s="1"/>
  <c r="I400" i="2"/>
  <c r="M401" i="2"/>
  <c r="Q401" i="2" s="1"/>
  <c r="U401" i="2" s="1"/>
  <c r="Y401" i="2" s="1"/>
  <c r="AC401" i="2" s="1"/>
  <c r="AG401" i="2" s="1"/>
  <c r="J529" i="2"/>
  <c r="N529" i="2" s="1"/>
  <c r="R529" i="2" s="1"/>
  <c r="V529" i="2" s="1"/>
  <c r="Z529" i="2" s="1"/>
  <c r="AD529" i="2" s="1"/>
  <c r="AH529" i="2" s="1"/>
  <c r="N534" i="2"/>
  <c r="R534" i="2" s="1"/>
  <c r="V534" i="2" s="1"/>
  <c r="Z534" i="2" s="1"/>
  <c r="AD534" i="2" s="1"/>
  <c r="AH534" i="2" s="1"/>
  <c r="J238" i="2"/>
  <c r="N238" i="2" s="1"/>
  <c r="R238" i="2" s="1"/>
  <c r="V238" i="2" s="1"/>
  <c r="Z238" i="2" s="1"/>
  <c r="AD238" i="2" s="1"/>
  <c r="AH238" i="2" s="1"/>
  <c r="N239" i="2"/>
  <c r="R239" i="2" s="1"/>
  <c r="V239" i="2" s="1"/>
  <c r="Z239" i="2" s="1"/>
  <c r="AD239" i="2" s="1"/>
  <c r="AH239" i="2" s="1"/>
  <c r="J463" i="2"/>
  <c r="N468" i="2"/>
  <c r="R468" i="2" s="1"/>
  <c r="V468" i="2" s="1"/>
  <c r="Z468" i="2" s="1"/>
  <c r="AD468" i="2" s="1"/>
  <c r="AH468" i="2" s="1"/>
  <c r="J299" i="2"/>
  <c r="N304" i="2"/>
  <c r="R304" i="2" s="1"/>
  <c r="V304" i="2" s="1"/>
  <c r="Z304" i="2" s="1"/>
  <c r="AD304" i="2" s="1"/>
  <c r="AH304" i="2" s="1"/>
  <c r="I70" i="2"/>
  <c r="M70" i="2" s="1"/>
  <c r="Q70" i="2" s="1"/>
  <c r="U70" i="2" s="1"/>
  <c r="Y70" i="2" s="1"/>
  <c r="AC70" i="2" s="1"/>
  <c r="AG70" i="2" s="1"/>
  <c r="AK70" i="2" s="1"/>
  <c r="I439" i="2"/>
  <c r="M440" i="2"/>
  <c r="Q440" i="2" s="1"/>
  <c r="U440" i="2" s="1"/>
  <c r="Y440" i="2" s="1"/>
  <c r="AC440" i="2" s="1"/>
  <c r="AG440" i="2" s="1"/>
  <c r="J109" i="2"/>
  <c r="N110" i="2"/>
  <c r="R110" i="2" s="1"/>
  <c r="V110" i="2" s="1"/>
  <c r="Z110" i="2" s="1"/>
  <c r="AD110" i="2" s="1"/>
  <c r="AH110" i="2" s="1"/>
  <c r="AL110" i="2" s="1"/>
  <c r="J610" i="2"/>
  <c r="N611" i="2"/>
  <c r="R611" i="2" s="1"/>
  <c r="V611" i="2" s="1"/>
  <c r="Z611" i="2" s="1"/>
  <c r="AD611" i="2" s="1"/>
  <c r="AH611" i="2" s="1"/>
  <c r="J138" i="2"/>
  <c r="N139" i="2"/>
  <c r="R139" i="2" s="1"/>
  <c r="V139" i="2" s="1"/>
  <c r="Z139" i="2" s="1"/>
  <c r="AD139" i="2" s="1"/>
  <c r="AH139" i="2" s="1"/>
  <c r="AL139" i="2" s="1"/>
  <c r="I658" i="2"/>
  <c r="M658" i="2" s="1"/>
  <c r="Q658" i="2" s="1"/>
  <c r="U658" i="2" s="1"/>
  <c r="Y658" i="2" s="1"/>
  <c r="AC658" i="2" s="1"/>
  <c r="AG658" i="2" s="1"/>
  <c r="M659" i="2"/>
  <c r="Q659" i="2" s="1"/>
  <c r="U659" i="2" s="1"/>
  <c r="Y659" i="2" s="1"/>
  <c r="AC659" i="2" s="1"/>
  <c r="AG659" i="2" s="1"/>
  <c r="J633" i="2"/>
  <c r="N634" i="2"/>
  <c r="R634" i="2" s="1"/>
  <c r="V634" i="2" s="1"/>
  <c r="Z634" i="2" s="1"/>
  <c r="AD634" i="2" s="1"/>
  <c r="AH634" i="2" s="1"/>
  <c r="I365" i="2"/>
  <c r="M366" i="2"/>
  <c r="Q366" i="2" s="1"/>
  <c r="U366" i="2" s="1"/>
  <c r="Y366" i="2" s="1"/>
  <c r="AC366" i="2" s="1"/>
  <c r="AG366" i="2" s="1"/>
  <c r="J353" i="2"/>
  <c r="N354" i="2"/>
  <c r="R354" i="2" s="1"/>
  <c r="V354" i="2" s="1"/>
  <c r="Z354" i="2" s="1"/>
  <c r="AD354" i="2" s="1"/>
  <c r="AH354" i="2" s="1"/>
  <c r="I571" i="2"/>
  <c r="M571" i="2" s="1"/>
  <c r="Q571" i="2" s="1"/>
  <c r="U571" i="2" s="1"/>
  <c r="Y571" i="2" s="1"/>
  <c r="AC571" i="2" s="1"/>
  <c r="AG571" i="2" s="1"/>
  <c r="M572" i="2"/>
  <c r="Q572" i="2" s="1"/>
  <c r="U572" i="2" s="1"/>
  <c r="Y572" i="2" s="1"/>
  <c r="AC572" i="2" s="1"/>
  <c r="AG572" i="2" s="1"/>
  <c r="I372" i="2"/>
  <c r="M372" i="2" s="1"/>
  <c r="Q372" i="2" s="1"/>
  <c r="U372" i="2" s="1"/>
  <c r="Y372" i="2" s="1"/>
  <c r="AC372" i="2" s="1"/>
  <c r="AG372" i="2" s="1"/>
  <c r="M373" i="2"/>
  <c r="Q373" i="2" s="1"/>
  <c r="U373" i="2" s="1"/>
  <c r="Y373" i="2" s="1"/>
  <c r="AC373" i="2" s="1"/>
  <c r="AG373" i="2" s="1"/>
  <c r="I157" i="2"/>
  <c r="M158" i="2"/>
  <c r="Q158" i="2" s="1"/>
  <c r="U158" i="2" s="1"/>
  <c r="Y158" i="2" s="1"/>
  <c r="AC158" i="2" s="1"/>
  <c r="AG158" i="2" s="1"/>
  <c r="AK158" i="2" s="1"/>
  <c r="I291" i="2"/>
  <c r="M291" i="2" s="1"/>
  <c r="Q291" i="2" s="1"/>
  <c r="U291" i="2" s="1"/>
  <c r="Y291" i="2" s="1"/>
  <c r="AC291" i="2" s="1"/>
  <c r="AG291" i="2" s="1"/>
  <c r="M292" i="2"/>
  <c r="Q292" i="2" s="1"/>
  <c r="U292" i="2" s="1"/>
  <c r="Y292" i="2" s="1"/>
  <c r="AC292" i="2" s="1"/>
  <c r="AG292" i="2" s="1"/>
  <c r="J406" i="2"/>
  <c r="N407" i="2"/>
  <c r="R407" i="2" s="1"/>
  <c r="V407" i="2" s="1"/>
  <c r="Z407" i="2" s="1"/>
  <c r="AD407" i="2" s="1"/>
  <c r="AH407" i="2" s="1"/>
  <c r="I576" i="2"/>
  <c r="M576" i="2" s="1"/>
  <c r="Q576" i="2" s="1"/>
  <c r="U576" i="2" s="1"/>
  <c r="Y576" i="2" s="1"/>
  <c r="AC576" i="2" s="1"/>
  <c r="AG576" i="2" s="1"/>
  <c r="M577" i="2"/>
  <c r="Q577" i="2" s="1"/>
  <c r="U577" i="2" s="1"/>
  <c r="Y577" i="2" s="1"/>
  <c r="AC577" i="2" s="1"/>
  <c r="AG577" i="2" s="1"/>
  <c r="J291" i="2"/>
  <c r="N291" i="2" s="1"/>
  <c r="R291" i="2" s="1"/>
  <c r="V291" i="2" s="1"/>
  <c r="Z291" i="2" s="1"/>
  <c r="AD291" i="2" s="1"/>
  <c r="AH291" i="2" s="1"/>
  <c r="N292" i="2"/>
  <c r="R292" i="2" s="1"/>
  <c r="V292" i="2" s="1"/>
  <c r="Z292" i="2" s="1"/>
  <c r="AD292" i="2" s="1"/>
  <c r="AH292" i="2" s="1"/>
  <c r="I421" i="2"/>
  <c r="M426" i="2"/>
  <c r="Q426" i="2" s="1"/>
  <c r="U426" i="2" s="1"/>
  <c r="Y426" i="2" s="1"/>
  <c r="AC426" i="2" s="1"/>
  <c r="AG426" i="2" s="1"/>
  <c r="J524" i="2"/>
  <c r="N524" i="2" s="1"/>
  <c r="R524" i="2" s="1"/>
  <c r="V524" i="2" s="1"/>
  <c r="Z524" i="2" s="1"/>
  <c r="AD524" i="2" s="1"/>
  <c r="AH524" i="2" s="1"/>
  <c r="N525" i="2"/>
  <c r="R525" i="2" s="1"/>
  <c r="V525" i="2" s="1"/>
  <c r="Z525" i="2" s="1"/>
  <c r="AD525" i="2" s="1"/>
  <c r="AH525" i="2" s="1"/>
  <c r="I223" i="2"/>
  <c r="M223" i="2" s="1"/>
  <c r="Q223" i="2" s="1"/>
  <c r="U223" i="2" s="1"/>
  <c r="Y223" i="2" s="1"/>
  <c r="AC223" i="2" s="1"/>
  <c r="AG223" i="2" s="1"/>
  <c r="M224" i="2"/>
  <c r="Q224" i="2" s="1"/>
  <c r="U224" i="2" s="1"/>
  <c r="Y224" i="2" s="1"/>
  <c r="AC224" i="2" s="1"/>
  <c r="AG224" i="2" s="1"/>
  <c r="J365" i="2"/>
  <c r="N366" i="2"/>
  <c r="R366" i="2" s="1"/>
  <c r="V366" i="2" s="1"/>
  <c r="Z366" i="2" s="1"/>
  <c r="AD366" i="2" s="1"/>
  <c r="AH366" i="2" s="1"/>
  <c r="J377" i="2"/>
  <c r="N377" i="2" s="1"/>
  <c r="R377" i="2" s="1"/>
  <c r="V377" i="2" s="1"/>
  <c r="Z377" i="2" s="1"/>
  <c r="AD377" i="2" s="1"/>
  <c r="AH377" i="2" s="1"/>
  <c r="I181" i="2"/>
  <c r="I22" i="2"/>
  <c r="M22" i="2" s="1"/>
  <c r="Q22" i="2" s="1"/>
  <c r="U22" i="2" s="1"/>
  <c r="Y22" i="2" s="1"/>
  <c r="AC22" i="2" s="1"/>
  <c r="AG22" i="2" s="1"/>
  <c r="AK22" i="2" s="1"/>
  <c r="M23" i="2"/>
  <c r="Q23" i="2" s="1"/>
  <c r="U23" i="2" s="1"/>
  <c r="Y23" i="2" s="1"/>
  <c r="AC23" i="2" s="1"/>
  <c r="AG23" i="2" s="1"/>
  <c r="AK23" i="2" s="1"/>
  <c r="M28" i="2"/>
  <c r="Q28" i="2" s="1"/>
  <c r="U28" i="2" s="1"/>
  <c r="Y28" i="2" s="1"/>
  <c r="AC28" i="2" s="1"/>
  <c r="AG28" i="2" s="1"/>
  <c r="AK28" i="2" s="1"/>
  <c r="I27" i="2"/>
  <c r="I37" i="2"/>
  <c r="M37" i="2" s="1"/>
  <c r="Q37" i="2" s="1"/>
  <c r="U37" i="2" s="1"/>
  <c r="Y37" i="2" s="1"/>
  <c r="AC37" i="2" s="1"/>
  <c r="AG37" i="2" s="1"/>
  <c r="AK37" i="2" s="1"/>
  <c r="M38" i="2"/>
  <c r="Q38" i="2" s="1"/>
  <c r="U38" i="2" s="1"/>
  <c r="Y38" i="2" s="1"/>
  <c r="AC38" i="2" s="1"/>
  <c r="AG38" i="2" s="1"/>
  <c r="AK38" i="2" s="1"/>
  <c r="J22" i="2"/>
  <c r="N22" i="2" s="1"/>
  <c r="R22" i="2" s="1"/>
  <c r="V22" i="2" s="1"/>
  <c r="Z22" i="2" s="1"/>
  <c r="AD22" i="2" s="1"/>
  <c r="AH22" i="2" s="1"/>
  <c r="AL22" i="2" s="1"/>
  <c r="N23" i="2"/>
  <c r="R23" i="2" s="1"/>
  <c r="V23" i="2" s="1"/>
  <c r="Z23" i="2" s="1"/>
  <c r="AD23" i="2" s="1"/>
  <c r="AH23" i="2" s="1"/>
  <c r="AL23" i="2" s="1"/>
  <c r="N28" i="2"/>
  <c r="R28" i="2" s="1"/>
  <c r="V28" i="2" s="1"/>
  <c r="Z28" i="2" s="1"/>
  <c r="AD28" i="2" s="1"/>
  <c r="AH28" i="2" s="1"/>
  <c r="AL28" i="2" s="1"/>
  <c r="J27" i="2"/>
  <c r="J37" i="2"/>
  <c r="N37" i="2" s="1"/>
  <c r="R37" i="2" s="1"/>
  <c r="V37" i="2" s="1"/>
  <c r="Z37" i="2" s="1"/>
  <c r="AD37" i="2" s="1"/>
  <c r="AH37" i="2" s="1"/>
  <c r="AL37" i="2" s="1"/>
  <c r="N38" i="2"/>
  <c r="R38" i="2" s="1"/>
  <c r="V38" i="2" s="1"/>
  <c r="Z38" i="2" s="1"/>
  <c r="AD38" i="2" s="1"/>
  <c r="AH38" i="2" s="1"/>
  <c r="AL38" i="2" s="1"/>
  <c r="H15" i="3"/>
  <c r="G15" i="3"/>
  <c r="N148" i="2" l="1"/>
  <c r="R148" i="2" s="1"/>
  <c r="V148" i="2" s="1"/>
  <c r="Z148" i="2" s="1"/>
  <c r="AD148" i="2" s="1"/>
  <c r="AH148" i="2" s="1"/>
  <c r="AL148" i="2" s="1"/>
  <c r="K421" i="3"/>
  <c r="O421" i="3" s="1"/>
  <c r="S421" i="3" s="1"/>
  <c r="W421" i="3" s="1"/>
  <c r="AA421" i="3" s="1"/>
  <c r="AE421" i="3" s="1"/>
  <c r="AI421" i="3" s="1"/>
  <c r="G420" i="3"/>
  <c r="K420" i="3" s="1"/>
  <c r="O420" i="3" s="1"/>
  <c r="S420" i="3" s="1"/>
  <c r="W420" i="3" s="1"/>
  <c r="AA420" i="3" s="1"/>
  <c r="AE420" i="3" s="1"/>
  <c r="AI420" i="3" s="1"/>
  <c r="AM420" i="3" s="1"/>
  <c r="K15" i="3"/>
  <c r="O15" i="3" s="1"/>
  <c r="S15" i="3" s="1"/>
  <c r="W15" i="3" s="1"/>
  <c r="AA15" i="3" s="1"/>
  <c r="AE15" i="3" s="1"/>
  <c r="AI15" i="3" s="1"/>
  <c r="AM15" i="3" s="1"/>
  <c r="L15" i="3"/>
  <c r="P15" i="3" s="1"/>
  <c r="T15" i="3" s="1"/>
  <c r="X15" i="3" s="1"/>
  <c r="AB15" i="3" s="1"/>
  <c r="AF15" i="3" s="1"/>
  <c r="AJ15" i="3" s="1"/>
  <c r="L421" i="3"/>
  <c r="P421" i="3" s="1"/>
  <c r="T421" i="3" s="1"/>
  <c r="X421" i="3" s="1"/>
  <c r="AB421" i="3" s="1"/>
  <c r="AF421" i="3" s="1"/>
  <c r="AJ421" i="3" s="1"/>
  <c r="H420" i="3"/>
  <c r="L420" i="3" s="1"/>
  <c r="P420" i="3" s="1"/>
  <c r="T420" i="3" s="1"/>
  <c r="X420" i="3" s="1"/>
  <c r="AB420" i="3" s="1"/>
  <c r="AF420" i="3" s="1"/>
  <c r="AJ420" i="3" s="1"/>
  <c r="I137" i="2"/>
  <c r="M137" i="2" s="1"/>
  <c r="Q137" i="2" s="1"/>
  <c r="U137" i="2" s="1"/>
  <c r="Y137" i="2" s="1"/>
  <c r="AC137" i="2" s="1"/>
  <c r="AG137" i="2" s="1"/>
  <c r="AK137" i="2" s="1"/>
  <c r="N157" i="2"/>
  <c r="R157" i="2" s="1"/>
  <c r="V157" i="2" s="1"/>
  <c r="Z157" i="2" s="1"/>
  <c r="AD157" i="2" s="1"/>
  <c r="AH157" i="2" s="1"/>
  <c r="AL157" i="2" s="1"/>
  <c r="M148" i="2"/>
  <c r="Q148" i="2" s="1"/>
  <c r="U148" i="2" s="1"/>
  <c r="Y148" i="2" s="1"/>
  <c r="AC148" i="2" s="1"/>
  <c r="AG148" i="2" s="1"/>
  <c r="AK148" i="2" s="1"/>
  <c r="M582" i="2"/>
  <c r="Q582" i="2" s="1"/>
  <c r="U582" i="2" s="1"/>
  <c r="Y582" i="2" s="1"/>
  <c r="AC582" i="2" s="1"/>
  <c r="AG582" i="2" s="1"/>
  <c r="N582" i="2"/>
  <c r="R582" i="2" s="1"/>
  <c r="V582" i="2" s="1"/>
  <c r="Z582" i="2" s="1"/>
  <c r="AD582" i="2" s="1"/>
  <c r="AH582" i="2" s="1"/>
  <c r="I415" i="2"/>
  <c r="M415" i="2" s="1"/>
  <c r="Q415" i="2" s="1"/>
  <c r="U415" i="2" s="1"/>
  <c r="Y415" i="2" s="1"/>
  <c r="AC415" i="2" s="1"/>
  <c r="AG415" i="2" s="1"/>
  <c r="M421" i="2"/>
  <c r="Q421" i="2" s="1"/>
  <c r="U421" i="2" s="1"/>
  <c r="Y421" i="2" s="1"/>
  <c r="AC421" i="2" s="1"/>
  <c r="AG421" i="2" s="1"/>
  <c r="J347" i="2"/>
  <c r="N347" i="2" s="1"/>
  <c r="R347" i="2" s="1"/>
  <c r="V347" i="2" s="1"/>
  <c r="Z347" i="2" s="1"/>
  <c r="AD347" i="2" s="1"/>
  <c r="AH347" i="2" s="1"/>
  <c r="N353" i="2"/>
  <c r="R353" i="2" s="1"/>
  <c r="V353" i="2" s="1"/>
  <c r="Z353" i="2" s="1"/>
  <c r="AD353" i="2" s="1"/>
  <c r="AH353" i="2" s="1"/>
  <c r="M365" i="2"/>
  <c r="Q365" i="2" s="1"/>
  <c r="U365" i="2" s="1"/>
  <c r="Y365" i="2" s="1"/>
  <c r="AC365" i="2" s="1"/>
  <c r="AG365" i="2" s="1"/>
  <c r="I359" i="2"/>
  <c r="J594" i="2"/>
  <c r="N594" i="2" s="1"/>
  <c r="R594" i="2" s="1"/>
  <c r="V594" i="2" s="1"/>
  <c r="Z594" i="2" s="1"/>
  <c r="AD594" i="2" s="1"/>
  <c r="AH594" i="2" s="1"/>
  <c r="N610" i="2"/>
  <c r="R610" i="2" s="1"/>
  <c r="V610" i="2" s="1"/>
  <c r="Z610" i="2" s="1"/>
  <c r="AD610" i="2" s="1"/>
  <c r="AH610" i="2" s="1"/>
  <c r="I430" i="2"/>
  <c r="M439" i="2"/>
  <c r="Q439" i="2" s="1"/>
  <c r="U439" i="2" s="1"/>
  <c r="Y439" i="2" s="1"/>
  <c r="AC439" i="2" s="1"/>
  <c r="AG439" i="2" s="1"/>
  <c r="J462" i="2"/>
  <c r="N463" i="2"/>
  <c r="R463" i="2" s="1"/>
  <c r="V463" i="2" s="1"/>
  <c r="Z463" i="2" s="1"/>
  <c r="AD463" i="2" s="1"/>
  <c r="AH463" i="2" s="1"/>
  <c r="I90" i="2"/>
  <c r="M90" i="2" s="1"/>
  <c r="Q90" i="2" s="1"/>
  <c r="U90" i="2" s="1"/>
  <c r="Y90" i="2" s="1"/>
  <c r="AC90" i="2" s="1"/>
  <c r="AG90" i="2" s="1"/>
  <c r="AK90" i="2" s="1"/>
  <c r="M109" i="2"/>
  <c r="Q109" i="2" s="1"/>
  <c r="U109" i="2" s="1"/>
  <c r="Y109" i="2" s="1"/>
  <c r="AC109" i="2" s="1"/>
  <c r="AG109" i="2" s="1"/>
  <c r="AK109" i="2" s="1"/>
  <c r="J642" i="2"/>
  <c r="N643" i="2"/>
  <c r="R643" i="2" s="1"/>
  <c r="V643" i="2" s="1"/>
  <c r="Z643" i="2" s="1"/>
  <c r="AD643" i="2" s="1"/>
  <c r="AH643" i="2" s="1"/>
  <c r="I642" i="2"/>
  <c r="M643" i="2"/>
  <c r="Q643" i="2" s="1"/>
  <c r="U643" i="2" s="1"/>
  <c r="Y643" i="2" s="1"/>
  <c r="AC643" i="2" s="1"/>
  <c r="AG643" i="2" s="1"/>
  <c r="I393" i="2"/>
  <c r="M393" i="2" s="1"/>
  <c r="Q393" i="2" s="1"/>
  <c r="U393" i="2" s="1"/>
  <c r="Y393" i="2" s="1"/>
  <c r="AC393" i="2" s="1"/>
  <c r="AG393" i="2" s="1"/>
  <c r="M394" i="2"/>
  <c r="Q394" i="2" s="1"/>
  <c r="U394" i="2" s="1"/>
  <c r="Y394" i="2" s="1"/>
  <c r="AC394" i="2" s="1"/>
  <c r="AG394" i="2" s="1"/>
  <c r="J415" i="2"/>
  <c r="N415" i="2" s="1"/>
  <c r="R415" i="2" s="1"/>
  <c r="V415" i="2" s="1"/>
  <c r="Z415" i="2" s="1"/>
  <c r="AD415" i="2" s="1"/>
  <c r="AH415" i="2" s="1"/>
  <c r="N421" i="2"/>
  <c r="R421" i="2" s="1"/>
  <c r="V421" i="2" s="1"/>
  <c r="Z421" i="2" s="1"/>
  <c r="AD421" i="2" s="1"/>
  <c r="AH421" i="2" s="1"/>
  <c r="N181" i="2"/>
  <c r="R181" i="2" s="1"/>
  <c r="V181" i="2" s="1"/>
  <c r="Z181" i="2" s="1"/>
  <c r="AD181" i="2" s="1"/>
  <c r="AH181" i="2" s="1"/>
  <c r="J180" i="2"/>
  <c r="J553" i="2"/>
  <c r="N553" i="2" s="1"/>
  <c r="R553" i="2" s="1"/>
  <c r="V553" i="2" s="1"/>
  <c r="Z553" i="2" s="1"/>
  <c r="AD553" i="2" s="1"/>
  <c r="AH553" i="2" s="1"/>
  <c r="N554" i="2"/>
  <c r="R554" i="2" s="1"/>
  <c r="V554" i="2" s="1"/>
  <c r="Z554" i="2" s="1"/>
  <c r="AD554" i="2" s="1"/>
  <c r="AH554" i="2" s="1"/>
  <c r="I496" i="2"/>
  <c r="M496" i="2" s="1"/>
  <c r="Q496" i="2" s="1"/>
  <c r="U496" i="2" s="1"/>
  <c r="Y496" i="2" s="1"/>
  <c r="AC496" i="2" s="1"/>
  <c r="AG496" i="2" s="1"/>
  <c r="M497" i="2"/>
  <c r="Q497" i="2" s="1"/>
  <c r="U497" i="2" s="1"/>
  <c r="Y497" i="2" s="1"/>
  <c r="AC497" i="2" s="1"/>
  <c r="AG497" i="2" s="1"/>
  <c r="I405" i="2"/>
  <c r="M405" i="2" s="1"/>
  <c r="Q405" i="2" s="1"/>
  <c r="U405" i="2" s="1"/>
  <c r="Y405" i="2" s="1"/>
  <c r="AC405" i="2" s="1"/>
  <c r="AG405" i="2" s="1"/>
  <c r="M406" i="2"/>
  <c r="Q406" i="2" s="1"/>
  <c r="U406" i="2" s="1"/>
  <c r="Y406" i="2" s="1"/>
  <c r="AC406" i="2" s="1"/>
  <c r="AG406" i="2" s="1"/>
  <c r="N502" i="2"/>
  <c r="R502" i="2" s="1"/>
  <c r="V502" i="2" s="1"/>
  <c r="Z502" i="2" s="1"/>
  <c r="AD502" i="2" s="1"/>
  <c r="AH502" i="2" s="1"/>
  <c r="I237" i="2"/>
  <c r="M299" i="2"/>
  <c r="Q299" i="2" s="1"/>
  <c r="U299" i="2" s="1"/>
  <c r="Y299" i="2" s="1"/>
  <c r="AC299" i="2" s="1"/>
  <c r="AG299" i="2" s="1"/>
  <c r="N365" i="2"/>
  <c r="R365" i="2" s="1"/>
  <c r="V365" i="2" s="1"/>
  <c r="Z365" i="2" s="1"/>
  <c r="AD365" i="2" s="1"/>
  <c r="AH365" i="2" s="1"/>
  <c r="J359" i="2"/>
  <c r="J405" i="2"/>
  <c r="N405" i="2" s="1"/>
  <c r="R405" i="2" s="1"/>
  <c r="V405" i="2" s="1"/>
  <c r="Z405" i="2" s="1"/>
  <c r="AD405" i="2" s="1"/>
  <c r="AH405" i="2" s="1"/>
  <c r="N406" i="2"/>
  <c r="R406" i="2" s="1"/>
  <c r="V406" i="2" s="1"/>
  <c r="Z406" i="2" s="1"/>
  <c r="AD406" i="2" s="1"/>
  <c r="AH406" i="2" s="1"/>
  <c r="M157" i="2"/>
  <c r="Q157" i="2" s="1"/>
  <c r="U157" i="2" s="1"/>
  <c r="Y157" i="2" s="1"/>
  <c r="AC157" i="2" s="1"/>
  <c r="AG157" i="2" s="1"/>
  <c r="AK157" i="2" s="1"/>
  <c r="I156" i="2"/>
  <c r="M156" i="2" s="1"/>
  <c r="Q156" i="2" s="1"/>
  <c r="U156" i="2" s="1"/>
  <c r="Y156" i="2" s="1"/>
  <c r="AC156" i="2" s="1"/>
  <c r="AG156" i="2" s="1"/>
  <c r="AK156" i="2" s="1"/>
  <c r="J632" i="2"/>
  <c r="N632" i="2" s="1"/>
  <c r="R632" i="2" s="1"/>
  <c r="V632" i="2" s="1"/>
  <c r="Z632" i="2" s="1"/>
  <c r="AD632" i="2" s="1"/>
  <c r="AH632" i="2" s="1"/>
  <c r="N633" i="2"/>
  <c r="R633" i="2" s="1"/>
  <c r="V633" i="2" s="1"/>
  <c r="Z633" i="2" s="1"/>
  <c r="AD633" i="2" s="1"/>
  <c r="AH633" i="2" s="1"/>
  <c r="J137" i="2"/>
  <c r="N137" i="2" s="1"/>
  <c r="R137" i="2" s="1"/>
  <c r="V137" i="2" s="1"/>
  <c r="Z137" i="2" s="1"/>
  <c r="AD137" i="2" s="1"/>
  <c r="AH137" i="2" s="1"/>
  <c r="AL137" i="2" s="1"/>
  <c r="N138" i="2"/>
  <c r="R138" i="2" s="1"/>
  <c r="V138" i="2" s="1"/>
  <c r="Z138" i="2" s="1"/>
  <c r="AD138" i="2" s="1"/>
  <c r="AH138" i="2" s="1"/>
  <c r="AL138" i="2" s="1"/>
  <c r="J90" i="2"/>
  <c r="N90" i="2" s="1"/>
  <c r="R90" i="2" s="1"/>
  <c r="V90" i="2" s="1"/>
  <c r="Z90" i="2" s="1"/>
  <c r="AD90" i="2" s="1"/>
  <c r="AH90" i="2" s="1"/>
  <c r="AL90" i="2" s="1"/>
  <c r="N109" i="2"/>
  <c r="R109" i="2" s="1"/>
  <c r="V109" i="2" s="1"/>
  <c r="Z109" i="2" s="1"/>
  <c r="AD109" i="2" s="1"/>
  <c r="AH109" i="2" s="1"/>
  <c r="AL109" i="2" s="1"/>
  <c r="I632" i="2"/>
  <c r="M632" i="2" s="1"/>
  <c r="Q632" i="2" s="1"/>
  <c r="U632" i="2" s="1"/>
  <c r="Y632" i="2" s="1"/>
  <c r="AC632" i="2" s="1"/>
  <c r="AG632" i="2" s="1"/>
  <c r="M633" i="2"/>
  <c r="Q633" i="2" s="1"/>
  <c r="U633" i="2" s="1"/>
  <c r="Y633" i="2" s="1"/>
  <c r="AC633" i="2" s="1"/>
  <c r="AG633" i="2" s="1"/>
  <c r="M181" i="2"/>
  <c r="Q181" i="2" s="1"/>
  <c r="U181" i="2" s="1"/>
  <c r="Y181" i="2" s="1"/>
  <c r="AC181" i="2" s="1"/>
  <c r="AG181" i="2" s="1"/>
  <c r="I180" i="2"/>
  <c r="J237" i="2"/>
  <c r="N299" i="2"/>
  <c r="R299" i="2" s="1"/>
  <c r="V299" i="2" s="1"/>
  <c r="Z299" i="2" s="1"/>
  <c r="AD299" i="2" s="1"/>
  <c r="AH299" i="2" s="1"/>
  <c r="I399" i="2"/>
  <c r="M399" i="2" s="1"/>
  <c r="Q399" i="2" s="1"/>
  <c r="U399" i="2" s="1"/>
  <c r="Y399" i="2" s="1"/>
  <c r="AC399" i="2" s="1"/>
  <c r="AG399" i="2" s="1"/>
  <c r="M400" i="2"/>
  <c r="Q400" i="2" s="1"/>
  <c r="U400" i="2" s="1"/>
  <c r="Y400" i="2" s="1"/>
  <c r="AC400" i="2" s="1"/>
  <c r="AG400" i="2" s="1"/>
  <c r="J393" i="2"/>
  <c r="N393" i="2" s="1"/>
  <c r="R393" i="2" s="1"/>
  <c r="V393" i="2" s="1"/>
  <c r="Z393" i="2" s="1"/>
  <c r="AD393" i="2" s="1"/>
  <c r="AH393" i="2" s="1"/>
  <c r="N394" i="2"/>
  <c r="R394" i="2" s="1"/>
  <c r="V394" i="2" s="1"/>
  <c r="Z394" i="2" s="1"/>
  <c r="AD394" i="2" s="1"/>
  <c r="AH394" i="2" s="1"/>
  <c r="J399" i="2"/>
  <c r="N399" i="2" s="1"/>
  <c r="R399" i="2" s="1"/>
  <c r="V399" i="2" s="1"/>
  <c r="Z399" i="2" s="1"/>
  <c r="AD399" i="2" s="1"/>
  <c r="AH399" i="2" s="1"/>
  <c r="N400" i="2"/>
  <c r="R400" i="2" s="1"/>
  <c r="V400" i="2" s="1"/>
  <c r="Z400" i="2" s="1"/>
  <c r="AD400" i="2" s="1"/>
  <c r="AH400" i="2" s="1"/>
  <c r="M502" i="2"/>
  <c r="Q502" i="2" s="1"/>
  <c r="U502" i="2" s="1"/>
  <c r="Y502" i="2" s="1"/>
  <c r="AC502" i="2" s="1"/>
  <c r="AG502" i="2" s="1"/>
  <c r="J430" i="2"/>
  <c r="N439" i="2"/>
  <c r="R439" i="2" s="1"/>
  <c r="V439" i="2" s="1"/>
  <c r="Z439" i="2" s="1"/>
  <c r="AD439" i="2" s="1"/>
  <c r="AH439" i="2" s="1"/>
  <c r="J231" i="2"/>
  <c r="N231" i="2" s="1"/>
  <c r="R231" i="2" s="1"/>
  <c r="V231" i="2" s="1"/>
  <c r="Z231" i="2" s="1"/>
  <c r="AD231" i="2" s="1"/>
  <c r="AH231" i="2" s="1"/>
  <c r="N232" i="2"/>
  <c r="R232" i="2" s="1"/>
  <c r="V232" i="2" s="1"/>
  <c r="Z232" i="2" s="1"/>
  <c r="AD232" i="2" s="1"/>
  <c r="AH232" i="2" s="1"/>
  <c r="I231" i="2"/>
  <c r="M231" i="2" s="1"/>
  <c r="Q231" i="2" s="1"/>
  <c r="U231" i="2" s="1"/>
  <c r="Y231" i="2" s="1"/>
  <c r="AC231" i="2" s="1"/>
  <c r="AG231" i="2" s="1"/>
  <c r="M232" i="2"/>
  <c r="Q232" i="2" s="1"/>
  <c r="U232" i="2" s="1"/>
  <c r="Y232" i="2" s="1"/>
  <c r="AC232" i="2" s="1"/>
  <c r="AG232" i="2" s="1"/>
  <c r="J131" i="2"/>
  <c r="N131" i="2" s="1"/>
  <c r="R131" i="2" s="1"/>
  <c r="V131" i="2" s="1"/>
  <c r="Z131" i="2" s="1"/>
  <c r="AD131" i="2" s="1"/>
  <c r="AH131" i="2" s="1"/>
  <c r="AL131" i="2" s="1"/>
  <c r="N132" i="2"/>
  <c r="R132" i="2" s="1"/>
  <c r="V132" i="2" s="1"/>
  <c r="Z132" i="2" s="1"/>
  <c r="AD132" i="2" s="1"/>
  <c r="AH132" i="2" s="1"/>
  <c r="AL132" i="2" s="1"/>
  <c r="I131" i="2"/>
  <c r="M131" i="2" s="1"/>
  <c r="Q131" i="2" s="1"/>
  <c r="U131" i="2" s="1"/>
  <c r="Y131" i="2" s="1"/>
  <c r="AC131" i="2" s="1"/>
  <c r="AG131" i="2" s="1"/>
  <c r="AK131" i="2" s="1"/>
  <c r="M132" i="2"/>
  <c r="Q132" i="2" s="1"/>
  <c r="U132" i="2" s="1"/>
  <c r="Y132" i="2" s="1"/>
  <c r="AC132" i="2" s="1"/>
  <c r="AG132" i="2" s="1"/>
  <c r="AK132" i="2" s="1"/>
  <c r="I594" i="2"/>
  <c r="M594" i="2" s="1"/>
  <c r="Q594" i="2" s="1"/>
  <c r="U594" i="2" s="1"/>
  <c r="Y594" i="2" s="1"/>
  <c r="AC594" i="2" s="1"/>
  <c r="AG594" i="2" s="1"/>
  <c r="M610" i="2"/>
  <c r="Q610" i="2" s="1"/>
  <c r="U610" i="2" s="1"/>
  <c r="Y610" i="2" s="1"/>
  <c r="AC610" i="2" s="1"/>
  <c r="AG610" i="2" s="1"/>
  <c r="J496" i="2"/>
  <c r="N496" i="2" s="1"/>
  <c r="R496" i="2" s="1"/>
  <c r="V496" i="2" s="1"/>
  <c r="Z496" i="2" s="1"/>
  <c r="AD496" i="2" s="1"/>
  <c r="AH496" i="2" s="1"/>
  <c r="N497" i="2"/>
  <c r="R497" i="2" s="1"/>
  <c r="V497" i="2" s="1"/>
  <c r="Z497" i="2" s="1"/>
  <c r="AD497" i="2" s="1"/>
  <c r="AH497" i="2" s="1"/>
  <c r="I553" i="2"/>
  <c r="M553" i="2" s="1"/>
  <c r="Q553" i="2" s="1"/>
  <c r="U553" i="2" s="1"/>
  <c r="Y553" i="2" s="1"/>
  <c r="AC553" i="2" s="1"/>
  <c r="AG553" i="2" s="1"/>
  <c r="M554" i="2"/>
  <c r="Q554" i="2" s="1"/>
  <c r="U554" i="2" s="1"/>
  <c r="Y554" i="2" s="1"/>
  <c r="AC554" i="2" s="1"/>
  <c r="AG554" i="2" s="1"/>
  <c r="I462" i="2"/>
  <c r="M463" i="2"/>
  <c r="Q463" i="2" s="1"/>
  <c r="U463" i="2" s="1"/>
  <c r="Y463" i="2" s="1"/>
  <c r="AC463" i="2" s="1"/>
  <c r="AG463" i="2" s="1"/>
  <c r="I36" i="2"/>
  <c r="M36" i="2" s="1"/>
  <c r="Q36" i="2" s="1"/>
  <c r="U36" i="2" s="1"/>
  <c r="Y36" i="2" s="1"/>
  <c r="AC36" i="2" s="1"/>
  <c r="AG36" i="2" s="1"/>
  <c r="AK36" i="2" s="1"/>
  <c r="J21" i="2"/>
  <c r="N27" i="2"/>
  <c r="R27" i="2" s="1"/>
  <c r="V27" i="2" s="1"/>
  <c r="Z27" i="2" s="1"/>
  <c r="AD27" i="2" s="1"/>
  <c r="AH27" i="2" s="1"/>
  <c r="AL27" i="2" s="1"/>
  <c r="I21" i="2"/>
  <c r="M21" i="2" s="1"/>
  <c r="Q21" i="2" s="1"/>
  <c r="U21" i="2" s="1"/>
  <c r="Y21" i="2" s="1"/>
  <c r="AC21" i="2" s="1"/>
  <c r="AG21" i="2" s="1"/>
  <c r="AK21" i="2" s="1"/>
  <c r="M27" i="2"/>
  <c r="Q27" i="2" s="1"/>
  <c r="U27" i="2" s="1"/>
  <c r="Y27" i="2" s="1"/>
  <c r="AC27" i="2" s="1"/>
  <c r="AG27" i="2" s="1"/>
  <c r="AK27" i="2" s="1"/>
  <c r="J36" i="2"/>
  <c r="N36" i="2" s="1"/>
  <c r="R36" i="2" s="1"/>
  <c r="V36" i="2" s="1"/>
  <c r="Z36" i="2" s="1"/>
  <c r="AD36" i="2" s="1"/>
  <c r="AH36" i="2" s="1"/>
  <c r="AL36" i="2" s="1"/>
  <c r="G462" i="3" l="1"/>
  <c r="K462" i="3" s="1"/>
  <c r="O462" i="3" s="1"/>
  <c r="S462" i="3" s="1"/>
  <c r="W462" i="3" s="1"/>
  <c r="AA462" i="3" s="1"/>
  <c r="AE462" i="3" s="1"/>
  <c r="AI462" i="3" s="1"/>
  <c r="AM462" i="3" s="1"/>
  <c r="H462" i="3"/>
  <c r="L462" i="3" s="1"/>
  <c r="P462" i="3" s="1"/>
  <c r="T462" i="3" s="1"/>
  <c r="X462" i="3" s="1"/>
  <c r="AB462" i="3" s="1"/>
  <c r="AF462" i="3" s="1"/>
  <c r="AJ462" i="3" s="1"/>
  <c r="AN462" i="3" s="1"/>
  <c r="I495" i="2"/>
  <c r="I494" i="2" s="1"/>
  <c r="M494" i="2" s="1"/>
  <c r="Q494" i="2" s="1"/>
  <c r="U494" i="2" s="1"/>
  <c r="Y494" i="2" s="1"/>
  <c r="AC494" i="2" s="1"/>
  <c r="AG494" i="2" s="1"/>
  <c r="J495" i="2"/>
  <c r="N495" i="2" s="1"/>
  <c r="R495" i="2" s="1"/>
  <c r="V495" i="2" s="1"/>
  <c r="Z495" i="2" s="1"/>
  <c r="AD495" i="2" s="1"/>
  <c r="AH495" i="2" s="1"/>
  <c r="J358" i="2"/>
  <c r="N358" i="2" s="1"/>
  <c r="R358" i="2" s="1"/>
  <c r="V358" i="2" s="1"/>
  <c r="Z358" i="2" s="1"/>
  <c r="AD358" i="2" s="1"/>
  <c r="AH358" i="2" s="1"/>
  <c r="N359" i="2"/>
  <c r="R359" i="2" s="1"/>
  <c r="V359" i="2" s="1"/>
  <c r="Z359" i="2" s="1"/>
  <c r="AD359" i="2" s="1"/>
  <c r="AH359" i="2" s="1"/>
  <c r="N180" i="2"/>
  <c r="R180" i="2" s="1"/>
  <c r="V180" i="2" s="1"/>
  <c r="Z180" i="2" s="1"/>
  <c r="AD180" i="2" s="1"/>
  <c r="AH180" i="2" s="1"/>
  <c r="J146" i="2"/>
  <c r="N146" i="2" s="1"/>
  <c r="R146" i="2" s="1"/>
  <c r="V146" i="2" s="1"/>
  <c r="Z146" i="2" s="1"/>
  <c r="AD146" i="2" s="1"/>
  <c r="AH146" i="2" s="1"/>
  <c r="AL146" i="2" s="1"/>
  <c r="J230" i="2"/>
  <c r="N230" i="2" s="1"/>
  <c r="R230" i="2" s="1"/>
  <c r="V230" i="2" s="1"/>
  <c r="Z230" i="2" s="1"/>
  <c r="AD230" i="2" s="1"/>
  <c r="AH230" i="2" s="1"/>
  <c r="N237" i="2"/>
  <c r="R237" i="2" s="1"/>
  <c r="V237" i="2" s="1"/>
  <c r="Z237" i="2" s="1"/>
  <c r="AD237" i="2" s="1"/>
  <c r="AH237" i="2" s="1"/>
  <c r="N642" i="2"/>
  <c r="R642" i="2" s="1"/>
  <c r="V642" i="2" s="1"/>
  <c r="Z642" i="2" s="1"/>
  <c r="AD642" i="2" s="1"/>
  <c r="AH642" i="2" s="1"/>
  <c r="J641" i="2"/>
  <c r="J461" i="2"/>
  <c r="N461" i="2" s="1"/>
  <c r="R461" i="2" s="1"/>
  <c r="V461" i="2" s="1"/>
  <c r="Z461" i="2" s="1"/>
  <c r="AD461" i="2" s="1"/>
  <c r="AH461" i="2" s="1"/>
  <c r="N462" i="2"/>
  <c r="R462" i="2" s="1"/>
  <c r="V462" i="2" s="1"/>
  <c r="Z462" i="2" s="1"/>
  <c r="AD462" i="2" s="1"/>
  <c r="AH462" i="2" s="1"/>
  <c r="I146" i="2"/>
  <c r="M146" i="2" s="1"/>
  <c r="Q146" i="2" s="1"/>
  <c r="U146" i="2" s="1"/>
  <c r="Y146" i="2" s="1"/>
  <c r="AC146" i="2" s="1"/>
  <c r="AG146" i="2" s="1"/>
  <c r="AK146" i="2" s="1"/>
  <c r="M180" i="2"/>
  <c r="Q180" i="2" s="1"/>
  <c r="U180" i="2" s="1"/>
  <c r="Y180" i="2" s="1"/>
  <c r="AC180" i="2" s="1"/>
  <c r="AG180" i="2" s="1"/>
  <c r="I358" i="2"/>
  <c r="M358" i="2" s="1"/>
  <c r="Q358" i="2" s="1"/>
  <c r="U358" i="2" s="1"/>
  <c r="Y358" i="2" s="1"/>
  <c r="AC358" i="2" s="1"/>
  <c r="AG358" i="2" s="1"/>
  <c r="M359" i="2"/>
  <c r="Q359" i="2" s="1"/>
  <c r="U359" i="2" s="1"/>
  <c r="Y359" i="2" s="1"/>
  <c r="AC359" i="2" s="1"/>
  <c r="AG359" i="2" s="1"/>
  <c r="I461" i="2"/>
  <c r="M461" i="2" s="1"/>
  <c r="Q461" i="2" s="1"/>
  <c r="U461" i="2" s="1"/>
  <c r="Y461" i="2" s="1"/>
  <c r="AC461" i="2" s="1"/>
  <c r="AG461" i="2" s="1"/>
  <c r="M462" i="2"/>
  <c r="Q462" i="2" s="1"/>
  <c r="U462" i="2" s="1"/>
  <c r="Y462" i="2" s="1"/>
  <c r="AC462" i="2" s="1"/>
  <c r="AG462" i="2" s="1"/>
  <c r="J414" i="2"/>
  <c r="N414" i="2" s="1"/>
  <c r="R414" i="2" s="1"/>
  <c r="V414" i="2" s="1"/>
  <c r="Z414" i="2" s="1"/>
  <c r="AD414" i="2" s="1"/>
  <c r="AH414" i="2" s="1"/>
  <c r="N430" i="2"/>
  <c r="R430" i="2" s="1"/>
  <c r="V430" i="2" s="1"/>
  <c r="Z430" i="2" s="1"/>
  <c r="AD430" i="2" s="1"/>
  <c r="AH430" i="2" s="1"/>
  <c r="I230" i="2"/>
  <c r="M230" i="2" s="1"/>
  <c r="Q230" i="2" s="1"/>
  <c r="U230" i="2" s="1"/>
  <c r="Y230" i="2" s="1"/>
  <c r="AC230" i="2" s="1"/>
  <c r="AG230" i="2" s="1"/>
  <c r="M237" i="2"/>
  <c r="Q237" i="2" s="1"/>
  <c r="U237" i="2" s="1"/>
  <c r="Y237" i="2" s="1"/>
  <c r="AC237" i="2" s="1"/>
  <c r="AG237" i="2" s="1"/>
  <c r="M642" i="2"/>
  <c r="Q642" i="2" s="1"/>
  <c r="U642" i="2" s="1"/>
  <c r="Y642" i="2" s="1"/>
  <c r="AC642" i="2" s="1"/>
  <c r="AG642" i="2" s="1"/>
  <c r="I641" i="2"/>
  <c r="I414" i="2"/>
  <c r="M414" i="2" s="1"/>
  <c r="Q414" i="2" s="1"/>
  <c r="U414" i="2" s="1"/>
  <c r="Y414" i="2" s="1"/>
  <c r="AC414" i="2" s="1"/>
  <c r="AG414" i="2" s="1"/>
  <c r="M430" i="2"/>
  <c r="Q430" i="2" s="1"/>
  <c r="U430" i="2" s="1"/>
  <c r="Y430" i="2" s="1"/>
  <c r="AC430" i="2" s="1"/>
  <c r="AG430" i="2" s="1"/>
  <c r="N21" i="2"/>
  <c r="R21" i="2" s="1"/>
  <c r="V21" i="2" s="1"/>
  <c r="Z21" i="2" s="1"/>
  <c r="AD21" i="2" s="1"/>
  <c r="AH21" i="2" s="1"/>
  <c r="AL21" i="2" s="1"/>
  <c r="J20" i="2"/>
  <c r="I20" i="2"/>
  <c r="M495" i="2" l="1"/>
  <c r="Q495" i="2" s="1"/>
  <c r="U495" i="2" s="1"/>
  <c r="Y495" i="2" s="1"/>
  <c r="AC495" i="2" s="1"/>
  <c r="AG495" i="2" s="1"/>
  <c r="J494" i="2"/>
  <c r="N494" i="2" s="1"/>
  <c r="R494" i="2" s="1"/>
  <c r="V494" i="2" s="1"/>
  <c r="Z494" i="2" s="1"/>
  <c r="AD494" i="2" s="1"/>
  <c r="AH494" i="2" s="1"/>
  <c r="J640" i="2"/>
  <c r="N640" i="2" s="1"/>
  <c r="R640" i="2" s="1"/>
  <c r="V640" i="2" s="1"/>
  <c r="Z640" i="2" s="1"/>
  <c r="AD640" i="2" s="1"/>
  <c r="AH640" i="2" s="1"/>
  <c r="N641" i="2"/>
  <c r="R641" i="2" s="1"/>
  <c r="V641" i="2" s="1"/>
  <c r="Z641" i="2" s="1"/>
  <c r="AD641" i="2" s="1"/>
  <c r="AH641" i="2" s="1"/>
  <c r="I640" i="2"/>
  <c r="M640" i="2" s="1"/>
  <c r="Q640" i="2" s="1"/>
  <c r="U640" i="2" s="1"/>
  <c r="Y640" i="2" s="1"/>
  <c r="AC640" i="2" s="1"/>
  <c r="AG640" i="2" s="1"/>
  <c r="M641" i="2"/>
  <c r="Q641" i="2" s="1"/>
  <c r="U641" i="2" s="1"/>
  <c r="Y641" i="2" s="1"/>
  <c r="AC641" i="2" s="1"/>
  <c r="AG641" i="2" s="1"/>
  <c r="M20" i="2"/>
  <c r="Q20" i="2" s="1"/>
  <c r="U20" i="2" s="1"/>
  <c r="Y20" i="2" s="1"/>
  <c r="AC20" i="2" s="1"/>
  <c r="AG20" i="2" s="1"/>
  <c r="AK20" i="2" s="1"/>
  <c r="N20" i="2"/>
  <c r="R20" i="2" s="1"/>
  <c r="V20" i="2" s="1"/>
  <c r="Z20" i="2" s="1"/>
  <c r="AD20" i="2" s="1"/>
  <c r="AH20" i="2" s="1"/>
  <c r="AL20" i="2" s="1"/>
  <c r="J670" i="2" l="1"/>
  <c r="N670" i="2" s="1"/>
  <c r="R670" i="2" s="1"/>
  <c r="V670" i="2" s="1"/>
  <c r="Z670" i="2" s="1"/>
  <c r="AD670" i="2" s="1"/>
  <c r="AH670" i="2" s="1"/>
  <c r="AL670" i="2" s="1"/>
  <c r="I670" i="2"/>
  <c r="M670" i="2" s="1"/>
  <c r="Q670" i="2" s="1"/>
  <c r="U670" i="2" s="1"/>
  <c r="Y670" i="2" s="1"/>
  <c r="AC670" i="2" s="1"/>
  <c r="AG670" i="2" s="1"/>
  <c r="AK670" i="2" s="1"/>
</calcChain>
</file>

<file path=xl/sharedStrings.xml><?xml version="1.0" encoding="utf-8"?>
<sst xmlns="http://schemas.openxmlformats.org/spreadsheetml/2006/main" count="5716" uniqueCount="366">
  <si>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</si>
  <si>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</si>
  <si>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</si>
  <si>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</si>
  <si>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</si>
  <si>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</si>
  <si>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</si>
  <si>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</si>
  <si>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</si>
  <si>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</si>
  <si>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</si>
  <si>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</si>
  <si>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</si>
  <si>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</si>
  <si>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</si>
  <si>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</si>
  <si>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</si>
  <si>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</si>
  <si>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</si>
  <si>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</si>
  <si>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Развитие социальной и инженерной инфраструктуры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</si>
  <si>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</si>
  <si>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</si>
  <si>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</si>
  <si>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</si>
  <si>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</si>
  <si>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</si>
  <si>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</si>
  <si>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</si>
  <si>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</si>
  <si>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</si>
  <si>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</si>
  <si>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</si>
  <si>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</si>
  <si>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07</t>
  </si>
  <si>
    <t>87020</t>
  </si>
  <si>
    <t>Социальные выплаты гражданам, кроме публичных нормативных социальных выплат</t>
  </si>
  <si>
    <t>Публичные нормативные социальные выплаты гражданам</t>
  </si>
  <si>
    <t>Социальное обеспечение и иные выплаты населению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</si>
  <si>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</si>
  <si>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</si>
  <si>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</si>
  <si>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80540</t>
  </si>
  <si>
    <t>Мероприятия в сфере социальной политики</t>
  </si>
  <si>
    <t>Другие вопросы в области социальной политики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</si>
  <si>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</si>
  <si>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</si>
  <si>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</si>
  <si>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</si>
  <si>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Доплаты к пенсиям муниципальных служащих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</si>
  <si>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</si>
  <si>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</si>
  <si>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</si>
  <si>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</si>
  <si>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</si>
  <si>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</si>
  <si>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</si>
  <si>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</si>
  <si>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</si>
  <si>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</si>
  <si>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</si>
  <si>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</si>
  <si>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</si>
  <si>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</si>
  <si>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Иные межбюджетные трансферты</t>
  </si>
  <si>
    <t>Межбюджетные трансферты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</si>
  <si>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</si>
  <si>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</si>
  <si>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</si>
  <si>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</si>
  <si>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</si>
  <si>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</si>
  <si>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</si>
  <si>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</si>
  <si>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</si>
  <si>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</si>
  <si>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</si>
  <si>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</si>
  <si>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</si>
  <si>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</si>
  <si>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</si>
  <si>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</si>
  <si>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</si>
  <si>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</si>
  <si>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</si>
  <si>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</si>
  <si>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</si>
  <si>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</si>
  <si>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</si>
  <si>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</si>
  <si>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</si>
  <si>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</si>
  <si>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</si>
  <si>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</si>
  <si>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</si>
  <si>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</si>
  <si>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</si>
  <si>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</si>
  <si>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</si>
  <si>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</si>
  <si>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</si>
  <si>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</si>
  <si>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</si>
  <si>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80610</t>
  </si>
  <si>
    <t>11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</si>
  <si>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</si>
  <si>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</si>
  <si>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10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</si>
  <si>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</si>
  <si>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</si>
  <si>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</si>
  <si>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</si>
  <si>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</si>
  <si>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Другие вопросы в области национальной экономики</t>
  </si>
  <si>
    <t>82220</t>
  </si>
  <si>
    <t>Прочие мероприятия в области сельского хозяйства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</si>
  <si>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</si>
  <si>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</si>
  <si>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</si>
  <si>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НАЦИОНАЛЬНАЯ ЭКОНОМИКА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</si>
  <si>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</si>
  <si>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</si>
  <si>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</si>
  <si>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</si>
  <si>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</si>
  <si>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88030</t>
  </si>
  <si>
    <t>08</t>
  </si>
  <si>
    <t>Дотации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</si>
  <si>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</si>
  <si>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</si>
  <si>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</si>
  <si>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</si>
  <si>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</si>
  <si>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81710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</si>
  <si>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</si>
  <si>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</si>
  <si>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</si>
  <si>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</si>
  <si>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</si>
  <si>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</si>
  <si>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</si>
  <si>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</si>
  <si>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</si>
  <si>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</si>
  <si>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</si>
  <si>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</si>
  <si>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</si>
  <si>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</si>
  <si>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</si>
  <si>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</si>
  <si>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Резервные фонды</t>
  </si>
  <si>
    <t>78680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</si>
  <si>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</si>
  <si>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</si>
  <si>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</si>
  <si>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</si>
  <si>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</si>
  <si>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</si>
  <si>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</si>
  <si>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</si>
  <si>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</si>
  <si>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</si>
  <si>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</si>
  <si>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</si>
  <si>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</si>
  <si>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</si>
  <si>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S8460</t>
  </si>
  <si>
    <t>84090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</si>
  <si>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</si>
  <si>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</si>
  <si>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</si>
  <si>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</si>
  <si>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</si>
  <si>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</si>
  <si>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</si>
  <si>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</si>
  <si>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</si>
  <si>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</si>
  <si>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</si>
  <si>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</si>
  <si>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</si>
  <si>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</si>
  <si>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</si>
  <si>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</si>
  <si>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</si>
  <si>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</si>
  <si>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</si>
  <si>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</si>
  <si>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</si>
  <si>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</si>
  <si>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</si>
  <si>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</si>
  <si>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</si>
  <si>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</si>
  <si>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</si>
  <si>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</si>
  <si>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</si>
  <si>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</si>
  <si>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</si>
  <si>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</si>
  <si>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</si>
  <si>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</si>
  <si>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</si>
  <si>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</si>
  <si>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</si>
  <si>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</si>
  <si>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</si>
  <si>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</si>
  <si>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S8360</t>
  </si>
  <si>
    <t>L5190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</si>
  <si>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</si>
  <si>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</si>
  <si>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</si>
  <si>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</si>
  <si>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</si>
  <si>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</si>
  <si>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80400</t>
  </si>
  <si>
    <t>Мероприятия в сфере культуры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</si>
  <si>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</si>
  <si>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</si>
  <si>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</si>
  <si>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</si>
  <si>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</si>
  <si>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</si>
  <si>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</si>
  <si>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</si>
  <si>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</si>
  <si>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</si>
  <si>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</si>
  <si>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Прочие межбюджетные трансферты общего характера</t>
  </si>
  <si>
    <t>80500</t>
  </si>
  <si>
    <t>Расходы по проведению капитального ремонта здания Катунинского сельского Дома культуры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</si>
  <si>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</si>
  <si>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</si>
  <si>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</si>
  <si>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ЖИЛИЩНО-КОММУНАЛЬНОЕ ХОЗЯЙСТВО</t>
  </si>
  <si>
    <t>88320</t>
  </si>
  <si>
    <t>03</t>
  </si>
  <si>
    <t>88220</t>
  </si>
  <si>
    <t>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</si>
  <si>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</si>
  <si>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</si>
  <si>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Дорожное хозяйство (дорожные фонды)</t>
  </si>
  <si>
    <t>Водное хозяйство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</si>
  <si>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</si>
  <si>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</si>
  <si>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</si>
  <si>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</si>
  <si>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</si>
  <si>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2020 год</t>
  </si>
  <si>
    <t>Сумма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</si>
  <si>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</si>
  <si>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</si>
  <si>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</si>
  <si>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</si>
  <si>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</si>
  <si>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 xml:space="preserve">Условно утверждаемые расходы </t>
  </si>
  <si>
    <t>Стипендии</t>
  </si>
  <si>
    <t xml:space="preserve">Реализация муниципальных программ поддержки социально ориентированных некоммерческих организаций </t>
  </si>
  <si>
    <t xml:space="preserve">Общественно значимые культурные мероприятия в рамках проекта "ЛЮБО-ДОРОГО"  </t>
  </si>
  <si>
    <t xml:space="preserve"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</si>
  <si>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</si>
  <si>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</si>
  <si>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Резервные средства на дорожную деятельность</t>
  </si>
  <si>
    <t>83200</t>
  </si>
  <si>
    <t>2021 год</t>
  </si>
  <si>
    <t>Ведомственная структура расходов районного бюджета на 2020, 2021 годы</t>
  </si>
  <si>
    <t xml:space="preserve">тыс. рублей </t>
  </si>
  <si>
    <t>I. МУНИЦИПАЛЬНЫЕ ПРОГРАММЫ МУНИЦИПАЛЬНОГО ОБРАЗОВАНИЯ "ПРИМОРСКИЙ МУНИЦИПАЛЬНЫЙ РАЙОН"</t>
  </si>
  <si>
    <t xml:space="preserve">Общественно значимые культурные мероприятия в рамках проекта "ЛЮБО-ДОРОГО" </t>
  </si>
  <si>
    <t>II. НЕПРОГРАММНЫЕ НАПРАВЛЕНИЯ ДЕЯТЕЛЬНОСТИ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</si>
  <si>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</si>
  <si>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Пенсии за выслугу лет</t>
  </si>
  <si>
    <t>Мероприятия по разработке генеральных планов и правил землепользования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</si>
  <si>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</si>
  <si>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S8550</t>
  </si>
  <si>
    <t>L4670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</si>
  <si>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</si>
  <si>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80530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</si>
  <si>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</si>
  <si>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</si>
  <si>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Мероприятия по развитию физической культуры и спорта в муниципальных образованиях</t>
  </si>
  <si>
    <t>S8520</t>
  </si>
  <si>
    <t xml:space="preserve">Мероприятия по развитию физической культуры и спорта в муниципальных образованиях 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</si>
  <si>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</si>
  <si>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7812Д</t>
  </si>
  <si>
    <t>Жилищное хозяйство</t>
  </si>
  <si>
    <t>R1120</t>
  </si>
  <si>
    <t>Коммунальное хозяйство</t>
  </si>
  <si>
    <t>Реализация мероприятий в сфере коммунального хозяйства</t>
  </si>
  <si>
    <t>88460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</si>
  <si>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(2014-2021 годы)»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</si>
  <si>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2017-2021 годы»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</si>
  <si>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</si>
  <si>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</si>
  <si>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</si>
  <si>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</si>
  <si>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</si>
  <si>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</si>
  <si>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</si>
  <si>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2014 - 2021 годы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</si>
  <si>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</si>
  <si>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</si>
  <si>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2021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</si>
  <si>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2021 годы"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</si>
  <si>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2016-2021 годы»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</si>
  <si>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</si>
  <si>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Мероприятия по реализации приоритетных проектов в сфере туризма</t>
  </si>
  <si>
    <t xml:space="preserve">Поддержка отрасли культуры </t>
  </si>
  <si>
    <t xml:space="preserve">Обеспечение функционирования главы муниципального образования «Приморский муниципальный район» </t>
  </si>
  <si>
    <t xml:space="preserve">Софинансирование капитальных вложений в объекты муниципальной собственности  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</si>
  <si>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</si>
  <si>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L5670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</si>
  <si>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</si>
  <si>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</si>
  <si>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r>
      <t>Мероприятия государственной программы Российской Федерации "Доступная среда" на 2011 - 2020 годы</t>
    </r>
    <r>
      <rPr>
        <sz val="8"/>
        <color theme="1"/>
        <rFont val="Arial"/>
        <family val="2"/>
        <charset val="204"/>
      </rPr>
      <t>.</t>
    </r>
  </si>
  <si>
    <t>L0270</t>
  </si>
  <si>
    <t>Формирование доступной среды для инвалидов в муниципальных районах и городских округах Архангельской области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</si>
  <si>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</si>
  <si>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</si>
  <si>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2014 - 2021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</si>
  <si>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2021 годы»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</si>
  <si>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районного бюджета на плановый период 2020 и 2021 годов</t>
  </si>
  <si>
    <t>Утверждено</t>
  </si>
  <si>
    <t>Предлагаемые изменения</t>
  </si>
  <si>
    <t>Организация транспортного обслуживания населения на пассажирских муниципальных маршрутах водного транспорта</t>
  </si>
  <si>
    <t>S6800</t>
  </si>
  <si>
    <t>Транспорт</t>
  </si>
  <si>
    <t>Областные</t>
  </si>
  <si>
    <t>Районные</t>
  </si>
  <si>
    <t>ЖКХ</t>
  </si>
  <si>
    <t>Создание условий для обеспечения поселений и жителей городских округов услугами торговли</t>
  </si>
  <si>
    <t>Экон</t>
  </si>
  <si>
    <t>ФУ</t>
  </si>
  <si>
    <t>КУМИ</t>
  </si>
  <si>
    <t>к пояснительной записке</t>
  </si>
  <si>
    <t>5393Д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</si>
  <si>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
</t>
  </si>
  <si>
    <t>R1</t>
  </si>
  <si>
    <t>Федеральный проект "Дорожная сеть"</t>
  </si>
  <si>
    <t>к решению Собрания депутатов МО "Приморский муниципальный район"                                                             от 13 декабря 2018 г. № 36</t>
  </si>
  <si>
    <t xml:space="preserve">к решению Собрания депутатов МО "Приморский муниципальный район" от 14 марта 2019 г. № ___               </t>
  </si>
  <si>
    <t>ПРИЛОЖЕНИЕ №3</t>
  </si>
  <si>
    <t>ПРИЛОЖЕНИЕ №6</t>
  </si>
  <si>
    <t xml:space="preserve"> </t>
  </si>
  <si>
    <t>тыс. рублей</t>
  </si>
  <si>
    <t xml:space="preserve">Федеральный проект "Содействие занятости женщин - создание условий дошкольного образования для детей в возрасте до трех лет"
</t>
  </si>
  <si>
    <t>P2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</si>
  <si>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</si>
  <si>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Р2</t>
  </si>
  <si>
    <t>ДС Боброво</t>
  </si>
  <si>
    <t>ОБ</t>
  </si>
  <si>
    <t>Федеральный проект "Содействие занятости женщин - создание условий дошкольного образования для детей в возрасте до трех лет"</t>
  </si>
  <si>
    <t>РБ</t>
  </si>
  <si>
    <t>S8240</t>
  </si>
  <si>
    <t xml:space="preserve"> Реализация мероприятий по разработке проектной документации объекта: "Строительство водопровода от ул. Дрейера д.1 корп. 1 г. Архангельск МО "Город Архангельск" до ВОС дер. Рикасово д. 27 МО "Заостровское" Приморский район"</t>
  </si>
  <si>
    <t xml:space="preserve">Реализация мероприятий по разработке проектной документации объекта: "Строительство водопровода от дер. Рикасиха   до пос. Лайский Док МО "Приморское" Приморский район"
</t>
  </si>
  <si>
    <t>Обеспечение устойчивого развития сельских территорий</t>
  </si>
  <si>
    <t>ПРИЛОЖЕНИЕ №5</t>
  </si>
  <si>
    <t xml:space="preserve">к решению Собрания депутатов МО "Приморский муниципальный район" от 19 сентября 2019 г. № </t>
  </si>
  <si>
    <t>Отдельные мероприятия в сфере дошкольного образования</t>
  </si>
  <si>
    <t>ПРИЛОЖЕНИЕ №8</t>
  </si>
  <si>
    <t>к решению Собрания депутатов МО "Приморский муниципальный район"                 от 13 декабря 2018 г. № 36</t>
  </si>
  <si>
    <t>к решению Собрания депутатов МО "Приморский муниципальный район"                  от 13 декабря 2018 г. № 36</t>
  </si>
  <si>
    <t>к решению Собрания депутатов МО "Приморский муниципальный район"                от 24 октября 2019 г. № 113</t>
  </si>
  <si>
    <t>к решению Собрания депутатов МО "Приморский муниципальный район"                            от 24 октября 2019 г. № 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</si>
</sst>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00"/>
    <numFmt numFmtId="165" formatCode="00000"/>
    <numFmt numFmtId="166" formatCode="00"/>
    <numFmt numFmtId="167" formatCode="0000"/>
    <numFmt numFmtId="168" formatCode="#,##0.0_ ;[Red]\-#,##0.0\ "/>
    <numFmt numFmtId="169" formatCode="#,##0.0;[Red]\-#,##0.0;0.0"/>
    <numFmt numFmtId="170" formatCode="#,##0.000_ ;[Red]\-#,##0.000\ "/>
    <numFmt numFmtId="171" formatCode="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theme="1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11">
    <xf numFmtId="0" fontId="0" fillId="0" borderId="0" xfId="0"/>
    <xf numFmtId="0" fontId="1" fillId="2" borderId="0" xfId="1" applyFill="1"/>
    <xf numFmtId="0" fontId="1" fillId="2" borderId="0" xfId="1" applyFill="1" applyProtection="1">
      <protection hidden="1"/>
    </xf>
    <xf numFmtId="0" fontId="1" fillId="2" borderId="5" xfId="1" applyFill="1" applyBorder="1"/>
    <xf numFmtId="0" fontId="1" fillId="2" borderId="14" xfId="1" applyFill="1" applyBorder="1"/>
    <xf numFmtId="0" fontId="1" fillId="2" borderId="13" xfId="1" applyFill="1" applyBorder="1"/>
    <xf numFmtId="0" fontId="1" fillId="2" borderId="28" xfId="1" applyFill="1" applyBorder="1"/>
    <xf numFmtId="168" fontId="1" fillId="2" borderId="5" xfId="1" applyNumberFormat="1" applyFill="1" applyBorder="1"/>
    <xf numFmtId="170" fontId="1" fillId="2" borderId="14" xfId="1" applyNumberFormat="1" applyFill="1" applyBorder="1"/>
    <xf numFmtId="168" fontId="1" fillId="2" borderId="13" xfId="1" applyNumberFormat="1" applyFill="1" applyBorder="1"/>
    <xf numFmtId="168" fontId="1" fillId="2" borderId="14" xfId="1" applyNumberFormat="1" applyFill="1" applyBorder="1"/>
    <xf numFmtId="0" fontId="1" fillId="2" borderId="22" xfId="1" applyFill="1" applyBorder="1"/>
    <xf numFmtId="0" fontId="1" fillId="2" borderId="24" xfId="1" applyFill="1" applyBorder="1"/>
    <xf numFmtId="0" fontId="1" fillId="2" borderId="21" xfId="1" applyFill="1" applyBorder="1"/>
    <xf numFmtId="0" fontId="1" fillId="2" borderId="29" xfId="1" applyFill="1" applyBorder="1"/>
    <xf numFmtId="0" fontId="1" fillId="2" borderId="18" xfId="1" applyFill="1" applyBorder="1"/>
    <xf numFmtId="168" fontId="1" fillId="2" borderId="19" xfId="1" applyNumberFormat="1" applyFill="1" applyBorder="1"/>
    <xf numFmtId="168" fontId="1" fillId="2" borderId="25" xfId="1" applyNumberFormat="1" applyFill="1" applyBorder="1"/>
    <xf numFmtId="168" fontId="1" fillId="2" borderId="18" xfId="1" applyNumberFormat="1" applyFill="1" applyBorder="1"/>
    <xf numFmtId="0" fontId="1" fillId="2" borderId="20" xfId="1" applyFill="1" applyBorder="1"/>
    <xf numFmtId="0" fontId="1" fillId="0" borderId="0" xfId="1" applyFill="1"/>
    <xf numFmtId="0" fontId="6" fillId="0" borderId="0" xfId="1" applyFont="1" applyFill="1"/>
    <xf numFmtId="0" fontId="6" fillId="0" borderId="0" xfId="1" applyFont="1" applyFill="1" applyAlignment="1">
      <alignment horizontal="right"/>
    </xf>
    <xf numFmtId="0" fontId="1" fillId="0" borderId="0" xfId="1" applyNumberFormat="1" applyFont="1" applyFill="1" applyAlignment="1" applyProtection="1">
      <protection hidden="1"/>
    </xf>
    <xf numFmtId="0" fontId="6" fillId="0" borderId="0" xfId="0" applyFont="1" applyFill="1" applyAlignment="1">
      <alignment horizontal="center" vertical="top" wrapText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/>
      <protection hidden="1"/>
    </xf>
    <xf numFmtId="1" fontId="4" fillId="0" borderId="7" xfId="1" applyNumberFormat="1" applyFont="1" applyFill="1" applyBorder="1" applyAlignment="1" applyProtection="1">
      <alignment horizontal="center" wrapText="1"/>
      <protection hidden="1"/>
    </xf>
    <xf numFmtId="1" fontId="4" fillId="0" borderId="4" xfId="1" applyNumberFormat="1" applyFont="1" applyFill="1" applyBorder="1" applyAlignment="1" applyProtection="1">
      <alignment horizontal="center" wrapText="1"/>
      <protection hidden="1"/>
    </xf>
    <xf numFmtId="1" fontId="4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8" xfId="1" applyNumberFormat="1" applyFont="1" applyFill="1" applyBorder="1" applyAlignment="1" applyProtection="1">
      <alignment wrapText="1"/>
      <protection hidden="1"/>
    </xf>
    <xf numFmtId="164" fontId="4" fillId="0" borderId="11" xfId="1" applyNumberFormat="1" applyFont="1" applyFill="1" applyBorder="1" applyAlignment="1" applyProtection="1">
      <alignment horizontal="center" wrapText="1"/>
      <protection hidden="1"/>
    </xf>
    <xf numFmtId="167" fontId="4" fillId="0" borderId="12" xfId="1" applyNumberFormat="1" applyFont="1" applyFill="1" applyBorder="1" applyAlignment="1" applyProtection="1">
      <alignment horizontal="center" wrapText="1"/>
      <protection hidden="1"/>
    </xf>
    <xf numFmtId="166" fontId="4" fillId="0" borderId="11" xfId="1" applyNumberFormat="1" applyFont="1" applyFill="1" applyBorder="1" applyAlignment="1" applyProtection="1">
      <alignment horizontal="center"/>
      <protection hidden="1"/>
    </xf>
    <xf numFmtId="1" fontId="4" fillId="0" borderId="11" xfId="1" applyNumberFormat="1" applyFont="1" applyFill="1" applyBorder="1" applyAlignment="1" applyProtection="1">
      <alignment horizontal="center"/>
      <protection hidden="1"/>
    </xf>
    <xf numFmtId="165" fontId="4" fillId="0" borderId="11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168" fontId="4" fillId="0" borderId="15" xfId="1" applyNumberFormat="1" applyFont="1" applyFill="1" applyBorder="1"/>
    <xf numFmtId="168" fontId="4" fillId="0" borderId="16" xfId="1" applyNumberFormat="1" applyFont="1" applyFill="1" applyBorder="1"/>
    <xf numFmtId="0" fontId="2" fillId="0" borderId="13" xfId="1" applyNumberFormat="1" applyFont="1" applyFill="1" applyBorder="1" applyAlignment="1" applyProtection="1">
      <alignment wrapText="1"/>
      <protection hidden="1"/>
    </xf>
    <xf numFmtId="164" fontId="2" fillId="0" borderId="5" xfId="1" applyNumberFormat="1" applyFont="1" applyFill="1" applyBorder="1" applyAlignment="1" applyProtection="1">
      <alignment horizontal="center" wrapText="1"/>
      <protection hidden="1"/>
    </xf>
    <xf numFmtId="167" fontId="2" fillId="0" borderId="5" xfId="1" applyNumberFormat="1" applyFont="1" applyFill="1" applyBorder="1" applyAlignment="1" applyProtection="1">
      <alignment horizontal="center" wrapText="1"/>
      <protection hidden="1"/>
    </xf>
    <xf numFmtId="166" fontId="2" fillId="0" borderId="5" xfId="1" applyNumberFormat="1" applyFont="1" applyFill="1" applyBorder="1" applyAlignment="1" applyProtection="1">
      <alignment horizontal="center"/>
      <protection hidden="1"/>
    </xf>
    <xf numFmtId="1" fontId="2" fillId="0" borderId="5" xfId="1" applyNumberFormat="1" applyFont="1" applyFill="1" applyBorder="1" applyAlignment="1" applyProtection="1">
      <alignment horizontal="center"/>
      <protection hidden="1"/>
    </xf>
    <xf numFmtId="165" fontId="2" fillId="0" borderId="5" xfId="1" applyNumberFormat="1" applyFont="1" applyFill="1" applyBorder="1" applyAlignment="1" applyProtection="1">
      <alignment horizontal="center"/>
      <protection hidden="1"/>
    </xf>
    <xf numFmtId="164" fontId="2" fillId="0" borderId="14" xfId="1" applyNumberFormat="1" applyFont="1" applyFill="1" applyBorder="1" applyAlignment="1" applyProtection="1">
      <alignment horizontal="center"/>
      <protection hidden="1"/>
    </xf>
    <xf numFmtId="168" fontId="2" fillId="0" borderId="5" xfId="1" applyNumberFormat="1" applyFont="1" applyFill="1" applyBorder="1"/>
    <xf numFmtId="168" fontId="2" fillId="0" borderId="14" xfId="1" applyNumberFormat="1" applyFont="1" applyFill="1" applyBorder="1"/>
    <xf numFmtId="0" fontId="1" fillId="0" borderId="5" xfId="1" applyFill="1" applyBorder="1"/>
    <xf numFmtId="168" fontId="2" fillId="0" borderId="15" xfId="1" applyNumberFormat="1" applyFont="1" applyFill="1" applyBorder="1"/>
    <xf numFmtId="0" fontId="2" fillId="0" borderId="6" xfId="1" applyNumberFormat="1" applyFont="1" applyFill="1" applyBorder="1" applyAlignment="1" applyProtection="1">
      <alignment wrapText="1"/>
      <protection hidden="1"/>
    </xf>
    <xf numFmtId="164" fontId="2" fillId="0" borderId="14" xfId="1" applyNumberFormat="1" applyFont="1" applyFill="1" applyBorder="1" applyAlignment="1" applyProtection="1">
      <alignment horizontal="center" wrapText="1"/>
      <protection hidden="1"/>
    </xf>
    <xf numFmtId="166" fontId="2" fillId="0" borderId="14" xfId="1" applyNumberFormat="1" applyFont="1" applyFill="1" applyBorder="1" applyAlignment="1" applyProtection="1">
      <alignment horizontal="center"/>
      <protection hidden="1"/>
    </xf>
    <xf numFmtId="1" fontId="2" fillId="0" borderId="14" xfId="1" applyNumberFormat="1" applyFont="1" applyFill="1" applyBorder="1" applyAlignment="1" applyProtection="1">
      <alignment horizontal="center"/>
      <protection hidden="1"/>
    </xf>
    <xf numFmtId="165" fontId="2" fillId="0" borderId="14" xfId="1" applyNumberFormat="1" applyFont="1" applyFill="1" applyBorder="1" applyAlignment="1" applyProtection="1">
      <alignment horizontal="center"/>
      <protection hidden="1"/>
    </xf>
    <xf numFmtId="169" fontId="2" fillId="0" borderId="5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vertical="top" wrapText="1"/>
      <protection hidden="1"/>
    </xf>
    <xf numFmtId="164" fontId="2" fillId="0" borderId="5" xfId="1" applyNumberFormat="1" applyFont="1" applyFill="1" applyBorder="1" applyAlignment="1" applyProtection="1">
      <alignment horizontal="center"/>
      <protection hidden="1"/>
    </xf>
    <xf numFmtId="0" fontId="4" fillId="0" borderId="13" xfId="1" applyNumberFormat="1" applyFont="1" applyFill="1" applyBorder="1" applyAlignment="1" applyProtection="1">
      <alignment wrapText="1"/>
      <protection hidden="1"/>
    </xf>
    <xf numFmtId="164" fontId="4" fillId="0" borderId="5" xfId="1" applyNumberFormat="1" applyFont="1" applyFill="1" applyBorder="1" applyAlignment="1" applyProtection="1">
      <alignment horizontal="center" wrapText="1"/>
      <protection hidden="1"/>
    </xf>
    <xf numFmtId="167" fontId="4" fillId="0" borderId="5" xfId="1" applyNumberFormat="1" applyFont="1" applyFill="1" applyBorder="1" applyAlignment="1" applyProtection="1">
      <alignment horizontal="center" wrapText="1"/>
      <protection hidden="1"/>
    </xf>
    <xf numFmtId="166" fontId="4" fillId="0" borderId="5" xfId="1" applyNumberFormat="1" applyFont="1" applyFill="1" applyBorder="1" applyAlignment="1" applyProtection="1">
      <alignment horizontal="center"/>
      <protection hidden="1"/>
    </xf>
    <xf numFmtId="1" fontId="4" fillId="0" borderId="5" xfId="1" applyNumberFormat="1" applyFont="1" applyFill="1" applyBorder="1" applyAlignment="1" applyProtection="1">
      <alignment horizontal="center"/>
      <protection hidden="1"/>
    </xf>
    <xf numFmtId="165" fontId="4" fillId="0" borderId="5" xfId="1" applyNumberFormat="1" applyFont="1" applyFill="1" applyBorder="1" applyAlignment="1" applyProtection="1">
      <alignment horizontal="center"/>
      <protection hidden="1"/>
    </xf>
    <xf numFmtId="164" fontId="4" fillId="0" borderId="14" xfId="1" applyNumberFormat="1" applyFont="1" applyFill="1" applyBorder="1" applyAlignment="1" applyProtection="1">
      <alignment horizontal="center"/>
      <protection hidden="1"/>
    </xf>
    <xf numFmtId="168" fontId="4" fillId="0" borderId="5" xfId="1" applyNumberFormat="1" applyFont="1" applyFill="1" applyBorder="1"/>
    <xf numFmtId="168" fontId="4" fillId="0" borderId="14" xfId="1" applyNumberFormat="1" applyFont="1" applyFill="1" applyBorder="1"/>
    <xf numFmtId="0" fontId="7" fillId="0" borderId="0" xfId="0" applyFont="1" applyFill="1" applyAlignment="1">
      <alignment horizontal="justify" vertical="center"/>
    </xf>
    <xf numFmtId="169" fontId="2" fillId="0" borderId="14" xfId="1" applyNumberFormat="1" applyFont="1" applyFill="1" applyBorder="1" applyAlignment="1" applyProtection="1">
      <alignment horizontal="right"/>
      <protection hidden="1"/>
    </xf>
    <xf numFmtId="171" fontId="2" fillId="0" borderId="5" xfId="1" applyNumberFormat="1" applyFont="1" applyFill="1" applyBorder="1"/>
    <xf numFmtId="0" fontId="4" fillId="0" borderId="21" xfId="1" applyNumberFormat="1" applyFont="1" applyFill="1" applyBorder="1" applyAlignment="1" applyProtection="1">
      <alignment wrapText="1"/>
      <protection hidden="1"/>
    </xf>
    <xf numFmtId="164" fontId="4" fillId="0" borderId="22" xfId="1" applyNumberFormat="1" applyFont="1" applyFill="1" applyBorder="1" applyAlignment="1" applyProtection="1">
      <alignment horizontal="center" wrapText="1"/>
      <protection hidden="1"/>
    </xf>
    <xf numFmtId="167" fontId="4" fillId="0" borderId="22" xfId="1" applyNumberFormat="1" applyFont="1" applyFill="1" applyBorder="1" applyAlignment="1" applyProtection="1">
      <alignment horizontal="center" wrapText="1"/>
      <protection hidden="1"/>
    </xf>
    <xf numFmtId="166" fontId="4" fillId="0" borderId="22" xfId="1" applyNumberFormat="1" applyFont="1" applyFill="1" applyBorder="1" applyAlignment="1" applyProtection="1">
      <alignment horizontal="center"/>
      <protection hidden="1"/>
    </xf>
    <xf numFmtId="1" fontId="4" fillId="0" borderId="22" xfId="1" applyNumberFormat="1" applyFont="1" applyFill="1" applyBorder="1" applyAlignment="1" applyProtection="1">
      <alignment horizontal="center"/>
      <protection hidden="1"/>
    </xf>
    <xf numFmtId="165" fontId="4" fillId="0" borderId="22" xfId="1" applyNumberFormat="1" applyFont="1" applyFill="1" applyBorder="1" applyAlignment="1" applyProtection="1">
      <alignment horizontal="center"/>
      <protection hidden="1"/>
    </xf>
    <xf numFmtId="164" fontId="4" fillId="0" borderId="24" xfId="1" applyNumberFormat="1" applyFont="1" applyFill="1" applyBorder="1" applyAlignment="1" applyProtection="1">
      <alignment horizontal="center"/>
      <protection hidden="1"/>
    </xf>
    <xf numFmtId="168" fontId="4" fillId="0" borderId="22" xfId="1" applyNumberFormat="1" applyFont="1" applyFill="1" applyBorder="1"/>
    <xf numFmtId="168" fontId="4" fillId="0" borderId="24" xfId="1" applyNumberFormat="1" applyFont="1" applyFill="1" applyBorder="1"/>
    <xf numFmtId="0" fontId="1" fillId="0" borderId="22" xfId="1" applyFill="1" applyBorder="1"/>
    <xf numFmtId="168" fontId="2" fillId="0" borderId="24" xfId="1" applyNumberFormat="1" applyFont="1" applyFill="1" applyBorder="1"/>
    <xf numFmtId="168" fontId="4" fillId="0" borderId="19" xfId="1" applyNumberFormat="1" applyFont="1" applyFill="1" applyBorder="1"/>
    <xf numFmtId="168" fontId="4" fillId="0" borderId="25" xfId="1" applyNumberFormat="1" applyFont="1" applyFill="1" applyBorder="1"/>
    <xf numFmtId="168" fontId="4" fillId="0" borderId="20" xfId="1" applyNumberFormat="1" applyFont="1" applyFill="1" applyBorder="1"/>
    <xf numFmtId="0" fontId="1" fillId="0" borderId="0" xfId="1" applyFill="1" applyProtection="1">
      <protection hidden="1"/>
    </xf>
    <xf numFmtId="164" fontId="2" fillId="0" borderId="24" xfId="1" applyNumberFormat="1" applyFont="1" applyFill="1" applyBorder="1" applyAlignment="1" applyProtection="1">
      <alignment horizontal="center"/>
      <protection hidden="1"/>
    </xf>
    <xf numFmtId="168" fontId="2" fillId="0" borderId="22" xfId="1" applyNumberFormat="1" applyFont="1" applyFill="1" applyBorder="1"/>
    <xf numFmtId="164" fontId="2" fillId="0" borderId="16" xfId="1" applyNumberFormat="1" applyFont="1" applyFill="1" applyBorder="1" applyAlignment="1" applyProtection="1">
      <alignment horizontal="center"/>
      <protection hidden="1"/>
    </xf>
    <xf numFmtId="168" fontId="2" fillId="0" borderId="16" xfId="1" applyNumberFormat="1" applyFont="1" applyFill="1" applyBorder="1"/>
    <xf numFmtId="0" fontId="1" fillId="0" borderId="15" xfId="1" applyFill="1" applyBorder="1"/>
    <xf numFmtId="168" fontId="2" fillId="0" borderId="23" xfId="1" applyNumberFormat="1" applyFont="1" applyFill="1" applyBorder="1"/>
    <xf numFmtId="168" fontId="4" fillId="0" borderId="4" xfId="1" applyNumberFormat="1" applyFont="1" applyFill="1" applyBorder="1"/>
    <xf numFmtId="0" fontId="1" fillId="2" borderId="0" xfId="1" applyFill="1" applyAlignment="1">
      <alignment horizontal="left"/>
    </xf>
    <xf numFmtId="0" fontId="1" fillId="2" borderId="0" xfId="1" applyFill="1" applyAlignment="1">
      <alignment horizontal="right"/>
    </xf>
    <xf numFmtId="171" fontId="4" fillId="0" borderId="5" xfId="1" applyNumberFormat="1" applyFont="1" applyFill="1" applyBorder="1"/>
    <xf numFmtId="0" fontId="2" fillId="0" borderId="5" xfId="1" applyFont="1" applyFill="1" applyBorder="1"/>
    <xf numFmtId="0" fontId="1" fillId="0" borderId="14" xfId="1" applyFill="1" applyBorder="1"/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4" fillId="0" borderId="4" xfId="1" applyNumberFormat="1" applyFont="1" applyFill="1" applyBorder="1" applyAlignment="1" applyProtection="1">
      <alignment horizontal="center"/>
      <protection hidden="1"/>
    </xf>
    <xf numFmtId="0" fontId="4" fillId="0" borderId="19" xfId="1" applyFont="1" applyFill="1" applyBorder="1" applyAlignment="1">
      <alignment horizontal="center"/>
    </xf>
    <xf numFmtId="0" fontId="4" fillId="0" borderId="20" xfId="1" applyFont="1" applyFill="1" applyBorder="1" applyAlignment="1">
      <alignment horizontal="center"/>
    </xf>
    <xf numFmtId="0" fontId="4" fillId="0" borderId="7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17" xfId="1" applyNumberFormat="1" applyFont="1" applyFill="1" applyBorder="1" applyAlignment="1" applyProtection="1">
      <alignment wrapText="1"/>
      <protection hidden="1"/>
    </xf>
    <xf numFmtId="166" fontId="4" fillId="0" borderId="16" xfId="1" applyNumberFormat="1" applyFont="1" applyFill="1" applyBorder="1" applyAlignment="1" applyProtection="1">
      <alignment horizontal="center"/>
      <protection hidden="1"/>
    </xf>
    <xf numFmtId="1" fontId="4" fillId="0" borderId="16" xfId="1" applyNumberFormat="1" applyFont="1" applyFill="1" applyBorder="1" applyAlignment="1" applyProtection="1">
      <alignment horizontal="center"/>
      <protection hidden="1"/>
    </xf>
    <xf numFmtId="165" fontId="4" fillId="0" borderId="16" xfId="1" applyNumberFormat="1" applyFont="1" applyFill="1" applyBorder="1" applyAlignment="1" applyProtection="1">
      <alignment horizontal="center"/>
      <protection hidden="1"/>
    </xf>
    <xf numFmtId="164" fontId="4" fillId="0" borderId="15" xfId="1" applyNumberFormat="1" applyFont="1" applyFill="1" applyBorder="1" applyAlignment="1" applyProtection="1">
      <alignment horizontal="center"/>
      <protection hidden="1"/>
    </xf>
    <xf numFmtId="166" fontId="4" fillId="0" borderId="14" xfId="1" applyNumberFormat="1" applyFont="1" applyFill="1" applyBorder="1" applyAlignment="1" applyProtection="1">
      <alignment horizontal="center"/>
      <protection hidden="1"/>
    </xf>
    <xf numFmtId="1" fontId="4" fillId="0" borderId="14" xfId="1" applyNumberFormat="1" applyFont="1" applyFill="1" applyBorder="1" applyAlignment="1" applyProtection="1">
      <alignment horizontal="center"/>
      <protection hidden="1"/>
    </xf>
    <xf numFmtId="165" fontId="4" fillId="0" borderId="14" xfId="1" applyNumberFormat="1" applyFont="1" applyFill="1" applyBorder="1" applyAlignment="1" applyProtection="1">
      <alignment horizontal="center"/>
      <protection hidden="1"/>
    </xf>
    <xf numFmtId="164" fontId="4" fillId="0" borderId="5" xfId="1" applyNumberFormat="1" applyFont="1" applyFill="1" applyBorder="1" applyAlignment="1" applyProtection="1">
      <alignment horizontal="center"/>
      <protection hidden="1"/>
    </xf>
    <xf numFmtId="169" fontId="2" fillId="0" borderId="5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alignment horizontal="center"/>
      <protection hidden="1"/>
    </xf>
    <xf numFmtId="168" fontId="2" fillId="0" borderId="5" xfId="1" applyNumberFormat="1" applyFont="1" applyFill="1" applyBorder="1" applyAlignment="1">
      <alignment horizontal="right"/>
    </xf>
    <xf numFmtId="168" fontId="2" fillId="0" borderId="14" xfId="1" applyNumberFormat="1" applyFont="1" applyFill="1" applyBorder="1" applyAlignment="1">
      <alignment horizontal="right"/>
    </xf>
    <xf numFmtId="169" fontId="2" fillId="0" borderId="14" xfId="1" applyNumberFormat="1" applyFont="1" applyFill="1" applyBorder="1" applyAlignment="1" applyProtection="1">
      <protection hidden="1"/>
    </xf>
    <xf numFmtId="168" fontId="4" fillId="0" borderId="18" xfId="1" applyNumberFormat="1" applyFont="1" applyFill="1" applyBorder="1"/>
    <xf numFmtId="0" fontId="1" fillId="0" borderId="19" xfId="1" applyFill="1" applyBorder="1"/>
    <xf numFmtId="2" fontId="2" fillId="0" borderId="5" xfId="1" applyNumberFormat="1" applyFont="1" applyFill="1" applyBorder="1"/>
    <xf numFmtId="0" fontId="4" fillId="0" borderId="13" xfId="1" applyNumberFormat="1" applyFont="1" applyFill="1" applyBorder="1" applyAlignment="1" applyProtection="1">
      <alignment vertical="center" wrapText="1"/>
      <protection hidden="1"/>
    </xf>
    <xf numFmtId="168" fontId="1" fillId="2" borderId="0" xfId="1" applyNumberFormat="1" applyFill="1"/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vertical="center" wrapText="1"/>
      <protection hidden="1"/>
    </xf>
    <xf numFmtId="0" fontId="2" fillId="0" borderId="21" xfId="1" applyNumberFormat="1" applyFont="1" applyFill="1" applyBorder="1" applyAlignment="1" applyProtection="1">
      <alignment wrapText="1"/>
      <protection hidden="1"/>
    </xf>
    <xf numFmtId="166" fontId="2" fillId="0" borderId="22" xfId="1" applyNumberFormat="1" applyFont="1" applyFill="1" applyBorder="1" applyAlignment="1" applyProtection="1">
      <alignment horizontal="center"/>
      <protection hidden="1"/>
    </xf>
    <xf numFmtId="1" fontId="2" fillId="0" borderId="22" xfId="1" applyNumberFormat="1" applyFont="1" applyFill="1" applyBorder="1" applyAlignment="1" applyProtection="1">
      <alignment horizontal="center"/>
      <protection hidden="1"/>
    </xf>
    <xf numFmtId="165" fontId="2" fillId="0" borderId="22" xfId="1" applyNumberFormat="1" applyFont="1" applyFill="1" applyBorder="1" applyAlignment="1" applyProtection="1">
      <alignment horizontal="center"/>
      <protection hidden="1"/>
    </xf>
    <xf numFmtId="164" fontId="2" fillId="0" borderId="22" xfId="1" applyNumberFormat="1" applyFont="1" applyFill="1" applyBorder="1" applyAlignment="1" applyProtection="1">
      <alignment horizontal="center"/>
      <protection hidden="1"/>
    </xf>
    <xf numFmtId="168" fontId="2" fillId="0" borderId="31" xfId="1" applyNumberFormat="1" applyFont="1" applyFill="1" applyBorder="1"/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8" fontId="2" fillId="2" borderId="15" xfId="1" applyNumberFormat="1" applyFont="1" applyFill="1" applyBorder="1"/>
    <xf numFmtId="168" fontId="2" fillId="2" borderId="23" xfId="1" applyNumberFormat="1" applyFont="1" applyFill="1" applyBorder="1"/>
    <xf numFmtId="0" fontId="4" fillId="0" borderId="18" xfId="1" applyNumberFormat="1" applyFont="1" applyFill="1" applyBorder="1" applyAlignment="1" applyProtection="1">
      <alignment wrapText="1"/>
      <protection hidden="1"/>
    </xf>
    <xf numFmtId="166" fontId="4" fillId="0" borderId="19" xfId="1" applyNumberFormat="1" applyFont="1" applyFill="1" applyBorder="1" applyAlignment="1" applyProtection="1">
      <alignment horizontal="center"/>
      <protection hidden="1"/>
    </xf>
    <xf numFmtId="1" fontId="4" fillId="0" borderId="19" xfId="1" applyNumberFormat="1" applyFont="1" applyFill="1" applyBorder="1" applyAlignment="1" applyProtection="1">
      <alignment horizontal="center"/>
      <protection hidden="1"/>
    </xf>
    <xf numFmtId="165" fontId="4" fillId="0" borderId="19" xfId="1" applyNumberFormat="1" applyFont="1" applyFill="1" applyBorder="1" applyAlignment="1" applyProtection="1">
      <alignment horizontal="center"/>
      <protection hidden="1"/>
    </xf>
    <xf numFmtId="164" fontId="4" fillId="0" borderId="19" xfId="1" applyNumberFormat="1" applyFont="1" applyFill="1" applyBorder="1" applyAlignment="1" applyProtection="1">
      <alignment horizontal="center"/>
      <protection hidden="1"/>
    </xf>
    <xf numFmtId="0" fontId="1" fillId="2" borderId="19" xfId="1" applyFill="1" applyBorder="1"/>
    <xf numFmtId="168" fontId="4" fillId="2" borderId="19" xfId="1" applyNumberFormat="1" applyFont="1" applyFill="1" applyBorder="1"/>
    <xf numFmtId="168" fontId="4" fillId="2" borderId="20" xfId="1" applyNumberFormat="1" applyFont="1" applyFill="1" applyBorder="1"/>
    <xf numFmtId="171" fontId="4" fillId="2" borderId="19" xfId="1" applyNumberFormat="1" applyFont="1" applyFill="1" applyBorder="1"/>
    <xf numFmtId="168" fontId="4" fillId="2" borderId="15" xfId="1" applyNumberFormat="1" applyFont="1" applyFill="1" applyBorder="1"/>
    <xf numFmtId="0" fontId="3" fillId="2" borderId="5" xfId="1" applyFont="1" applyFill="1" applyBorder="1"/>
    <xf numFmtId="171" fontId="2" fillId="2" borderId="5" xfId="1" applyNumberFormat="1" applyFont="1" applyFill="1" applyBorder="1"/>
    <xf numFmtId="0" fontId="2" fillId="2" borderId="13" xfId="1" applyNumberFormat="1" applyFont="1" applyFill="1" applyBorder="1" applyAlignment="1" applyProtection="1">
      <alignment wrapText="1"/>
      <protection hidden="1"/>
    </xf>
    <xf numFmtId="164" fontId="2" fillId="2" borderId="14" xfId="1" applyNumberFormat="1" applyFont="1" applyFill="1" applyBorder="1" applyAlignment="1" applyProtection="1">
      <alignment horizontal="center" wrapText="1"/>
      <protection hidden="1"/>
    </xf>
    <xf numFmtId="167" fontId="2" fillId="2" borderId="5" xfId="1" applyNumberFormat="1" applyFont="1" applyFill="1" applyBorder="1" applyAlignment="1" applyProtection="1">
      <alignment horizontal="center" wrapText="1"/>
      <protection hidden="1"/>
    </xf>
    <xf numFmtId="166" fontId="2" fillId="2" borderId="14" xfId="1" applyNumberFormat="1" applyFont="1" applyFill="1" applyBorder="1" applyAlignment="1" applyProtection="1">
      <alignment horizontal="center"/>
      <protection hidden="1"/>
    </xf>
    <xf numFmtId="1" fontId="2" fillId="2" borderId="14" xfId="1" applyNumberFormat="1" applyFont="1" applyFill="1" applyBorder="1" applyAlignment="1" applyProtection="1">
      <alignment horizontal="center"/>
      <protection hidden="1"/>
    </xf>
    <xf numFmtId="165" fontId="2" fillId="2" borderId="14" xfId="1" applyNumberFormat="1" applyFont="1" applyFill="1" applyBorder="1" applyAlignment="1" applyProtection="1">
      <alignment horizontal="center"/>
      <protection hidden="1"/>
    </xf>
    <xf numFmtId="164" fontId="2" fillId="2" borderId="5" xfId="1" applyNumberFormat="1" applyFont="1" applyFill="1" applyBorder="1" applyAlignment="1" applyProtection="1">
      <alignment horizontal="center"/>
      <protection hidden="1"/>
    </xf>
    <xf numFmtId="168" fontId="2" fillId="2" borderId="5" xfId="1" applyNumberFormat="1" applyFont="1" applyFill="1" applyBorder="1"/>
    <xf numFmtId="168" fontId="2" fillId="2" borderId="14" xfId="1" applyNumberFormat="1" applyFont="1" applyFill="1" applyBorder="1"/>
    <xf numFmtId="168" fontId="2" fillId="2" borderId="16" xfId="1" applyNumberFormat="1" applyFont="1" applyFill="1" applyBorder="1"/>
    <xf numFmtId="0" fontId="2" fillId="2" borderId="6" xfId="1" applyNumberFormat="1" applyFont="1" applyFill="1" applyBorder="1" applyAlignment="1" applyProtection="1">
      <alignment wrapText="1"/>
      <protection hidden="1"/>
    </xf>
    <xf numFmtId="168" fontId="4" fillId="2" borderId="16" xfId="1" applyNumberFormat="1" applyFont="1" applyFill="1" applyBorder="1"/>
    <xf numFmtId="164" fontId="2" fillId="2" borderId="5" xfId="1" applyNumberFormat="1" applyFont="1" applyFill="1" applyBorder="1" applyAlignment="1" applyProtection="1">
      <alignment horizontal="center" wrapText="1"/>
      <protection hidden="1"/>
    </xf>
    <xf numFmtId="166" fontId="2" fillId="2" borderId="5" xfId="1" applyNumberFormat="1" applyFont="1" applyFill="1" applyBorder="1" applyAlignment="1" applyProtection="1">
      <alignment horizontal="center"/>
      <protection hidden="1"/>
    </xf>
    <xf numFmtId="1" fontId="2" fillId="2" borderId="5" xfId="1" applyNumberFormat="1" applyFont="1" applyFill="1" applyBorder="1" applyAlignment="1" applyProtection="1">
      <alignment horizontal="center"/>
      <protection hidden="1"/>
    </xf>
    <xf numFmtId="165" fontId="2" fillId="2" borderId="5" xfId="1" applyNumberFormat="1" applyFont="1" applyFill="1" applyBorder="1" applyAlignment="1" applyProtection="1">
      <alignment horizontal="center"/>
      <protection hidden="1"/>
    </xf>
    <xf numFmtId="164" fontId="2" fillId="2" borderId="14" xfId="1" applyNumberFormat="1" applyFont="1" applyFill="1" applyBorder="1" applyAlignment="1" applyProtection="1">
      <alignment horizontal="center"/>
      <protection hidden="1"/>
    </xf>
    <xf numFmtId="0" fontId="1" fillId="2" borderId="0" xfId="1" applyFill="1" applyAlignment="1">
      <alignment horizontal="right"/>
    </xf>
    <xf numFmtId="0" fontId="1" fillId="2" borderId="0" xfId="1" applyFill="1" applyAlignment="1">
      <alignment horizontal="right"/>
    </xf>
    <xf numFmtId="0" fontId="1" fillId="2" borderId="0" xfId="1" applyFill="1" applyAlignment="1">
      <alignment horizontal="left"/>
    </xf>
    <xf numFmtId="0" fontId="1" fillId="2" borderId="0" xfId="1" applyFill="1" applyAlignment="1">
      <alignment horizontal="right" wrapText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2" borderId="13" xfId="1" applyNumberFormat="1" applyFont="1" applyFill="1" applyBorder="1" applyAlignment="1" applyProtection="1">
      <alignment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 shrinkToFi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 shrinkToFit="1"/>
      <protection hidden="1"/>
    </xf>
    <xf numFmtId="0" fontId="1" fillId="0" borderId="5" xfId="1" applyFill="1" applyBorder="1" applyAlignment="1">
      <alignment horizontal="center"/>
    </xf>
    <xf numFmtId="0" fontId="1" fillId="0" borderId="14" xfId="1" applyFill="1" applyBorder="1" applyAlignment="1">
      <alignment horizontal="center"/>
    </xf>
    <xf numFmtId="0" fontId="1" fillId="0" borderId="26" xfId="1" applyFill="1" applyBorder="1" applyAlignment="1">
      <alignment horizontal="center"/>
    </xf>
    <xf numFmtId="0" fontId="1" fillId="0" borderId="27" xfId="1" applyFill="1" applyBorder="1" applyAlignment="1">
      <alignment horizontal="center"/>
    </xf>
    <xf numFmtId="0" fontId="1" fillId="0" borderId="3" xfId="1" applyFill="1" applyBorder="1" applyAlignment="1">
      <alignment horizontal="right"/>
    </xf>
    <xf numFmtId="0" fontId="1" fillId="2" borderId="0" xfId="1" applyFill="1" applyAlignment="1">
      <alignment horizontal="right"/>
    </xf>
    <xf numFmtId="0" fontId="1" fillId="2" borderId="0" xfId="1" applyFill="1" applyAlignment="1">
      <alignment horizontal="right" wrapText="1"/>
    </xf>
    <xf numFmtId="0" fontId="3" fillId="0" borderId="18" xfId="1" applyNumberFormat="1" applyFont="1" applyFill="1" applyBorder="1" applyAlignment="1" applyProtection="1">
      <alignment horizontal="left"/>
      <protection hidden="1"/>
    </xf>
    <xf numFmtId="0" fontId="3" fillId="0" borderId="19" xfId="1" applyNumberFormat="1" applyFont="1" applyFill="1" applyBorder="1" applyAlignment="1" applyProtection="1">
      <alignment horizontal="left"/>
      <protection hidden="1"/>
    </xf>
    <xf numFmtId="0" fontId="3" fillId="0" borderId="25" xfId="1" applyNumberFormat="1" applyFont="1" applyFill="1" applyBorder="1" applyAlignment="1" applyProtection="1">
      <alignment horizontal="left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1" fillId="2" borderId="3" xfId="1" applyFill="1" applyBorder="1" applyAlignment="1">
      <alignment horizontal="center"/>
    </xf>
    <xf numFmtId="0" fontId="1" fillId="2" borderId="0" xfId="1" applyFill="1" applyAlignment="1">
      <alignment horizontal="left"/>
    </xf>
    <xf numFmtId="0" fontId="6" fillId="0" borderId="0" xfId="1" applyFont="1" applyFill="1" applyAlignment="1">
      <alignment horizontal="right" wrapText="1"/>
    </xf>
    <xf numFmtId="0" fontId="1" fillId="0" borderId="0" xfId="1" applyFill="1" applyAlignment="1">
      <alignment horizontal="center" wrapText="1"/>
    </xf>
    <xf numFmtId="0" fontId="1" fillId="2" borderId="0" xfId="1" applyFill="1" applyAlignment="1">
      <alignment horizontal="center" vertical="top" wrapText="1"/>
    </xf>
    <xf numFmtId="0" fontId="1" fillId="0" borderId="0" xfId="1" applyFont="1" applyFill="1" applyAlignment="1">
      <alignment horizontal="right"/>
    </xf>
    <xf numFmtId="0" fontId="6" fillId="0" borderId="0" xfId="1" applyFont="1" applyFill="1" applyAlignment="1">
      <alignment horizontal="right"/>
    </xf>
    <xf numFmtId="0" fontId="4" fillId="0" borderId="7" xfId="1" applyFont="1" applyFill="1" applyBorder="1" applyAlignment="1">
      <alignment horizontal="center" wrapText="1"/>
    </xf>
    <xf numFmtId="0" fontId="4" fillId="0" borderId="30" xfId="1" applyFont="1" applyFill="1" applyBorder="1" applyAlignment="1">
      <alignment horizontal="center" wrapText="1"/>
    </xf>
    <xf numFmtId="0" fontId="1" fillId="0" borderId="3" xfId="1" applyFill="1" applyBorder="1" applyAlignment="1">
      <alignment horizontal="center"/>
    </xf>
    <xf numFmtId="0" fontId="1" fillId="2" borderId="0" xfId="1" applyFill="1" applyAlignment="1">
      <alignment horizontal="right" vertical="center"/>
    </xf>
    <xf numFmtId="0" fontId="1" fillId="2" borderId="3" xfId="1" applyFill="1" applyBorder="1" applyAlignment="1">
      <alignment horizontal="right"/>
    </xf>
    <xf numFmtId="0" fontId="4" fillId="0" borderId="10" xfId="1" applyFont="1" applyFill="1" applyBorder="1" applyAlignment="1">
      <alignment horizontal="center" vertical="center"/>
    </xf>
    <xf numFmtId="0" fontId="1" fillId="2" borderId="3" xfId="1" applyFill="1" applyBorder="1" applyAlignment="1">
      <alignment horizontal="right" vertical="center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9" fillId="2" borderId="0" xfId="1" applyFont="1" applyFill="1" applyAlignment="1">
      <alignment horizontal="right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/>
      <protection hidden="1"/>
    </xf>
    <xf numFmtId="0" fontId="4" fillId="0" borderId="30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684"/>
  <sheetViews>
    <sheetView showGridLines="0" view="pageBreakPreview" topLeftCell="A3" zoomScale="87" zoomScaleNormal="100" zoomScaleSheetLayoutView="87" workbookViewId="0">
      <selection activeCell="AP19" sqref="AP19"/>
    </sheetView>
  </sheetViews>
  <sheetFormatPr defaultColWidth="9.140625" defaultRowHeight="12.75" x14ac:dyDescent="0.2"/>
  <cols>
    <col min="1" max="1" width="48.42578125" style="1" customWidth="1"/>
    <col min="2" max="2" width="6.28515625" style="1" customWidth="1"/>
    <col min="3" max="3" width="10.28515625" style="1" customWidth="1"/>
    <col min="4" max="4" width="4.140625" style="1" customWidth="1"/>
    <col min="5" max="6" width="3.42578125" style="1" customWidth="1"/>
    <col min="7" max="7" width="7.7109375" style="1" customWidth="1"/>
    <col min="8" max="8" width="8.42578125" style="1" customWidth="1"/>
    <col min="9" max="9" width="11.85546875" style="1" hidden="1" customWidth="1"/>
    <col min="10" max="10" width="13" style="1" hidden="1" customWidth="1"/>
    <col min="11" max="11" width="11.85546875" style="1" hidden="1" customWidth="1"/>
    <col min="12" max="12" width="13" style="1" hidden="1" customWidth="1"/>
    <col min="13" max="13" width="8" style="1" hidden="1" customWidth="1"/>
    <col min="14" max="14" width="9.140625" style="1" hidden="1" customWidth="1"/>
    <col min="15" max="15" width="5.7109375" style="1" hidden="1" customWidth="1"/>
    <col min="16" max="16" width="6" style="1" hidden="1" customWidth="1"/>
    <col min="17" max="17" width="10.140625" style="1" hidden="1" customWidth="1"/>
    <col min="18" max="18" width="9.85546875" style="1" hidden="1" customWidth="1"/>
    <col min="19" max="19" width="8" style="1" hidden="1" customWidth="1"/>
    <col min="20" max="20" width="8.5703125" style="1" hidden="1" customWidth="1"/>
    <col min="21" max="21" width="12.28515625" style="1" hidden="1" customWidth="1"/>
    <col min="22" max="22" width="11.7109375" style="1" hidden="1" customWidth="1"/>
    <col min="23" max="23" width="12.28515625" style="1" hidden="1" customWidth="1"/>
    <col min="24" max="24" width="12.42578125" style="1" hidden="1" customWidth="1"/>
    <col min="25" max="25" width="10.140625" style="1" hidden="1" customWidth="1"/>
    <col min="26" max="26" width="9.85546875" style="1" hidden="1" customWidth="1"/>
    <col min="27" max="27" width="13.5703125" style="1" hidden="1" customWidth="1"/>
    <col min="28" max="28" width="12.28515625" style="1" hidden="1" customWidth="1"/>
    <col min="29" max="29" width="11.5703125" style="1" hidden="1" customWidth="1"/>
    <col min="30" max="30" width="11.42578125" style="1" hidden="1" customWidth="1"/>
    <col min="31" max="31" width="15.28515625" style="1" hidden="1" customWidth="1"/>
    <col min="32" max="32" width="20.7109375" style="1" hidden="1" customWidth="1"/>
    <col min="33" max="33" width="15" style="1" hidden="1" customWidth="1"/>
    <col min="34" max="34" width="14.42578125" style="1" hidden="1" customWidth="1"/>
    <col min="35" max="35" width="14.7109375" style="1" hidden="1" customWidth="1"/>
    <col min="36" max="36" width="13.85546875" style="1" hidden="1" customWidth="1"/>
    <col min="37" max="37" width="18.28515625" style="1" customWidth="1"/>
    <col min="38" max="38" width="20" style="1" customWidth="1"/>
    <col min="39" max="226" width="9.140625" style="1" customWidth="1"/>
    <col min="227" max="16384" width="9.140625" style="1"/>
  </cols>
  <sheetData>
    <row r="1" spans="1:38" ht="18" hidden="1" customHeight="1" x14ac:dyDescent="0.2">
      <c r="X1" s="179"/>
      <c r="Y1" s="179"/>
      <c r="Z1" s="179"/>
      <c r="AA1" s="179"/>
      <c r="AB1" s="179"/>
      <c r="AC1" s="179"/>
      <c r="AD1" s="179"/>
      <c r="AG1" s="179" t="s">
        <v>342</v>
      </c>
      <c r="AH1" s="179"/>
    </row>
    <row r="2" spans="1:38" ht="37.5" hidden="1" customHeight="1" x14ac:dyDescent="0.2">
      <c r="H2" s="180" t="s">
        <v>359</v>
      </c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180"/>
      <c r="AF2" s="180"/>
      <c r="AG2" s="180"/>
      <c r="AH2" s="180"/>
    </row>
    <row r="3" spans="1:38" ht="24.75" customHeight="1" x14ac:dyDescent="0.2">
      <c r="X3" s="166"/>
      <c r="Y3" s="166"/>
      <c r="Z3" s="166"/>
      <c r="AA3" s="166"/>
      <c r="AB3" s="166"/>
      <c r="AC3" s="166"/>
      <c r="AD3" s="166"/>
      <c r="AG3" s="179"/>
      <c r="AH3" s="179"/>
      <c r="AK3" s="200" t="s">
        <v>342</v>
      </c>
      <c r="AL3" s="200"/>
    </row>
    <row r="4" spans="1:38" ht="44.25" customHeight="1" x14ac:dyDescent="0.2">
      <c r="H4" s="180" t="s">
        <v>364</v>
      </c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180"/>
      <c r="AD4" s="180"/>
      <c r="AE4" s="180"/>
      <c r="AF4" s="180"/>
      <c r="AG4" s="180"/>
      <c r="AH4" s="180"/>
      <c r="AI4" s="180"/>
      <c r="AJ4" s="180"/>
      <c r="AK4" s="180"/>
      <c r="AL4" s="180"/>
    </row>
    <row r="5" spans="1:38" ht="24.75" customHeight="1" x14ac:dyDescent="0.2">
      <c r="X5" s="167"/>
      <c r="Y5" s="167"/>
      <c r="Z5" s="167"/>
      <c r="AA5" s="167"/>
      <c r="AB5" s="167"/>
      <c r="AC5" s="167"/>
      <c r="AD5" s="167"/>
      <c r="AG5" s="167"/>
      <c r="AH5" s="167"/>
      <c r="AK5" s="200" t="s">
        <v>343</v>
      </c>
      <c r="AL5" s="200"/>
    </row>
    <row r="6" spans="1:38" ht="46.5" customHeight="1" x14ac:dyDescent="0.2">
      <c r="H6" s="180" t="s">
        <v>363</v>
      </c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</row>
    <row r="7" spans="1:38" ht="23.25" customHeight="1" x14ac:dyDescent="0.2"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80"/>
      <c r="W7" s="180"/>
      <c r="X7" s="180"/>
      <c r="Y7" s="180"/>
      <c r="Z7" s="180"/>
      <c r="AA7" s="180"/>
      <c r="AB7" s="180"/>
      <c r="AC7" s="180"/>
      <c r="AD7" s="180"/>
      <c r="AE7" s="180"/>
      <c r="AF7" s="180"/>
      <c r="AG7" s="180"/>
      <c r="AH7" s="180"/>
      <c r="AJ7" s="200"/>
      <c r="AK7" s="200"/>
      <c r="AL7" s="200"/>
    </row>
    <row r="8" spans="1:38" ht="18.75" hidden="1" customHeight="1" x14ac:dyDescent="0.2">
      <c r="M8" s="179"/>
      <c r="N8" s="179"/>
      <c r="P8" s="191"/>
      <c r="Q8" s="191"/>
      <c r="R8" s="191"/>
      <c r="U8" s="1" t="s">
        <v>342</v>
      </c>
    </row>
    <row r="9" spans="1:38" ht="54" hidden="1" customHeight="1" x14ac:dyDescent="0.2">
      <c r="H9" s="180"/>
      <c r="I9" s="180"/>
      <c r="J9" s="180"/>
      <c r="K9" s="180"/>
      <c r="L9" s="180"/>
      <c r="M9" s="180"/>
      <c r="N9" s="180"/>
      <c r="P9" s="1" t="s">
        <v>335</v>
      </c>
      <c r="Q9" s="194"/>
      <c r="R9" s="194"/>
      <c r="U9" s="194" t="s">
        <v>341</v>
      </c>
      <c r="V9" s="194"/>
    </row>
    <row r="10" spans="1:38" ht="25.5" hidden="1" customHeight="1" x14ac:dyDescent="0.2">
      <c r="A10" s="20"/>
      <c r="B10" s="20"/>
      <c r="C10" s="20"/>
      <c r="D10" s="20"/>
      <c r="E10" s="20"/>
      <c r="F10" s="20"/>
      <c r="G10" s="21"/>
      <c r="H10" s="22"/>
      <c r="I10" s="196"/>
      <c r="J10" s="196"/>
      <c r="K10" s="195"/>
      <c r="L10" s="195"/>
      <c r="M10" s="195"/>
      <c r="N10" s="195"/>
      <c r="O10" s="20"/>
      <c r="P10" s="20"/>
      <c r="R10" s="20"/>
      <c r="U10" s="20" t="s">
        <v>343</v>
      </c>
    </row>
    <row r="11" spans="1:38" ht="57.6" hidden="1" customHeight="1" x14ac:dyDescent="0.2">
      <c r="A11" s="20"/>
      <c r="B11" s="20"/>
      <c r="C11" s="20"/>
      <c r="D11" s="20"/>
      <c r="E11" s="20"/>
      <c r="F11" s="20"/>
      <c r="G11" s="21"/>
      <c r="H11" s="192"/>
      <c r="I11" s="192"/>
      <c r="J11" s="192"/>
      <c r="K11" s="192"/>
      <c r="L11" s="192"/>
      <c r="M11" s="192"/>
      <c r="N11" s="192"/>
      <c r="O11" s="20"/>
      <c r="P11" s="20"/>
      <c r="U11" s="193" t="s">
        <v>340</v>
      </c>
      <c r="V11" s="193"/>
    </row>
    <row r="12" spans="1:38" ht="10.5" customHeight="1" x14ac:dyDescent="0.2">
      <c r="A12" s="23"/>
      <c r="B12" s="23"/>
      <c r="C12" s="23"/>
      <c r="D12" s="23"/>
      <c r="E12" s="23"/>
      <c r="F12" s="23"/>
      <c r="G12" s="23"/>
      <c r="H12" s="24"/>
      <c r="I12" s="20"/>
      <c r="J12" s="20"/>
      <c r="K12" s="20"/>
      <c r="L12" s="20"/>
      <c r="M12" s="20"/>
      <c r="N12" s="20"/>
      <c r="O12" s="20"/>
      <c r="P12" s="20"/>
      <c r="Q12" s="20"/>
      <c r="R12" s="20"/>
    </row>
    <row r="13" spans="1:38" ht="28.5" hidden="1" customHeight="1" x14ac:dyDescent="0.2">
      <c r="A13" s="23"/>
      <c r="B13" s="23"/>
      <c r="C13" s="23"/>
      <c r="D13" s="23"/>
      <c r="E13" s="23"/>
      <c r="F13" s="23"/>
      <c r="G13" s="23"/>
      <c r="H13" s="24"/>
      <c r="I13" s="20"/>
      <c r="J13" s="20"/>
      <c r="K13" s="20"/>
      <c r="L13" s="20"/>
      <c r="M13" s="20"/>
      <c r="N13" s="20"/>
      <c r="O13" s="20"/>
      <c r="P13" s="20"/>
      <c r="Q13" s="20"/>
      <c r="R13" s="20"/>
    </row>
    <row r="14" spans="1:38" ht="16.5" customHeight="1" x14ac:dyDescent="0.2">
      <c r="A14" s="204" t="s">
        <v>266</v>
      </c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04"/>
      <c r="AL14" s="204"/>
    </row>
    <row r="15" spans="1:38" ht="2.25" hidden="1" customHeight="1" x14ac:dyDescent="0.2">
      <c r="A15" s="25"/>
      <c r="B15" s="25"/>
      <c r="C15" s="25"/>
      <c r="D15" s="25"/>
      <c r="E15" s="25"/>
      <c r="F15" s="25"/>
      <c r="G15" s="25"/>
      <c r="H15" s="25"/>
      <c r="I15" s="20"/>
      <c r="J15" s="20"/>
      <c r="K15" s="20"/>
      <c r="L15" s="20"/>
      <c r="M15" s="20"/>
      <c r="N15" s="20"/>
      <c r="O15" s="20"/>
      <c r="P15" s="20"/>
      <c r="Q15" s="20"/>
      <c r="R15" s="20"/>
    </row>
    <row r="16" spans="1:38" ht="22.5" customHeight="1" thickBot="1" x14ac:dyDescent="0.25">
      <c r="A16" s="25"/>
      <c r="B16" s="25"/>
      <c r="C16" s="25"/>
      <c r="D16" s="25"/>
      <c r="E16" s="25"/>
      <c r="F16" s="25"/>
      <c r="G16" s="25"/>
      <c r="H16" s="25"/>
      <c r="I16" s="178"/>
      <c r="J16" s="178"/>
      <c r="K16" s="178"/>
      <c r="L16" s="178"/>
      <c r="M16" s="178"/>
      <c r="N16" s="178"/>
      <c r="O16" s="20"/>
      <c r="P16" s="20"/>
      <c r="Q16" s="20" t="s">
        <v>344</v>
      </c>
      <c r="R16" s="20"/>
      <c r="S16" s="20"/>
      <c r="T16" s="20"/>
      <c r="U16" s="199"/>
      <c r="V16" s="199"/>
      <c r="Y16" s="190"/>
      <c r="Z16" s="190"/>
      <c r="AC16" s="190"/>
      <c r="AD16" s="190"/>
      <c r="AG16" s="201"/>
      <c r="AH16" s="201"/>
      <c r="AK16" s="203" t="s">
        <v>345</v>
      </c>
      <c r="AL16" s="203"/>
    </row>
    <row r="17" spans="1:38" ht="25.15" customHeight="1" thickBot="1" x14ac:dyDescent="0.25">
      <c r="A17" s="184" t="s">
        <v>255</v>
      </c>
      <c r="B17" s="184" t="s">
        <v>254</v>
      </c>
      <c r="C17" s="186" t="s">
        <v>253</v>
      </c>
      <c r="D17" s="186" t="s">
        <v>252</v>
      </c>
      <c r="E17" s="186"/>
      <c r="F17" s="186"/>
      <c r="G17" s="184"/>
      <c r="H17" s="184" t="s">
        <v>251</v>
      </c>
      <c r="I17" s="172" t="s">
        <v>323</v>
      </c>
      <c r="J17" s="172"/>
      <c r="K17" s="172" t="s">
        <v>324</v>
      </c>
      <c r="L17" s="172"/>
      <c r="M17" s="172" t="s">
        <v>250</v>
      </c>
      <c r="N17" s="173"/>
      <c r="O17" s="197" t="s">
        <v>324</v>
      </c>
      <c r="P17" s="198"/>
      <c r="Q17" s="172" t="s">
        <v>323</v>
      </c>
      <c r="R17" s="173"/>
      <c r="S17" s="197" t="s">
        <v>324</v>
      </c>
      <c r="T17" s="198"/>
      <c r="U17" s="188" t="s">
        <v>323</v>
      </c>
      <c r="V17" s="189"/>
      <c r="W17" s="188" t="s">
        <v>324</v>
      </c>
      <c r="X17" s="189"/>
      <c r="Y17" s="188" t="s">
        <v>323</v>
      </c>
      <c r="Z17" s="189"/>
      <c r="AA17" s="188" t="s">
        <v>324</v>
      </c>
      <c r="AB17" s="189"/>
      <c r="AC17" s="188" t="s">
        <v>323</v>
      </c>
      <c r="AD17" s="189"/>
      <c r="AE17" s="188" t="s">
        <v>324</v>
      </c>
      <c r="AF17" s="189"/>
      <c r="AG17" s="188" t="s">
        <v>323</v>
      </c>
      <c r="AH17" s="202"/>
      <c r="AI17" s="188" t="s">
        <v>324</v>
      </c>
      <c r="AJ17" s="202"/>
      <c r="AK17" s="188" t="s">
        <v>250</v>
      </c>
      <c r="AL17" s="202"/>
    </row>
    <row r="18" spans="1:38" ht="26.25" customHeight="1" thickBot="1" x14ac:dyDescent="0.25">
      <c r="A18" s="185"/>
      <c r="B18" s="185"/>
      <c r="C18" s="187"/>
      <c r="D18" s="186"/>
      <c r="E18" s="186"/>
      <c r="F18" s="186"/>
      <c r="G18" s="184"/>
      <c r="H18" s="184"/>
      <c r="I18" s="126" t="s">
        <v>249</v>
      </c>
      <c r="J18" s="26" t="s">
        <v>265</v>
      </c>
      <c r="K18" s="126" t="s">
        <v>249</v>
      </c>
      <c r="L18" s="26" t="s">
        <v>265</v>
      </c>
      <c r="M18" s="126" t="s">
        <v>249</v>
      </c>
      <c r="N18" s="126" t="s">
        <v>265</v>
      </c>
      <c r="O18" s="27" t="s">
        <v>249</v>
      </c>
      <c r="P18" s="27" t="s">
        <v>265</v>
      </c>
      <c r="Q18" s="126" t="s">
        <v>249</v>
      </c>
      <c r="R18" s="126" t="s">
        <v>265</v>
      </c>
      <c r="S18" s="126" t="s">
        <v>249</v>
      </c>
      <c r="T18" s="126" t="s">
        <v>265</v>
      </c>
      <c r="U18" s="126" t="s">
        <v>249</v>
      </c>
      <c r="V18" s="26" t="s">
        <v>265</v>
      </c>
      <c r="W18" s="126" t="s">
        <v>249</v>
      </c>
      <c r="X18" s="26" t="s">
        <v>265</v>
      </c>
      <c r="Y18" s="126" t="s">
        <v>249</v>
      </c>
      <c r="Z18" s="26" t="s">
        <v>265</v>
      </c>
      <c r="AA18" s="126" t="s">
        <v>249</v>
      </c>
      <c r="AB18" s="26" t="s">
        <v>265</v>
      </c>
      <c r="AC18" s="134" t="s">
        <v>249</v>
      </c>
      <c r="AD18" s="26" t="s">
        <v>265</v>
      </c>
      <c r="AE18" s="134" t="s">
        <v>249</v>
      </c>
      <c r="AF18" s="26" t="s">
        <v>265</v>
      </c>
      <c r="AG18" s="27" t="s">
        <v>249</v>
      </c>
      <c r="AH18" s="102" t="s">
        <v>265</v>
      </c>
      <c r="AI18" s="27" t="s">
        <v>249</v>
      </c>
      <c r="AJ18" s="102" t="s">
        <v>265</v>
      </c>
      <c r="AK18" s="170" t="s">
        <v>249</v>
      </c>
      <c r="AL18" s="26" t="s">
        <v>265</v>
      </c>
    </row>
    <row r="19" spans="1:38" ht="13.5" thickBot="1" x14ac:dyDescent="0.25">
      <c r="A19" s="28">
        <v>1</v>
      </c>
      <c r="B19" s="28">
        <v>2</v>
      </c>
      <c r="C19" s="29">
        <v>3</v>
      </c>
      <c r="D19" s="30">
        <v>4</v>
      </c>
      <c r="E19" s="30">
        <v>5</v>
      </c>
      <c r="F19" s="30">
        <v>6</v>
      </c>
      <c r="G19" s="30">
        <v>7</v>
      </c>
      <c r="H19" s="30">
        <v>8</v>
      </c>
      <c r="I19" s="31">
        <v>9</v>
      </c>
      <c r="J19" s="32">
        <v>10</v>
      </c>
      <c r="K19" s="31">
        <v>11</v>
      </c>
      <c r="L19" s="32">
        <v>12</v>
      </c>
      <c r="M19" s="31">
        <v>9</v>
      </c>
      <c r="N19" s="31">
        <v>10</v>
      </c>
      <c r="O19" s="31">
        <v>11</v>
      </c>
      <c r="P19" s="31">
        <v>12</v>
      </c>
      <c r="Q19" s="31">
        <v>9</v>
      </c>
      <c r="R19" s="31">
        <v>10</v>
      </c>
      <c r="S19" s="31">
        <v>11</v>
      </c>
      <c r="T19" s="31">
        <v>12</v>
      </c>
      <c r="U19" s="31">
        <v>9</v>
      </c>
      <c r="V19" s="31">
        <v>10</v>
      </c>
      <c r="W19" s="31">
        <v>11</v>
      </c>
      <c r="X19" s="31">
        <v>12</v>
      </c>
      <c r="Y19" s="31">
        <v>9</v>
      </c>
      <c r="Z19" s="31">
        <v>10</v>
      </c>
      <c r="AA19" s="31">
        <v>11</v>
      </c>
      <c r="AB19" s="31">
        <v>12</v>
      </c>
      <c r="AC19" s="31">
        <v>9</v>
      </c>
      <c r="AD19" s="31">
        <v>10</v>
      </c>
      <c r="AE19" s="31">
        <v>11</v>
      </c>
      <c r="AF19" s="31">
        <v>12</v>
      </c>
      <c r="AG19" s="105">
        <v>7</v>
      </c>
      <c r="AH19" s="106">
        <v>8</v>
      </c>
      <c r="AI19" s="105">
        <v>9</v>
      </c>
      <c r="AJ19" s="106">
        <v>10</v>
      </c>
      <c r="AK19" s="105">
        <v>9</v>
      </c>
      <c r="AL19" s="106">
        <v>10</v>
      </c>
    </row>
    <row r="20" spans="1:38" ht="45" x14ac:dyDescent="0.2">
      <c r="A20" s="33" t="s">
        <v>248</v>
      </c>
      <c r="B20" s="34">
        <v>24</v>
      </c>
      <c r="C20" s="35" t="s">
        <v>7</v>
      </c>
      <c r="D20" s="36" t="s">
        <v>7</v>
      </c>
      <c r="E20" s="37" t="s">
        <v>7</v>
      </c>
      <c r="F20" s="36" t="s">
        <v>7</v>
      </c>
      <c r="G20" s="38" t="s">
        <v>7</v>
      </c>
      <c r="H20" s="39" t="s">
        <v>7</v>
      </c>
      <c r="I20" s="40">
        <f>I21+I36++I90+I131+I137</f>
        <v>138791.6</v>
      </c>
      <c r="J20" s="40">
        <f>J21++J36+J90+J131+J137</f>
        <v>124141.6</v>
      </c>
      <c r="K20" s="40">
        <f>K21+K36</f>
        <v>2056.4609999999998</v>
      </c>
      <c r="L20" s="40">
        <f>L21+L36</f>
        <v>2138.6750000000002</v>
      </c>
      <c r="M20" s="40">
        <f>I20+K20</f>
        <v>140848.06100000002</v>
      </c>
      <c r="N20" s="41">
        <f>J20+L20</f>
        <v>126280.27500000001</v>
      </c>
      <c r="O20" s="40">
        <f>O36</f>
        <v>42465</v>
      </c>
      <c r="P20" s="41">
        <f>P36</f>
        <v>42940</v>
      </c>
      <c r="Q20" s="40">
        <f>M20+O20</f>
        <v>183313.06100000002</v>
      </c>
      <c r="R20" s="40">
        <f>N20+P20</f>
        <v>169220.27500000002</v>
      </c>
      <c r="S20" s="40">
        <f>S21+S36+S90+S121+S131+S137</f>
        <v>10010</v>
      </c>
      <c r="T20" s="40"/>
      <c r="U20" s="40">
        <f>Q20+S20</f>
        <v>193323.06100000002</v>
      </c>
      <c r="V20" s="40">
        <f>R20+T20</f>
        <v>169220.27500000002</v>
      </c>
      <c r="W20" s="40">
        <f>W90+W21+W36+W121+W131</f>
        <v>0</v>
      </c>
      <c r="X20" s="40"/>
      <c r="Y20" s="40">
        <f>U20+W20</f>
        <v>193323.06100000002</v>
      </c>
      <c r="Z20" s="40">
        <f>V20+X20</f>
        <v>169220.27500000002</v>
      </c>
      <c r="AA20" s="40">
        <f>AA121+AA47</f>
        <v>23191.487789999999</v>
      </c>
      <c r="AB20" s="40">
        <f>AB121+AB47</f>
        <v>2564.1</v>
      </c>
      <c r="AC20" s="40">
        <f>Y20+AA20</f>
        <v>216514.54879000003</v>
      </c>
      <c r="AD20" s="41">
        <f>Z20+AB20</f>
        <v>171784.37500000003</v>
      </c>
      <c r="AE20" s="40">
        <f>AE36</f>
        <v>0</v>
      </c>
      <c r="AF20" s="41">
        <f>AF36</f>
        <v>0</v>
      </c>
      <c r="AG20" s="146">
        <f>AC20+AE20</f>
        <v>216514.54879000003</v>
      </c>
      <c r="AH20" s="146">
        <f>AD20+AF20</f>
        <v>171784.37500000003</v>
      </c>
      <c r="AI20" s="146">
        <f>AI121</f>
        <v>1518.5530000000001</v>
      </c>
      <c r="AJ20" s="146"/>
      <c r="AK20" s="146">
        <f>AG20+AI20</f>
        <v>218033.10179000004</v>
      </c>
      <c r="AL20" s="146">
        <f>AH20+AJ20</f>
        <v>171784.37500000003</v>
      </c>
    </row>
    <row r="21" spans="1:38" x14ac:dyDescent="0.2">
      <c r="A21" s="42" t="s">
        <v>27</v>
      </c>
      <c r="B21" s="43">
        <v>24</v>
      </c>
      <c r="C21" s="44">
        <v>100</v>
      </c>
      <c r="D21" s="45" t="s">
        <v>7</v>
      </c>
      <c r="E21" s="46" t="s">
        <v>7</v>
      </c>
      <c r="F21" s="45" t="s">
        <v>7</v>
      </c>
      <c r="G21" s="47" t="s">
        <v>7</v>
      </c>
      <c r="H21" s="48" t="s">
        <v>7</v>
      </c>
      <c r="I21" s="49">
        <f>I22+I27</f>
        <v>9779.2000000000007</v>
      </c>
      <c r="J21" s="49">
        <f>J22+J27</f>
        <v>9779.2000000000007</v>
      </c>
      <c r="K21" s="49"/>
      <c r="L21" s="49"/>
      <c r="M21" s="49">
        <f t="shared" ref="M21:M95" si="0">I21+K21</f>
        <v>9779.2000000000007</v>
      </c>
      <c r="N21" s="50">
        <f t="shared" ref="N21:N95" si="1">J21+L21</f>
        <v>9779.2000000000007</v>
      </c>
      <c r="O21" s="51"/>
      <c r="P21" s="51"/>
      <c r="Q21" s="52">
        <f t="shared" ref="Q21:Q90" si="2">M21+O21</f>
        <v>9779.2000000000007</v>
      </c>
      <c r="R21" s="91">
        <f t="shared" ref="R21:R90" si="3">N21+P21</f>
        <v>9779.2000000000007</v>
      </c>
      <c r="S21" s="68"/>
      <c r="T21" s="51"/>
      <c r="U21" s="52">
        <f t="shared" ref="U21:V86" si="4">Q21+S21</f>
        <v>9779.2000000000007</v>
      </c>
      <c r="V21" s="52">
        <f t="shared" si="4"/>
        <v>9779.2000000000007</v>
      </c>
      <c r="W21" s="52"/>
      <c r="X21" s="52"/>
      <c r="Y21" s="52">
        <f t="shared" ref="Y21:Y86" si="5">U21+W21</f>
        <v>9779.2000000000007</v>
      </c>
      <c r="Z21" s="52">
        <f t="shared" ref="Z21:Z86" si="6">V21+X21</f>
        <v>9779.2000000000007</v>
      </c>
      <c r="AA21" s="52"/>
      <c r="AB21" s="52"/>
      <c r="AC21" s="52">
        <f t="shared" ref="AC21:AC86" si="7">Y21+AA21</f>
        <v>9779.2000000000007</v>
      </c>
      <c r="AD21" s="91">
        <f t="shared" ref="AD21:AD86" si="8">Z21+AB21</f>
        <v>9779.2000000000007</v>
      </c>
      <c r="AE21" s="3"/>
      <c r="AF21" s="3"/>
      <c r="AG21" s="135">
        <f t="shared" ref="AG21:AG86" si="9">AC21+AE21</f>
        <v>9779.2000000000007</v>
      </c>
      <c r="AH21" s="135">
        <f t="shared" ref="AH21:AH86" si="10">AD21+AF21</f>
        <v>9779.2000000000007</v>
      </c>
      <c r="AI21" s="135"/>
      <c r="AJ21" s="135"/>
      <c r="AK21" s="135">
        <f t="shared" ref="AK21:AK84" si="11">AG21+AI21</f>
        <v>9779.2000000000007</v>
      </c>
      <c r="AL21" s="135">
        <f t="shared" ref="AL21:AL84" si="12">AH21+AJ21</f>
        <v>9779.2000000000007</v>
      </c>
    </row>
    <row r="22" spans="1:38" ht="33.75" x14ac:dyDescent="0.2">
      <c r="A22" s="42" t="s">
        <v>92</v>
      </c>
      <c r="B22" s="43">
        <v>24</v>
      </c>
      <c r="C22" s="44">
        <v>104</v>
      </c>
      <c r="D22" s="45" t="s">
        <v>7</v>
      </c>
      <c r="E22" s="46" t="s">
        <v>7</v>
      </c>
      <c r="F22" s="45" t="s">
        <v>7</v>
      </c>
      <c r="G22" s="47" t="s">
        <v>7</v>
      </c>
      <c r="H22" s="48" t="s">
        <v>7</v>
      </c>
      <c r="I22" s="49">
        <f t="shared" ref="I22:J25" si="13">I23</f>
        <v>5</v>
      </c>
      <c r="J22" s="49">
        <f t="shared" si="13"/>
        <v>5</v>
      </c>
      <c r="K22" s="49"/>
      <c r="L22" s="49"/>
      <c r="M22" s="49">
        <f t="shared" si="0"/>
        <v>5</v>
      </c>
      <c r="N22" s="50">
        <f t="shared" si="1"/>
        <v>5</v>
      </c>
      <c r="O22" s="51"/>
      <c r="P22" s="51"/>
      <c r="Q22" s="52">
        <f t="shared" si="2"/>
        <v>5</v>
      </c>
      <c r="R22" s="91">
        <f t="shared" si="3"/>
        <v>5</v>
      </c>
      <c r="S22" s="68"/>
      <c r="T22" s="51"/>
      <c r="U22" s="52">
        <f t="shared" si="4"/>
        <v>5</v>
      </c>
      <c r="V22" s="52">
        <f t="shared" si="4"/>
        <v>5</v>
      </c>
      <c r="W22" s="52"/>
      <c r="X22" s="52"/>
      <c r="Y22" s="52">
        <f t="shared" si="5"/>
        <v>5</v>
      </c>
      <c r="Z22" s="52">
        <f t="shared" si="6"/>
        <v>5</v>
      </c>
      <c r="AA22" s="52"/>
      <c r="AB22" s="52"/>
      <c r="AC22" s="52">
        <f t="shared" si="7"/>
        <v>5</v>
      </c>
      <c r="AD22" s="91">
        <f t="shared" si="8"/>
        <v>5</v>
      </c>
      <c r="AE22" s="3"/>
      <c r="AF22" s="3"/>
      <c r="AG22" s="135">
        <f t="shared" si="9"/>
        <v>5</v>
      </c>
      <c r="AH22" s="135">
        <f t="shared" si="10"/>
        <v>5</v>
      </c>
      <c r="AI22" s="135"/>
      <c r="AJ22" s="135"/>
      <c r="AK22" s="135">
        <f t="shared" si="11"/>
        <v>5</v>
      </c>
      <c r="AL22" s="135">
        <f t="shared" si="12"/>
        <v>5</v>
      </c>
    </row>
    <row r="23" spans="1:38" ht="56.25" x14ac:dyDescent="0.2">
      <c r="A23" s="42" t="s">
        <v>302</v>
      </c>
      <c r="B23" s="43">
        <v>24</v>
      </c>
      <c r="C23" s="44">
        <v>104</v>
      </c>
      <c r="D23" s="45" t="s">
        <v>175</v>
      </c>
      <c r="E23" s="46" t="s">
        <v>3</v>
      </c>
      <c r="F23" s="45" t="s">
        <v>2</v>
      </c>
      <c r="G23" s="47" t="s">
        <v>9</v>
      </c>
      <c r="H23" s="48" t="s">
        <v>7</v>
      </c>
      <c r="I23" s="49">
        <f t="shared" si="13"/>
        <v>5</v>
      </c>
      <c r="J23" s="49">
        <f t="shared" si="13"/>
        <v>5</v>
      </c>
      <c r="K23" s="49"/>
      <c r="L23" s="49"/>
      <c r="M23" s="49">
        <f t="shared" si="0"/>
        <v>5</v>
      </c>
      <c r="N23" s="50">
        <f t="shared" si="1"/>
        <v>5</v>
      </c>
      <c r="O23" s="51"/>
      <c r="P23" s="51"/>
      <c r="Q23" s="52">
        <f t="shared" si="2"/>
        <v>5</v>
      </c>
      <c r="R23" s="91">
        <f t="shared" si="3"/>
        <v>5</v>
      </c>
      <c r="S23" s="51"/>
      <c r="T23" s="51"/>
      <c r="U23" s="52">
        <f t="shared" si="4"/>
        <v>5</v>
      </c>
      <c r="V23" s="52">
        <f t="shared" si="4"/>
        <v>5</v>
      </c>
      <c r="W23" s="52"/>
      <c r="X23" s="52"/>
      <c r="Y23" s="52">
        <f t="shared" si="5"/>
        <v>5</v>
      </c>
      <c r="Z23" s="52">
        <f t="shared" si="6"/>
        <v>5</v>
      </c>
      <c r="AA23" s="52"/>
      <c r="AB23" s="52"/>
      <c r="AC23" s="52">
        <f t="shared" si="7"/>
        <v>5</v>
      </c>
      <c r="AD23" s="91">
        <f t="shared" si="8"/>
        <v>5</v>
      </c>
      <c r="AE23" s="3"/>
      <c r="AF23" s="3"/>
      <c r="AG23" s="135">
        <f t="shared" si="9"/>
        <v>5</v>
      </c>
      <c r="AH23" s="135">
        <f t="shared" si="10"/>
        <v>5</v>
      </c>
      <c r="AI23" s="135"/>
      <c r="AJ23" s="135"/>
      <c r="AK23" s="135">
        <f t="shared" si="11"/>
        <v>5</v>
      </c>
      <c r="AL23" s="135">
        <f t="shared" si="12"/>
        <v>5</v>
      </c>
    </row>
    <row r="24" spans="1:38" ht="45" x14ac:dyDescent="0.2">
      <c r="A24" s="42" t="s">
        <v>247</v>
      </c>
      <c r="B24" s="43">
        <v>24</v>
      </c>
      <c r="C24" s="44">
        <v>104</v>
      </c>
      <c r="D24" s="45" t="s">
        <v>175</v>
      </c>
      <c r="E24" s="46" t="s">
        <v>3</v>
      </c>
      <c r="F24" s="45" t="s">
        <v>2</v>
      </c>
      <c r="G24" s="47">
        <v>78690</v>
      </c>
      <c r="H24" s="48" t="s">
        <v>7</v>
      </c>
      <c r="I24" s="49">
        <f t="shared" si="13"/>
        <v>5</v>
      </c>
      <c r="J24" s="49">
        <f t="shared" si="13"/>
        <v>5</v>
      </c>
      <c r="K24" s="49"/>
      <c r="L24" s="49"/>
      <c r="M24" s="49">
        <f t="shared" si="0"/>
        <v>5</v>
      </c>
      <c r="N24" s="50">
        <f t="shared" si="1"/>
        <v>5</v>
      </c>
      <c r="O24" s="51"/>
      <c r="P24" s="51"/>
      <c r="Q24" s="52">
        <f t="shared" si="2"/>
        <v>5</v>
      </c>
      <c r="R24" s="91">
        <f t="shared" si="3"/>
        <v>5</v>
      </c>
      <c r="S24" s="51"/>
      <c r="T24" s="51"/>
      <c r="U24" s="52">
        <f t="shared" si="4"/>
        <v>5</v>
      </c>
      <c r="V24" s="52">
        <f t="shared" si="4"/>
        <v>5</v>
      </c>
      <c r="W24" s="52"/>
      <c r="X24" s="52"/>
      <c r="Y24" s="52">
        <f t="shared" si="5"/>
        <v>5</v>
      </c>
      <c r="Z24" s="52">
        <f t="shared" si="6"/>
        <v>5</v>
      </c>
      <c r="AA24" s="52"/>
      <c r="AB24" s="52"/>
      <c r="AC24" s="52">
        <f t="shared" si="7"/>
        <v>5</v>
      </c>
      <c r="AD24" s="91">
        <f t="shared" si="8"/>
        <v>5</v>
      </c>
      <c r="AE24" s="3"/>
      <c r="AF24" s="3"/>
      <c r="AG24" s="135">
        <f t="shared" si="9"/>
        <v>5</v>
      </c>
      <c r="AH24" s="135">
        <f t="shared" si="10"/>
        <v>5</v>
      </c>
      <c r="AI24" s="135"/>
      <c r="AJ24" s="135"/>
      <c r="AK24" s="135">
        <f t="shared" si="11"/>
        <v>5</v>
      </c>
      <c r="AL24" s="135">
        <f t="shared" si="12"/>
        <v>5</v>
      </c>
    </row>
    <row r="25" spans="1:38" ht="22.5" x14ac:dyDescent="0.2">
      <c r="A25" s="42" t="s">
        <v>14</v>
      </c>
      <c r="B25" s="43">
        <v>24</v>
      </c>
      <c r="C25" s="44">
        <v>104</v>
      </c>
      <c r="D25" s="45" t="s">
        <v>175</v>
      </c>
      <c r="E25" s="46" t="s">
        <v>3</v>
      </c>
      <c r="F25" s="45" t="s">
        <v>2</v>
      </c>
      <c r="G25" s="47" t="s">
        <v>246</v>
      </c>
      <c r="H25" s="48">
        <v>200</v>
      </c>
      <c r="I25" s="49">
        <f t="shared" si="13"/>
        <v>5</v>
      </c>
      <c r="J25" s="49">
        <f t="shared" si="13"/>
        <v>5</v>
      </c>
      <c r="K25" s="49"/>
      <c r="L25" s="49"/>
      <c r="M25" s="49">
        <f t="shared" si="0"/>
        <v>5</v>
      </c>
      <c r="N25" s="50">
        <f t="shared" si="1"/>
        <v>5</v>
      </c>
      <c r="O25" s="51"/>
      <c r="P25" s="51"/>
      <c r="Q25" s="52">
        <f t="shared" si="2"/>
        <v>5</v>
      </c>
      <c r="R25" s="91">
        <f t="shared" si="3"/>
        <v>5</v>
      </c>
      <c r="S25" s="51"/>
      <c r="T25" s="51"/>
      <c r="U25" s="52">
        <f t="shared" si="4"/>
        <v>5</v>
      </c>
      <c r="V25" s="52">
        <f t="shared" si="4"/>
        <v>5</v>
      </c>
      <c r="W25" s="52"/>
      <c r="X25" s="52"/>
      <c r="Y25" s="52">
        <f t="shared" si="5"/>
        <v>5</v>
      </c>
      <c r="Z25" s="52">
        <f t="shared" si="6"/>
        <v>5</v>
      </c>
      <c r="AA25" s="52"/>
      <c r="AB25" s="52"/>
      <c r="AC25" s="52">
        <f t="shared" si="7"/>
        <v>5</v>
      </c>
      <c r="AD25" s="91">
        <f t="shared" si="8"/>
        <v>5</v>
      </c>
      <c r="AE25" s="3"/>
      <c r="AF25" s="3"/>
      <c r="AG25" s="135">
        <f t="shared" si="9"/>
        <v>5</v>
      </c>
      <c r="AH25" s="135">
        <f t="shared" si="10"/>
        <v>5</v>
      </c>
      <c r="AI25" s="135"/>
      <c r="AJ25" s="135"/>
      <c r="AK25" s="135">
        <f t="shared" si="11"/>
        <v>5</v>
      </c>
      <c r="AL25" s="135">
        <f t="shared" si="12"/>
        <v>5</v>
      </c>
    </row>
    <row r="26" spans="1:38" ht="22.5" x14ac:dyDescent="0.2">
      <c r="A26" s="42" t="s">
        <v>13</v>
      </c>
      <c r="B26" s="43">
        <v>24</v>
      </c>
      <c r="C26" s="44">
        <v>104</v>
      </c>
      <c r="D26" s="45" t="s">
        <v>175</v>
      </c>
      <c r="E26" s="46" t="s">
        <v>3</v>
      </c>
      <c r="F26" s="45" t="s">
        <v>2</v>
      </c>
      <c r="G26" s="47" t="s">
        <v>246</v>
      </c>
      <c r="H26" s="48">
        <v>240</v>
      </c>
      <c r="I26" s="49">
        <v>5</v>
      </c>
      <c r="J26" s="49">
        <v>5</v>
      </c>
      <c r="K26" s="49"/>
      <c r="L26" s="49"/>
      <c r="M26" s="49">
        <f t="shared" si="0"/>
        <v>5</v>
      </c>
      <c r="N26" s="50">
        <f t="shared" si="1"/>
        <v>5</v>
      </c>
      <c r="O26" s="51"/>
      <c r="P26" s="51"/>
      <c r="Q26" s="52">
        <f t="shared" si="2"/>
        <v>5</v>
      </c>
      <c r="R26" s="91">
        <f t="shared" si="3"/>
        <v>5</v>
      </c>
      <c r="S26" s="51"/>
      <c r="T26" s="51"/>
      <c r="U26" s="52">
        <f t="shared" si="4"/>
        <v>5</v>
      </c>
      <c r="V26" s="52">
        <f t="shared" si="4"/>
        <v>5</v>
      </c>
      <c r="W26" s="52"/>
      <c r="X26" s="52"/>
      <c r="Y26" s="52">
        <f t="shared" si="5"/>
        <v>5</v>
      </c>
      <c r="Z26" s="52">
        <f t="shared" si="6"/>
        <v>5</v>
      </c>
      <c r="AA26" s="52"/>
      <c r="AB26" s="52"/>
      <c r="AC26" s="52">
        <f t="shared" si="7"/>
        <v>5</v>
      </c>
      <c r="AD26" s="91">
        <f t="shared" si="8"/>
        <v>5</v>
      </c>
      <c r="AE26" s="3"/>
      <c r="AF26" s="3"/>
      <c r="AG26" s="135">
        <f t="shared" si="9"/>
        <v>5</v>
      </c>
      <c r="AH26" s="135">
        <f t="shared" si="10"/>
        <v>5</v>
      </c>
      <c r="AI26" s="135"/>
      <c r="AJ26" s="135"/>
      <c r="AK26" s="135">
        <f t="shared" si="11"/>
        <v>5</v>
      </c>
      <c r="AL26" s="135">
        <f t="shared" si="12"/>
        <v>5</v>
      </c>
    </row>
    <row r="27" spans="1:38" x14ac:dyDescent="0.2">
      <c r="A27" s="42" t="s">
        <v>86</v>
      </c>
      <c r="B27" s="43">
        <v>24</v>
      </c>
      <c r="C27" s="44">
        <v>113</v>
      </c>
      <c r="D27" s="45" t="s">
        <v>7</v>
      </c>
      <c r="E27" s="46" t="s">
        <v>7</v>
      </c>
      <c r="F27" s="45" t="s">
        <v>7</v>
      </c>
      <c r="G27" s="47" t="s">
        <v>7</v>
      </c>
      <c r="H27" s="48" t="s">
        <v>7</v>
      </c>
      <c r="I27" s="49">
        <f>I28+I32</f>
        <v>9774.2000000000007</v>
      </c>
      <c r="J27" s="49">
        <f>J28+J32</f>
        <v>9774.2000000000007</v>
      </c>
      <c r="K27" s="49"/>
      <c r="L27" s="49"/>
      <c r="M27" s="49">
        <f t="shared" si="0"/>
        <v>9774.2000000000007</v>
      </c>
      <c r="N27" s="50">
        <f t="shared" si="1"/>
        <v>9774.2000000000007</v>
      </c>
      <c r="O27" s="51"/>
      <c r="P27" s="51"/>
      <c r="Q27" s="52">
        <f t="shared" si="2"/>
        <v>9774.2000000000007</v>
      </c>
      <c r="R27" s="91">
        <f t="shared" si="3"/>
        <v>9774.2000000000007</v>
      </c>
      <c r="S27" s="51"/>
      <c r="T27" s="51"/>
      <c r="U27" s="52">
        <f t="shared" si="4"/>
        <v>9774.2000000000007</v>
      </c>
      <c r="V27" s="52">
        <f t="shared" si="4"/>
        <v>9774.2000000000007</v>
      </c>
      <c r="W27" s="52"/>
      <c r="X27" s="52"/>
      <c r="Y27" s="52">
        <f t="shared" si="5"/>
        <v>9774.2000000000007</v>
      </c>
      <c r="Z27" s="52">
        <f t="shared" si="6"/>
        <v>9774.2000000000007</v>
      </c>
      <c r="AA27" s="52"/>
      <c r="AB27" s="52"/>
      <c r="AC27" s="52">
        <f t="shared" si="7"/>
        <v>9774.2000000000007</v>
      </c>
      <c r="AD27" s="91">
        <f t="shared" si="8"/>
        <v>9774.2000000000007</v>
      </c>
      <c r="AE27" s="3"/>
      <c r="AF27" s="3"/>
      <c r="AG27" s="135">
        <f t="shared" si="9"/>
        <v>9774.2000000000007</v>
      </c>
      <c r="AH27" s="135">
        <f t="shared" si="10"/>
        <v>9774.2000000000007</v>
      </c>
      <c r="AI27" s="135"/>
      <c r="AJ27" s="135"/>
      <c r="AK27" s="135">
        <f t="shared" si="11"/>
        <v>9774.2000000000007</v>
      </c>
      <c r="AL27" s="135">
        <f t="shared" si="12"/>
        <v>9774.2000000000007</v>
      </c>
    </row>
    <row r="28" spans="1:38" ht="56.25" x14ac:dyDescent="0.2">
      <c r="A28" s="42" t="s">
        <v>302</v>
      </c>
      <c r="B28" s="43">
        <v>24</v>
      </c>
      <c r="C28" s="44">
        <v>113</v>
      </c>
      <c r="D28" s="45" t="s">
        <v>175</v>
      </c>
      <c r="E28" s="46" t="s">
        <v>3</v>
      </c>
      <c r="F28" s="45" t="s">
        <v>2</v>
      </c>
      <c r="G28" s="47" t="s">
        <v>9</v>
      </c>
      <c r="H28" s="48" t="s">
        <v>7</v>
      </c>
      <c r="I28" s="49">
        <f t="shared" ref="I28:J30" si="14">I29</f>
        <v>9514.2000000000007</v>
      </c>
      <c r="J28" s="49">
        <f t="shared" si="14"/>
        <v>9514.2000000000007</v>
      </c>
      <c r="K28" s="49"/>
      <c r="L28" s="49"/>
      <c r="M28" s="49">
        <f t="shared" si="0"/>
        <v>9514.2000000000007</v>
      </c>
      <c r="N28" s="50">
        <f t="shared" si="1"/>
        <v>9514.2000000000007</v>
      </c>
      <c r="O28" s="51"/>
      <c r="P28" s="51"/>
      <c r="Q28" s="52">
        <f t="shared" si="2"/>
        <v>9514.2000000000007</v>
      </c>
      <c r="R28" s="91">
        <f t="shared" si="3"/>
        <v>9514.2000000000007</v>
      </c>
      <c r="S28" s="51"/>
      <c r="T28" s="51"/>
      <c r="U28" s="52">
        <f t="shared" si="4"/>
        <v>9514.2000000000007</v>
      </c>
      <c r="V28" s="52">
        <f t="shared" si="4"/>
        <v>9514.2000000000007</v>
      </c>
      <c r="W28" s="52"/>
      <c r="X28" s="52"/>
      <c r="Y28" s="52">
        <f t="shared" si="5"/>
        <v>9514.2000000000007</v>
      </c>
      <c r="Z28" s="52">
        <f t="shared" si="6"/>
        <v>9514.2000000000007</v>
      </c>
      <c r="AA28" s="52"/>
      <c r="AB28" s="52"/>
      <c r="AC28" s="52">
        <f t="shared" si="7"/>
        <v>9514.2000000000007</v>
      </c>
      <c r="AD28" s="91">
        <f t="shared" si="8"/>
        <v>9514.2000000000007</v>
      </c>
      <c r="AE28" s="3"/>
      <c r="AF28" s="3"/>
      <c r="AG28" s="135">
        <f t="shared" si="9"/>
        <v>9514.2000000000007</v>
      </c>
      <c r="AH28" s="135">
        <f t="shared" si="10"/>
        <v>9514.2000000000007</v>
      </c>
      <c r="AI28" s="135"/>
      <c r="AJ28" s="135"/>
      <c r="AK28" s="135">
        <f t="shared" si="11"/>
        <v>9514.2000000000007</v>
      </c>
      <c r="AL28" s="135">
        <f t="shared" si="12"/>
        <v>9514.2000000000007</v>
      </c>
    </row>
    <row r="29" spans="1:38" x14ac:dyDescent="0.2">
      <c r="A29" s="42" t="s">
        <v>245</v>
      </c>
      <c r="B29" s="43">
        <v>24</v>
      </c>
      <c r="C29" s="44">
        <v>113</v>
      </c>
      <c r="D29" s="45" t="s">
        <v>175</v>
      </c>
      <c r="E29" s="46" t="s">
        <v>3</v>
      </c>
      <c r="F29" s="45" t="s">
        <v>2</v>
      </c>
      <c r="G29" s="47" t="s">
        <v>244</v>
      </c>
      <c r="H29" s="48" t="s">
        <v>7</v>
      </c>
      <c r="I29" s="49">
        <f t="shared" si="14"/>
        <v>9514.2000000000007</v>
      </c>
      <c r="J29" s="49">
        <f t="shared" si="14"/>
        <v>9514.2000000000007</v>
      </c>
      <c r="K29" s="49"/>
      <c r="L29" s="49"/>
      <c r="M29" s="49">
        <f t="shared" si="0"/>
        <v>9514.2000000000007</v>
      </c>
      <c r="N29" s="50">
        <f t="shared" si="1"/>
        <v>9514.2000000000007</v>
      </c>
      <c r="O29" s="51"/>
      <c r="P29" s="51"/>
      <c r="Q29" s="52">
        <f t="shared" si="2"/>
        <v>9514.2000000000007</v>
      </c>
      <c r="R29" s="91">
        <f t="shared" si="3"/>
        <v>9514.2000000000007</v>
      </c>
      <c r="S29" s="51"/>
      <c r="T29" s="51"/>
      <c r="U29" s="52">
        <f t="shared" si="4"/>
        <v>9514.2000000000007</v>
      </c>
      <c r="V29" s="52">
        <f t="shared" si="4"/>
        <v>9514.2000000000007</v>
      </c>
      <c r="W29" s="52"/>
      <c r="X29" s="52"/>
      <c r="Y29" s="52">
        <f t="shared" si="5"/>
        <v>9514.2000000000007</v>
      </c>
      <c r="Z29" s="52">
        <f t="shared" si="6"/>
        <v>9514.2000000000007</v>
      </c>
      <c r="AA29" s="52"/>
      <c r="AB29" s="52"/>
      <c r="AC29" s="52">
        <f t="shared" si="7"/>
        <v>9514.2000000000007</v>
      </c>
      <c r="AD29" s="91">
        <f t="shared" si="8"/>
        <v>9514.2000000000007</v>
      </c>
      <c r="AE29" s="3"/>
      <c r="AF29" s="3"/>
      <c r="AG29" s="135">
        <f t="shared" si="9"/>
        <v>9514.2000000000007</v>
      </c>
      <c r="AH29" s="135">
        <f t="shared" si="10"/>
        <v>9514.2000000000007</v>
      </c>
      <c r="AI29" s="135"/>
      <c r="AJ29" s="135"/>
      <c r="AK29" s="135">
        <f t="shared" si="11"/>
        <v>9514.2000000000007</v>
      </c>
      <c r="AL29" s="135">
        <f t="shared" si="12"/>
        <v>9514.2000000000007</v>
      </c>
    </row>
    <row r="30" spans="1:38" ht="22.5" x14ac:dyDescent="0.2">
      <c r="A30" s="42" t="s">
        <v>14</v>
      </c>
      <c r="B30" s="43">
        <v>24</v>
      </c>
      <c r="C30" s="44">
        <v>113</v>
      </c>
      <c r="D30" s="45" t="s">
        <v>175</v>
      </c>
      <c r="E30" s="46" t="s">
        <v>3</v>
      </c>
      <c r="F30" s="45" t="s">
        <v>2</v>
      </c>
      <c r="G30" s="47" t="s">
        <v>244</v>
      </c>
      <c r="H30" s="48">
        <v>200</v>
      </c>
      <c r="I30" s="49">
        <f t="shared" si="14"/>
        <v>9514.2000000000007</v>
      </c>
      <c r="J30" s="49">
        <f t="shared" si="14"/>
        <v>9514.2000000000007</v>
      </c>
      <c r="K30" s="49"/>
      <c r="L30" s="49"/>
      <c r="M30" s="49">
        <f t="shared" si="0"/>
        <v>9514.2000000000007</v>
      </c>
      <c r="N30" s="50">
        <f t="shared" si="1"/>
        <v>9514.2000000000007</v>
      </c>
      <c r="O30" s="51"/>
      <c r="P30" s="51"/>
      <c r="Q30" s="52">
        <f t="shared" si="2"/>
        <v>9514.2000000000007</v>
      </c>
      <c r="R30" s="91">
        <f t="shared" si="3"/>
        <v>9514.2000000000007</v>
      </c>
      <c r="S30" s="51"/>
      <c r="T30" s="51"/>
      <c r="U30" s="52">
        <f t="shared" si="4"/>
        <v>9514.2000000000007</v>
      </c>
      <c r="V30" s="52">
        <f t="shared" si="4"/>
        <v>9514.2000000000007</v>
      </c>
      <c r="W30" s="52"/>
      <c r="X30" s="52"/>
      <c r="Y30" s="52">
        <f t="shared" si="5"/>
        <v>9514.2000000000007</v>
      </c>
      <c r="Z30" s="52">
        <f t="shared" si="6"/>
        <v>9514.2000000000007</v>
      </c>
      <c r="AA30" s="52"/>
      <c r="AB30" s="52"/>
      <c r="AC30" s="52">
        <f t="shared" si="7"/>
        <v>9514.2000000000007</v>
      </c>
      <c r="AD30" s="91">
        <f t="shared" si="8"/>
        <v>9514.2000000000007</v>
      </c>
      <c r="AE30" s="3"/>
      <c r="AF30" s="3"/>
      <c r="AG30" s="135">
        <f t="shared" si="9"/>
        <v>9514.2000000000007</v>
      </c>
      <c r="AH30" s="135">
        <f t="shared" si="10"/>
        <v>9514.2000000000007</v>
      </c>
      <c r="AI30" s="135"/>
      <c r="AJ30" s="135"/>
      <c r="AK30" s="135">
        <f t="shared" si="11"/>
        <v>9514.2000000000007</v>
      </c>
      <c r="AL30" s="135">
        <f t="shared" si="12"/>
        <v>9514.2000000000007</v>
      </c>
    </row>
    <row r="31" spans="1:38" ht="22.5" x14ac:dyDescent="0.2">
      <c r="A31" s="42" t="s">
        <v>13</v>
      </c>
      <c r="B31" s="43">
        <v>24</v>
      </c>
      <c r="C31" s="44">
        <v>113</v>
      </c>
      <c r="D31" s="45" t="s">
        <v>175</v>
      </c>
      <c r="E31" s="46" t="s">
        <v>3</v>
      </c>
      <c r="F31" s="45" t="s">
        <v>2</v>
      </c>
      <c r="G31" s="47" t="s">
        <v>244</v>
      </c>
      <c r="H31" s="48">
        <v>240</v>
      </c>
      <c r="I31" s="49">
        <v>9514.2000000000007</v>
      </c>
      <c r="J31" s="49">
        <v>9514.2000000000007</v>
      </c>
      <c r="K31" s="49"/>
      <c r="L31" s="49"/>
      <c r="M31" s="49">
        <f t="shared" si="0"/>
        <v>9514.2000000000007</v>
      </c>
      <c r="N31" s="50">
        <f t="shared" si="1"/>
        <v>9514.2000000000007</v>
      </c>
      <c r="O31" s="51"/>
      <c r="P31" s="51"/>
      <c r="Q31" s="52">
        <f t="shared" si="2"/>
        <v>9514.2000000000007</v>
      </c>
      <c r="R31" s="91">
        <f t="shared" si="3"/>
        <v>9514.2000000000007</v>
      </c>
      <c r="S31" s="51"/>
      <c r="T31" s="51"/>
      <c r="U31" s="52">
        <f t="shared" si="4"/>
        <v>9514.2000000000007</v>
      </c>
      <c r="V31" s="52">
        <f t="shared" si="4"/>
        <v>9514.2000000000007</v>
      </c>
      <c r="W31" s="52"/>
      <c r="X31" s="52"/>
      <c r="Y31" s="52">
        <f t="shared" si="5"/>
        <v>9514.2000000000007</v>
      </c>
      <c r="Z31" s="52">
        <f t="shared" si="6"/>
        <v>9514.2000000000007</v>
      </c>
      <c r="AA31" s="52"/>
      <c r="AB31" s="52"/>
      <c r="AC31" s="52">
        <f t="shared" si="7"/>
        <v>9514.2000000000007</v>
      </c>
      <c r="AD31" s="91">
        <f t="shared" si="8"/>
        <v>9514.2000000000007</v>
      </c>
      <c r="AE31" s="3"/>
      <c r="AF31" s="3"/>
      <c r="AG31" s="135">
        <f t="shared" si="9"/>
        <v>9514.2000000000007</v>
      </c>
      <c r="AH31" s="135">
        <f t="shared" si="10"/>
        <v>9514.2000000000007</v>
      </c>
      <c r="AI31" s="135"/>
      <c r="AJ31" s="135"/>
      <c r="AK31" s="135">
        <f t="shared" si="11"/>
        <v>9514.2000000000007</v>
      </c>
      <c r="AL31" s="135">
        <f t="shared" si="12"/>
        <v>9514.2000000000007</v>
      </c>
    </row>
    <row r="32" spans="1:38" ht="45" x14ac:dyDescent="0.2">
      <c r="A32" s="42" t="s">
        <v>300</v>
      </c>
      <c r="B32" s="43">
        <v>24</v>
      </c>
      <c r="C32" s="44">
        <v>113</v>
      </c>
      <c r="D32" s="45" t="s">
        <v>34</v>
      </c>
      <c r="E32" s="46" t="s">
        <v>3</v>
      </c>
      <c r="F32" s="45" t="s">
        <v>2</v>
      </c>
      <c r="G32" s="47" t="s">
        <v>9</v>
      </c>
      <c r="H32" s="48" t="s">
        <v>7</v>
      </c>
      <c r="I32" s="49">
        <f t="shared" ref="I32:J34" si="15">I33</f>
        <v>260</v>
      </c>
      <c r="J32" s="49">
        <f t="shared" si="15"/>
        <v>260</v>
      </c>
      <c r="K32" s="49"/>
      <c r="L32" s="49"/>
      <c r="M32" s="49">
        <f t="shared" si="0"/>
        <v>260</v>
      </c>
      <c r="N32" s="50">
        <f t="shared" si="1"/>
        <v>260</v>
      </c>
      <c r="O32" s="51"/>
      <c r="P32" s="51"/>
      <c r="Q32" s="52">
        <f t="shared" si="2"/>
        <v>260</v>
      </c>
      <c r="R32" s="91">
        <f t="shared" si="3"/>
        <v>260</v>
      </c>
      <c r="S32" s="51"/>
      <c r="T32" s="51"/>
      <c r="U32" s="52">
        <f t="shared" si="4"/>
        <v>260</v>
      </c>
      <c r="V32" s="52">
        <f t="shared" si="4"/>
        <v>260</v>
      </c>
      <c r="W32" s="52"/>
      <c r="X32" s="52"/>
      <c r="Y32" s="52">
        <f t="shared" si="5"/>
        <v>260</v>
      </c>
      <c r="Z32" s="52">
        <f t="shared" si="6"/>
        <v>260</v>
      </c>
      <c r="AA32" s="52"/>
      <c r="AB32" s="52"/>
      <c r="AC32" s="52">
        <f t="shared" si="7"/>
        <v>260</v>
      </c>
      <c r="AD32" s="91">
        <f t="shared" si="8"/>
        <v>260</v>
      </c>
      <c r="AE32" s="3"/>
      <c r="AF32" s="3"/>
      <c r="AG32" s="135">
        <f t="shared" si="9"/>
        <v>260</v>
      </c>
      <c r="AH32" s="135">
        <f t="shared" si="10"/>
        <v>260</v>
      </c>
      <c r="AI32" s="135"/>
      <c r="AJ32" s="135"/>
      <c r="AK32" s="135">
        <f t="shared" si="11"/>
        <v>260</v>
      </c>
      <c r="AL32" s="135">
        <f t="shared" si="12"/>
        <v>260</v>
      </c>
    </row>
    <row r="33" spans="1:38" ht="22.5" x14ac:dyDescent="0.2">
      <c r="A33" s="42" t="s">
        <v>81</v>
      </c>
      <c r="B33" s="43">
        <v>24</v>
      </c>
      <c r="C33" s="44">
        <v>113</v>
      </c>
      <c r="D33" s="45" t="s">
        <v>34</v>
      </c>
      <c r="E33" s="46" t="s">
        <v>3</v>
      </c>
      <c r="F33" s="45" t="s">
        <v>2</v>
      </c>
      <c r="G33" s="47" t="s">
        <v>80</v>
      </c>
      <c r="H33" s="48" t="s">
        <v>7</v>
      </c>
      <c r="I33" s="49">
        <f t="shared" si="15"/>
        <v>260</v>
      </c>
      <c r="J33" s="49">
        <f t="shared" si="15"/>
        <v>260</v>
      </c>
      <c r="K33" s="49"/>
      <c r="L33" s="49"/>
      <c r="M33" s="49">
        <f t="shared" si="0"/>
        <v>260</v>
      </c>
      <c r="N33" s="50">
        <f t="shared" si="1"/>
        <v>260</v>
      </c>
      <c r="O33" s="51"/>
      <c r="P33" s="51"/>
      <c r="Q33" s="52">
        <f t="shared" si="2"/>
        <v>260</v>
      </c>
      <c r="R33" s="91">
        <f t="shared" si="3"/>
        <v>260</v>
      </c>
      <c r="S33" s="51"/>
      <c r="T33" s="51"/>
      <c r="U33" s="52">
        <f t="shared" si="4"/>
        <v>260</v>
      </c>
      <c r="V33" s="52">
        <f t="shared" si="4"/>
        <v>260</v>
      </c>
      <c r="W33" s="52"/>
      <c r="X33" s="52"/>
      <c r="Y33" s="52">
        <f t="shared" si="5"/>
        <v>260</v>
      </c>
      <c r="Z33" s="52">
        <f t="shared" si="6"/>
        <v>260</v>
      </c>
      <c r="AA33" s="52"/>
      <c r="AB33" s="52"/>
      <c r="AC33" s="52">
        <f t="shared" si="7"/>
        <v>260</v>
      </c>
      <c r="AD33" s="91">
        <f t="shared" si="8"/>
        <v>260</v>
      </c>
      <c r="AE33" s="3"/>
      <c r="AF33" s="3"/>
      <c r="AG33" s="135">
        <f t="shared" si="9"/>
        <v>260</v>
      </c>
      <c r="AH33" s="135">
        <f t="shared" si="10"/>
        <v>260</v>
      </c>
      <c r="AI33" s="135"/>
      <c r="AJ33" s="135"/>
      <c r="AK33" s="135">
        <f t="shared" si="11"/>
        <v>260</v>
      </c>
      <c r="AL33" s="135">
        <f t="shared" si="12"/>
        <v>260</v>
      </c>
    </row>
    <row r="34" spans="1:38" ht="22.5" x14ac:dyDescent="0.2">
      <c r="A34" s="42" t="s">
        <v>14</v>
      </c>
      <c r="B34" s="43">
        <v>24</v>
      </c>
      <c r="C34" s="44">
        <v>113</v>
      </c>
      <c r="D34" s="45" t="s">
        <v>34</v>
      </c>
      <c r="E34" s="46" t="s">
        <v>3</v>
      </c>
      <c r="F34" s="45" t="s">
        <v>2</v>
      </c>
      <c r="G34" s="47" t="s">
        <v>80</v>
      </c>
      <c r="H34" s="48">
        <v>200</v>
      </c>
      <c r="I34" s="49">
        <f t="shared" si="15"/>
        <v>260</v>
      </c>
      <c r="J34" s="49">
        <f t="shared" si="15"/>
        <v>260</v>
      </c>
      <c r="K34" s="49"/>
      <c r="L34" s="49"/>
      <c r="M34" s="49">
        <f t="shared" si="0"/>
        <v>260</v>
      </c>
      <c r="N34" s="50">
        <f t="shared" si="1"/>
        <v>260</v>
      </c>
      <c r="O34" s="51"/>
      <c r="P34" s="51"/>
      <c r="Q34" s="52">
        <f t="shared" si="2"/>
        <v>260</v>
      </c>
      <c r="R34" s="91">
        <f t="shared" si="3"/>
        <v>260</v>
      </c>
      <c r="S34" s="51"/>
      <c r="T34" s="51"/>
      <c r="U34" s="52">
        <f t="shared" si="4"/>
        <v>260</v>
      </c>
      <c r="V34" s="52">
        <f t="shared" si="4"/>
        <v>260</v>
      </c>
      <c r="W34" s="52"/>
      <c r="X34" s="52"/>
      <c r="Y34" s="52">
        <f t="shared" si="5"/>
        <v>260</v>
      </c>
      <c r="Z34" s="52">
        <f t="shared" si="6"/>
        <v>260</v>
      </c>
      <c r="AA34" s="52"/>
      <c r="AB34" s="52"/>
      <c r="AC34" s="52">
        <f t="shared" si="7"/>
        <v>260</v>
      </c>
      <c r="AD34" s="91">
        <f t="shared" si="8"/>
        <v>260</v>
      </c>
      <c r="AE34" s="3"/>
      <c r="AF34" s="3"/>
      <c r="AG34" s="135">
        <f t="shared" si="9"/>
        <v>260</v>
      </c>
      <c r="AH34" s="135">
        <f t="shared" si="10"/>
        <v>260</v>
      </c>
      <c r="AI34" s="135"/>
      <c r="AJ34" s="135"/>
      <c r="AK34" s="135">
        <f t="shared" si="11"/>
        <v>260</v>
      </c>
      <c r="AL34" s="135">
        <f t="shared" si="12"/>
        <v>260</v>
      </c>
    </row>
    <row r="35" spans="1:38" ht="22.5" x14ac:dyDescent="0.2">
      <c r="A35" s="42" t="s">
        <v>13</v>
      </c>
      <c r="B35" s="43">
        <v>24</v>
      </c>
      <c r="C35" s="44">
        <v>113</v>
      </c>
      <c r="D35" s="45" t="s">
        <v>34</v>
      </c>
      <c r="E35" s="46" t="s">
        <v>3</v>
      </c>
      <c r="F35" s="45" t="s">
        <v>2</v>
      </c>
      <c r="G35" s="47" t="s">
        <v>80</v>
      </c>
      <c r="H35" s="48">
        <v>240</v>
      </c>
      <c r="I35" s="49">
        <v>260</v>
      </c>
      <c r="J35" s="49">
        <v>260</v>
      </c>
      <c r="K35" s="49"/>
      <c r="L35" s="49"/>
      <c r="M35" s="49">
        <f t="shared" si="0"/>
        <v>260</v>
      </c>
      <c r="N35" s="50">
        <f t="shared" si="1"/>
        <v>260</v>
      </c>
      <c r="O35" s="51"/>
      <c r="P35" s="51"/>
      <c r="Q35" s="52">
        <f t="shared" si="2"/>
        <v>260</v>
      </c>
      <c r="R35" s="91">
        <f t="shared" si="3"/>
        <v>260</v>
      </c>
      <c r="S35" s="51"/>
      <c r="T35" s="51"/>
      <c r="U35" s="52">
        <f t="shared" si="4"/>
        <v>260</v>
      </c>
      <c r="V35" s="52">
        <f t="shared" si="4"/>
        <v>260</v>
      </c>
      <c r="W35" s="52"/>
      <c r="X35" s="52"/>
      <c r="Y35" s="52">
        <f t="shared" si="5"/>
        <v>260</v>
      </c>
      <c r="Z35" s="52">
        <f t="shared" si="6"/>
        <v>260</v>
      </c>
      <c r="AA35" s="52"/>
      <c r="AB35" s="52"/>
      <c r="AC35" s="52">
        <f t="shared" si="7"/>
        <v>260</v>
      </c>
      <c r="AD35" s="91">
        <f t="shared" si="8"/>
        <v>260</v>
      </c>
      <c r="AE35" s="3"/>
      <c r="AF35" s="3"/>
      <c r="AG35" s="135">
        <f t="shared" si="9"/>
        <v>260</v>
      </c>
      <c r="AH35" s="135">
        <f t="shared" si="10"/>
        <v>260</v>
      </c>
      <c r="AI35" s="135"/>
      <c r="AJ35" s="135"/>
      <c r="AK35" s="135">
        <f t="shared" si="11"/>
        <v>260</v>
      </c>
      <c r="AL35" s="135">
        <f t="shared" si="12"/>
        <v>260</v>
      </c>
    </row>
    <row r="36" spans="1:38" x14ac:dyDescent="0.2">
      <c r="A36" s="42" t="s">
        <v>119</v>
      </c>
      <c r="B36" s="43">
        <v>24</v>
      </c>
      <c r="C36" s="44">
        <v>400</v>
      </c>
      <c r="D36" s="45" t="s">
        <v>7</v>
      </c>
      <c r="E36" s="46" t="s">
        <v>7</v>
      </c>
      <c r="F36" s="45" t="s">
        <v>7</v>
      </c>
      <c r="G36" s="47" t="s">
        <v>7</v>
      </c>
      <c r="H36" s="48" t="s">
        <v>7</v>
      </c>
      <c r="I36" s="49">
        <f>I37+I47+I70</f>
        <v>32250.6</v>
      </c>
      <c r="J36" s="49">
        <f>J37+J47+J70</f>
        <v>33713.1</v>
      </c>
      <c r="K36" s="49">
        <f>K37+K42+K47+K70</f>
        <v>2056.4609999999998</v>
      </c>
      <c r="L36" s="49">
        <f>L37+L42+L47+L70</f>
        <v>2138.6750000000002</v>
      </c>
      <c r="M36" s="49">
        <f t="shared" si="0"/>
        <v>34307.061000000002</v>
      </c>
      <c r="N36" s="50">
        <f t="shared" si="1"/>
        <v>35851.775000000001</v>
      </c>
      <c r="O36" s="50">
        <f>O47</f>
        <v>42465</v>
      </c>
      <c r="P36" s="50">
        <f>P47</f>
        <v>42940</v>
      </c>
      <c r="Q36" s="52">
        <f t="shared" si="2"/>
        <v>76772.061000000002</v>
      </c>
      <c r="R36" s="91">
        <f t="shared" si="3"/>
        <v>78791.774999999994</v>
      </c>
      <c r="S36" s="51"/>
      <c r="T36" s="51"/>
      <c r="U36" s="52">
        <f t="shared" si="4"/>
        <v>76772.061000000002</v>
      </c>
      <c r="V36" s="52">
        <f t="shared" si="4"/>
        <v>78791.774999999994</v>
      </c>
      <c r="W36" s="52"/>
      <c r="X36" s="52"/>
      <c r="Y36" s="52">
        <f t="shared" si="5"/>
        <v>76772.061000000002</v>
      </c>
      <c r="Z36" s="52">
        <f t="shared" si="6"/>
        <v>78791.774999999994</v>
      </c>
      <c r="AA36" s="52">
        <f>AA47</f>
        <v>2558.6</v>
      </c>
      <c r="AB36" s="52">
        <f>AB47</f>
        <v>2564.1</v>
      </c>
      <c r="AC36" s="52">
        <f t="shared" si="7"/>
        <v>79330.661000000007</v>
      </c>
      <c r="AD36" s="91">
        <f t="shared" si="8"/>
        <v>81355.875</v>
      </c>
      <c r="AE36" s="52">
        <f>AE47</f>
        <v>0</v>
      </c>
      <c r="AF36" s="91">
        <f>AF47</f>
        <v>0</v>
      </c>
      <c r="AG36" s="135">
        <f t="shared" si="9"/>
        <v>79330.661000000007</v>
      </c>
      <c r="AH36" s="135">
        <f t="shared" si="10"/>
        <v>81355.875</v>
      </c>
      <c r="AI36" s="135"/>
      <c r="AJ36" s="135"/>
      <c r="AK36" s="135">
        <f t="shared" si="11"/>
        <v>79330.661000000007</v>
      </c>
      <c r="AL36" s="135">
        <f t="shared" si="12"/>
        <v>81355.875</v>
      </c>
    </row>
    <row r="37" spans="1:38" x14ac:dyDescent="0.2">
      <c r="A37" s="42" t="s">
        <v>243</v>
      </c>
      <c r="B37" s="43">
        <v>24</v>
      </c>
      <c r="C37" s="44">
        <v>406</v>
      </c>
      <c r="D37" s="45" t="s">
        <v>7</v>
      </c>
      <c r="E37" s="46" t="s">
        <v>7</v>
      </c>
      <c r="F37" s="45" t="s">
        <v>7</v>
      </c>
      <c r="G37" s="47" t="s">
        <v>7</v>
      </c>
      <c r="H37" s="48" t="s">
        <v>7</v>
      </c>
      <c r="I37" s="49">
        <f t="shared" ref="I37:J40" si="16">I38</f>
        <v>1682.1</v>
      </c>
      <c r="J37" s="49">
        <f t="shared" si="16"/>
        <v>3064</v>
      </c>
      <c r="K37" s="49"/>
      <c r="L37" s="49"/>
      <c r="M37" s="49">
        <f t="shared" si="0"/>
        <v>1682.1</v>
      </c>
      <c r="N37" s="50">
        <f t="shared" si="1"/>
        <v>3064</v>
      </c>
      <c r="O37" s="51"/>
      <c r="P37" s="51"/>
      <c r="Q37" s="52">
        <f t="shared" si="2"/>
        <v>1682.1</v>
      </c>
      <c r="R37" s="91">
        <f t="shared" si="3"/>
        <v>3064</v>
      </c>
      <c r="S37" s="51"/>
      <c r="T37" s="51"/>
      <c r="U37" s="52">
        <f t="shared" si="4"/>
        <v>1682.1</v>
      </c>
      <c r="V37" s="52">
        <f t="shared" si="4"/>
        <v>3064</v>
      </c>
      <c r="W37" s="52"/>
      <c r="X37" s="52"/>
      <c r="Y37" s="52">
        <f t="shared" si="5"/>
        <v>1682.1</v>
      </c>
      <c r="Z37" s="52">
        <f t="shared" si="6"/>
        <v>3064</v>
      </c>
      <c r="AA37" s="52"/>
      <c r="AB37" s="52"/>
      <c r="AC37" s="52">
        <f t="shared" si="7"/>
        <v>1682.1</v>
      </c>
      <c r="AD37" s="91">
        <f t="shared" si="8"/>
        <v>3064</v>
      </c>
      <c r="AE37" s="3"/>
      <c r="AF37" s="3"/>
      <c r="AG37" s="135">
        <f t="shared" si="9"/>
        <v>1682.1</v>
      </c>
      <c r="AH37" s="135">
        <f t="shared" si="10"/>
        <v>3064</v>
      </c>
      <c r="AI37" s="135"/>
      <c r="AJ37" s="135"/>
      <c r="AK37" s="135">
        <f t="shared" si="11"/>
        <v>1682.1</v>
      </c>
      <c r="AL37" s="135">
        <f t="shared" si="12"/>
        <v>3064</v>
      </c>
    </row>
    <row r="38" spans="1:38" ht="33.75" x14ac:dyDescent="0.2">
      <c r="A38" s="42" t="s">
        <v>291</v>
      </c>
      <c r="B38" s="43">
        <v>24</v>
      </c>
      <c r="C38" s="44">
        <v>406</v>
      </c>
      <c r="D38" s="45" t="s">
        <v>237</v>
      </c>
      <c r="E38" s="46" t="s">
        <v>3</v>
      </c>
      <c r="F38" s="45" t="s">
        <v>2</v>
      </c>
      <c r="G38" s="47" t="s">
        <v>9</v>
      </c>
      <c r="H38" s="48" t="s">
        <v>7</v>
      </c>
      <c r="I38" s="49">
        <f t="shared" si="16"/>
        <v>1682.1</v>
      </c>
      <c r="J38" s="49">
        <f t="shared" si="16"/>
        <v>3064</v>
      </c>
      <c r="K38" s="49"/>
      <c r="L38" s="49"/>
      <c r="M38" s="49">
        <f t="shared" si="0"/>
        <v>1682.1</v>
      </c>
      <c r="N38" s="50">
        <f t="shared" si="1"/>
        <v>3064</v>
      </c>
      <c r="O38" s="51"/>
      <c r="P38" s="51"/>
      <c r="Q38" s="52">
        <f t="shared" si="2"/>
        <v>1682.1</v>
      </c>
      <c r="R38" s="91">
        <f t="shared" si="3"/>
        <v>3064</v>
      </c>
      <c r="S38" s="51"/>
      <c r="T38" s="51"/>
      <c r="U38" s="52">
        <f t="shared" si="4"/>
        <v>1682.1</v>
      </c>
      <c r="V38" s="52">
        <f t="shared" si="4"/>
        <v>3064</v>
      </c>
      <c r="W38" s="52"/>
      <c r="X38" s="52"/>
      <c r="Y38" s="52">
        <f t="shared" si="5"/>
        <v>1682.1</v>
      </c>
      <c r="Z38" s="52">
        <f t="shared" si="6"/>
        <v>3064</v>
      </c>
      <c r="AA38" s="52"/>
      <c r="AB38" s="52"/>
      <c r="AC38" s="52">
        <f t="shared" si="7"/>
        <v>1682.1</v>
      </c>
      <c r="AD38" s="91">
        <f t="shared" si="8"/>
        <v>3064</v>
      </c>
      <c r="AE38" s="3"/>
      <c r="AF38" s="3"/>
      <c r="AG38" s="135">
        <f t="shared" si="9"/>
        <v>1682.1</v>
      </c>
      <c r="AH38" s="135">
        <f t="shared" si="10"/>
        <v>3064</v>
      </c>
      <c r="AI38" s="135"/>
      <c r="AJ38" s="135"/>
      <c r="AK38" s="135">
        <f t="shared" si="11"/>
        <v>1682.1</v>
      </c>
      <c r="AL38" s="135">
        <f t="shared" si="12"/>
        <v>3064</v>
      </c>
    </row>
    <row r="39" spans="1:38" ht="56.25" x14ac:dyDescent="0.2">
      <c r="A39" s="42" t="s">
        <v>295</v>
      </c>
      <c r="B39" s="43">
        <v>24</v>
      </c>
      <c r="C39" s="44">
        <v>406</v>
      </c>
      <c r="D39" s="45" t="s">
        <v>237</v>
      </c>
      <c r="E39" s="46" t="s">
        <v>3</v>
      </c>
      <c r="F39" s="45" t="s">
        <v>2</v>
      </c>
      <c r="G39" s="47" t="s">
        <v>236</v>
      </c>
      <c r="H39" s="48" t="s">
        <v>7</v>
      </c>
      <c r="I39" s="49">
        <f t="shared" si="16"/>
        <v>1682.1</v>
      </c>
      <c r="J39" s="49">
        <f t="shared" si="16"/>
        <v>3064</v>
      </c>
      <c r="K39" s="49"/>
      <c r="L39" s="49"/>
      <c r="M39" s="49">
        <f t="shared" si="0"/>
        <v>1682.1</v>
      </c>
      <c r="N39" s="50">
        <f t="shared" si="1"/>
        <v>3064</v>
      </c>
      <c r="O39" s="51"/>
      <c r="P39" s="51"/>
      <c r="Q39" s="52">
        <f t="shared" si="2"/>
        <v>1682.1</v>
      </c>
      <c r="R39" s="91">
        <f t="shared" si="3"/>
        <v>3064</v>
      </c>
      <c r="S39" s="51"/>
      <c r="T39" s="51"/>
      <c r="U39" s="52">
        <f t="shared" si="4"/>
        <v>1682.1</v>
      </c>
      <c r="V39" s="52">
        <f t="shared" si="4"/>
        <v>3064</v>
      </c>
      <c r="W39" s="52"/>
      <c r="X39" s="52"/>
      <c r="Y39" s="52">
        <f t="shared" si="5"/>
        <v>1682.1</v>
      </c>
      <c r="Z39" s="52">
        <f t="shared" si="6"/>
        <v>3064</v>
      </c>
      <c r="AA39" s="52"/>
      <c r="AB39" s="52"/>
      <c r="AC39" s="52">
        <f t="shared" si="7"/>
        <v>1682.1</v>
      </c>
      <c r="AD39" s="91">
        <f t="shared" si="8"/>
        <v>3064</v>
      </c>
      <c r="AE39" s="3"/>
      <c r="AF39" s="3"/>
      <c r="AG39" s="135">
        <f t="shared" si="9"/>
        <v>1682.1</v>
      </c>
      <c r="AH39" s="135">
        <f t="shared" si="10"/>
        <v>3064</v>
      </c>
      <c r="AI39" s="135"/>
      <c r="AJ39" s="135"/>
      <c r="AK39" s="135">
        <f t="shared" si="11"/>
        <v>1682.1</v>
      </c>
      <c r="AL39" s="135">
        <f t="shared" si="12"/>
        <v>3064</v>
      </c>
    </row>
    <row r="40" spans="1:38" x14ac:dyDescent="0.2">
      <c r="A40" s="42" t="s">
        <v>65</v>
      </c>
      <c r="B40" s="43">
        <v>24</v>
      </c>
      <c r="C40" s="44">
        <v>406</v>
      </c>
      <c r="D40" s="45" t="s">
        <v>237</v>
      </c>
      <c r="E40" s="46" t="s">
        <v>3</v>
      </c>
      <c r="F40" s="45" t="s">
        <v>2</v>
      </c>
      <c r="G40" s="47" t="s">
        <v>236</v>
      </c>
      <c r="H40" s="48">
        <v>500</v>
      </c>
      <c r="I40" s="49">
        <f t="shared" si="16"/>
        <v>1682.1</v>
      </c>
      <c r="J40" s="49">
        <f t="shared" si="16"/>
        <v>3064</v>
      </c>
      <c r="K40" s="49"/>
      <c r="L40" s="49"/>
      <c r="M40" s="49">
        <f t="shared" si="0"/>
        <v>1682.1</v>
      </c>
      <c r="N40" s="50">
        <f t="shared" si="1"/>
        <v>3064</v>
      </c>
      <c r="O40" s="51"/>
      <c r="P40" s="51"/>
      <c r="Q40" s="52">
        <f t="shared" si="2"/>
        <v>1682.1</v>
      </c>
      <c r="R40" s="91">
        <f t="shared" si="3"/>
        <v>3064</v>
      </c>
      <c r="S40" s="51"/>
      <c r="T40" s="51"/>
      <c r="U40" s="52">
        <f t="shared" si="4"/>
        <v>1682.1</v>
      </c>
      <c r="V40" s="52">
        <f t="shared" si="4"/>
        <v>3064</v>
      </c>
      <c r="W40" s="52"/>
      <c r="X40" s="52"/>
      <c r="Y40" s="52">
        <f t="shared" si="5"/>
        <v>1682.1</v>
      </c>
      <c r="Z40" s="52">
        <f t="shared" si="6"/>
        <v>3064</v>
      </c>
      <c r="AA40" s="52"/>
      <c r="AB40" s="52"/>
      <c r="AC40" s="52">
        <f t="shared" si="7"/>
        <v>1682.1</v>
      </c>
      <c r="AD40" s="91">
        <f t="shared" si="8"/>
        <v>3064</v>
      </c>
      <c r="AE40" s="3"/>
      <c r="AF40" s="3"/>
      <c r="AG40" s="135">
        <f t="shared" si="9"/>
        <v>1682.1</v>
      </c>
      <c r="AH40" s="135">
        <f t="shared" si="10"/>
        <v>3064</v>
      </c>
      <c r="AI40" s="135"/>
      <c r="AJ40" s="135"/>
      <c r="AK40" s="135">
        <f t="shared" si="11"/>
        <v>1682.1</v>
      </c>
      <c r="AL40" s="135">
        <f t="shared" si="12"/>
        <v>3064</v>
      </c>
    </row>
    <row r="41" spans="1:38" x14ac:dyDescent="0.2">
      <c r="A41" s="42" t="s">
        <v>64</v>
      </c>
      <c r="B41" s="43">
        <v>24</v>
      </c>
      <c r="C41" s="44">
        <v>406</v>
      </c>
      <c r="D41" s="45" t="s">
        <v>237</v>
      </c>
      <c r="E41" s="46" t="s">
        <v>3</v>
      </c>
      <c r="F41" s="45" t="s">
        <v>2</v>
      </c>
      <c r="G41" s="47" t="s">
        <v>236</v>
      </c>
      <c r="H41" s="48">
        <v>540</v>
      </c>
      <c r="I41" s="49">
        <v>1682.1</v>
      </c>
      <c r="J41" s="49">
        <v>3064</v>
      </c>
      <c r="K41" s="49"/>
      <c r="L41" s="49"/>
      <c r="M41" s="49">
        <f t="shared" si="0"/>
        <v>1682.1</v>
      </c>
      <c r="N41" s="50">
        <f t="shared" si="1"/>
        <v>3064</v>
      </c>
      <c r="O41" s="51"/>
      <c r="P41" s="51"/>
      <c r="Q41" s="52">
        <f t="shared" si="2"/>
        <v>1682.1</v>
      </c>
      <c r="R41" s="91">
        <f t="shared" si="3"/>
        <v>3064</v>
      </c>
      <c r="S41" s="51"/>
      <c r="T41" s="51"/>
      <c r="U41" s="52">
        <f t="shared" si="4"/>
        <v>1682.1</v>
      </c>
      <c r="V41" s="52">
        <f t="shared" si="4"/>
        <v>3064</v>
      </c>
      <c r="W41" s="52"/>
      <c r="X41" s="52"/>
      <c r="Y41" s="52">
        <f t="shared" si="5"/>
        <v>1682.1</v>
      </c>
      <c r="Z41" s="52">
        <f t="shared" si="6"/>
        <v>3064</v>
      </c>
      <c r="AA41" s="52"/>
      <c r="AB41" s="52"/>
      <c r="AC41" s="52">
        <f t="shared" si="7"/>
        <v>1682.1</v>
      </c>
      <c r="AD41" s="91">
        <f t="shared" si="8"/>
        <v>3064</v>
      </c>
      <c r="AE41" s="3"/>
      <c r="AF41" s="3"/>
      <c r="AG41" s="135">
        <f t="shared" si="9"/>
        <v>1682.1</v>
      </c>
      <c r="AH41" s="135">
        <f t="shared" si="10"/>
        <v>3064</v>
      </c>
      <c r="AI41" s="135"/>
      <c r="AJ41" s="135"/>
      <c r="AK41" s="135">
        <f t="shared" si="11"/>
        <v>1682.1</v>
      </c>
      <c r="AL41" s="135">
        <f t="shared" si="12"/>
        <v>3064</v>
      </c>
    </row>
    <row r="42" spans="1:38" x14ac:dyDescent="0.2">
      <c r="A42" s="53" t="s">
        <v>327</v>
      </c>
      <c r="B42" s="54">
        <v>24</v>
      </c>
      <c r="C42" s="44">
        <v>408</v>
      </c>
      <c r="D42" s="55"/>
      <c r="E42" s="56"/>
      <c r="F42" s="55"/>
      <c r="G42" s="57"/>
      <c r="H42" s="48"/>
      <c r="I42" s="49"/>
      <c r="J42" s="49"/>
      <c r="K42" s="49">
        <f t="shared" ref="K42:L45" si="17">K43</f>
        <v>2056.4609999999998</v>
      </c>
      <c r="L42" s="49">
        <f t="shared" si="17"/>
        <v>2138.6750000000002</v>
      </c>
      <c r="M42" s="49">
        <f t="shared" ref="M42:N46" si="18">K42</f>
        <v>2056.4609999999998</v>
      </c>
      <c r="N42" s="50">
        <f t="shared" si="18"/>
        <v>2138.6750000000002</v>
      </c>
      <c r="O42" s="51"/>
      <c r="P42" s="51"/>
      <c r="Q42" s="52">
        <f t="shared" si="2"/>
        <v>2056.4609999999998</v>
      </c>
      <c r="R42" s="91">
        <f t="shared" si="3"/>
        <v>2138.6750000000002</v>
      </c>
      <c r="S42" s="51"/>
      <c r="T42" s="51"/>
      <c r="U42" s="52">
        <f t="shared" si="4"/>
        <v>2056.4609999999998</v>
      </c>
      <c r="V42" s="52">
        <f t="shared" si="4"/>
        <v>2138.6750000000002</v>
      </c>
      <c r="W42" s="52"/>
      <c r="X42" s="52"/>
      <c r="Y42" s="52">
        <f t="shared" si="5"/>
        <v>2056.4609999999998</v>
      </c>
      <c r="Z42" s="52">
        <f t="shared" si="6"/>
        <v>2138.6750000000002</v>
      </c>
      <c r="AA42" s="52"/>
      <c r="AB42" s="52"/>
      <c r="AC42" s="52">
        <f t="shared" si="7"/>
        <v>2056.4609999999998</v>
      </c>
      <c r="AD42" s="91">
        <f t="shared" si="8"/>
        <v>2138.6750000000002</v>
      </c>
      <c r="AE42" s="3"/>
      <c r="AF42" s="3"/>
      <c r="AG42" s="135">
        <f t="shared" si="9"/>
        <v>2056.4609999999998</v>
      </c>
      <c r="AH42" s="135">
        <f t="shared" si="10"/>
        <v>2138.6750000000002</v>
      </c>
      <c r="AI42" s="135"/>
      <c r="AJ42" s="135"/>
      <c r="AK42" s="135">
        <f t="shared" si="11"/>
        <v>2056.4609999999998</v>
      </c>
      <c r="AL42" s="135">
        <f t="shared" si="12"/>
        <v>2138.6750000000002</v>
      </c>
    </row>
    <row r="43" spans="1:38" ht="56.25" x14ac:dyDescent="0.2">
      <c r="A43" s="53" t="s">
        <v>302</v>
      </c>
      <c r="B43" s="54">
        <v>24</v>
      </c>
      <c r="C43" s="44">
        <v>408</v>
      </c>
      <c r="D43" s="55">
        <v>2</v>
      </c>
      <c r="E43" s="56">
        <v>0</v>
      </c>
      <c r="F43" s="55">
        <v>0</v>
      </c>
      <c r="G43" s="57">
        <v>0</v>
      </c>
      <c r="H43" s="48"/>
      <c r="I43" s="49"/>
      <c r="J43" s="49"/>
      <c r="K43" s="49">
        <f t="shared" si="17"/>
        <v>2056.4609999999998</v>
      </c>
      <c r="L43" s="49">
        <f t="shared" si="17"/>
        <v>2138.6750000000002</v>
      </c>
      <c r="M43" s="49">
        <f t="shared" si="18"/>
        <v>2056.4609999999998</v>
      </c>
      <c r="N43" s="50">
        <f t="shared" si="18"/>
        <v>2138.6750000000002</v>
      </c>
      <c r="O43" s="51"/>
      <c r="P43" s="51"/>
      <c r="Q43" s="52">
        <f t="shared" si="2"/>
        <v>2056.4609999999998</v>
      </c>
      <c r="R43" s="91">
        <f t="shared" si="3"/>
        <v>2138.6750000000002</v>
      </c>
      <c r="S43" s="51"/>
      <c r="T43" s="51"/>
      <c r="U43" s="52">
        <f t="shared" si="4"/>
        <v>2056.4609999999998</v>
      </c>
      <c r="V43" s="52">
        <f t="shared" si="4"/>
        <v>2138.6750000000002</v>
      </c>
      <c r="W43" s="52"/>
      <c r="X43" s="52"/>
      <c r="Y43" s="52">
        <f t="shared" si="5"/>
        <v>2056.4609999999998</v>
      </c>
      <c r="Z43" s="52">
        <f t="shared" si="6"/>
        <v>2138.6750000000002</v>
      </c>
      <c r="AA43" s="52"/>
      <c r="AB43" s="52"/>
      <c r="AC43" s="52">
        <f t="shared" si="7"/>
        <v>2056.4609999999998</v>
      </c>
      <c r="AD43" s="91">
        <f t="shared" si="8"/>
        <v>2138.6750000000002</v>
      </c>
      <c r="AE43" s="3"/>
      <c r="AF43" s="3"/>
      <c r="AG43" s="135">
        <f t="shared" si="9"/>
        <v>2056.4609999999998</v>
      </c>
      <c r="AH43" s="135">
        <f t="shared" si="10"/>
        <v>2138.6750000000002</v>
      </c>
      <c r="AI43" s="135"/>
      <c r="AJ43" s="135"/>
      <c r="AK43" s="135">
        <f t="shared" si="11"/>
        <v>2056.4609999999998</v>
      </c>
      <c r="AL43" s="135">
        <f t="shared" si="12"/>
        <v>2138.6750000000002</v>
      </c>
    </row>
    <row r="44" spans="1:38" ht="33.75" x14ac:dyDescent="0.2">
      <c r="A44" s="53" t="s">
        <v>325</v>
      </c>
      <c r="B44" s="54">
        <v>24</v>
      </c>
      <c r="C44" s="44">
        <v>408</v>
      </c>
      <c r="D44" s="55">
        <v>2</v>
      </c>
      <c r="E44" s="56">
        <v>0</v>
      </c>
      <c r="F44" s="55">
        <v>0</v>
      </c>
      <c r="G44" s="57" t="s">
        <v>326</v>
      </c>
      <c r="H44" s="48"/>
      <c r="I44" s="49"/>
      <c r="J44" s="49"/>
      <c r="K44" s="49">
        <f t="shared" si="17"/>
        <v>2056.4609999999998</v>
      </c>
      <c r="L44" s="49">
        <f t="shared" si="17"/>
        <v>2138.6750000000002</v>
      </c>
      <c r="M44" s="49">
        <f t="shared" si="18"/>
        <v>2056.4609999999998</v>
      </c>
      <c r="N44" s="50">
        <f t="shared" si="18"/>
        <v>2138.6750000000002</v>
      </c>
      <c r="O44" s="51"/>
      <c r="P44" s="51"/>
      <c r="Q44" s="52">
        <f t="shared" si="2"/>
        <v>2056.4609999999998</v>
      </c>
      <c r="R44" s="91">
        <f t="shared" si="3"/>
        <v>2138.6750000000002</v>
      </c>
      <c r="S44" s="51"/>
      <c r="T44" s="51"/>
      <c r="U44" s="52">
        <f t="shared" si="4"/>
        <v>2056.4609999999998</v>
      </c>
      <c r="V44" s="52">
        <f t="shared" si="4"/>
        <v>2138.6750000000002</v>
      </c>
      <c r="W44" s="52"/>
      <c r="X44" s="52"/>
      <c r="Y44" s="52">
        <f t="shared" si="5"/>
        <v>2056.4609999999998</v>
      </c>
      <c r="Z44" s="52">
        <f t="shared" si="6"/>
        <v>2138.6750000000002</v>
      </c>
      <c r="AA44" s="52"/>
      <c r="AB44" s="52"/>
      <c r="AC44" s="52">
        <f t="shared" si="7"/>
        <v>2056.4609999999998</v>
      </c>
      <c r="AD44" s="91">
        <f t="shared" si="8"/>
        <v>2138.6750000000002</v>
      </c>
      <c r="AE44" s="3"/>
      <c r="AF44" s="3"/>
      <c r="AG44" s="135">
        <f t="shared" si="9"/>
        <v>2056.4609999999998</v>
      </c>
      <c r="AH44" s="135">
        <f t="shared" si="10"/>
        <v>2138.6750000000002</v>
      </c>
      <c r="AI44" s="135"/>
      <c r="AJ44" s="135"/>
      <c r="AK44" s="135">
        <f t="shared" si="11"/>
        <v>2056.4609999999998</v>
      </c>
      <c r="AL44" s="135">
        <f t="shared" si="12"/>
        <v>2138.6750000000002</v>
      </c>
    </row>
    <row r="45" spans="1:38" x14ac:dyDescent="0.2">
      <c r="A45" s="53" t="s">
        <v>65</v>
      </c>
      <c r="B45" s="54">
        <v>24</v>
      </c>
      <c r="C45" s="44">
        <v>408</v>
      </c>
      <c r="D45" s="55">
        <v>2</v>
      </c>
      <c r="E45" s="56">
        <v>0</v>
      </c>
      <c r="F45" s="55">
        <v>0</v>
      </c>
      <c r="G45" s="57" t="s">
        <v>326</v>
      </c>
      <c r="H45" s="48">
        <v>500</v>
      </c>
      <c r="I45" s="49"/>
      <c r="J45" s="49"/>
      <c r="K45" s="49">
        <f t="shared" si="17"/>
        <v>2056.4609999999998</v>
      </c>
      <c r="L45" s="49">
        <f t="shared" si="17"/>
        <v>2138.6750000000002</v>
      </c>
      <c r="M45" s="49">
        <f t="shared" si="18"/>
        <v>2056.4609999999998</v>
      </c>
      <c r="N45" s="50">
        <f t="shared" si="18"/>
        <v>2138.6750000000002</v>
      </c>
      <c r="O45" s="51"/>
      <c r="P45" s="51"/>
      <c r="Q45" s="52">
        <f t="shared" si="2"/>
        <v>2056.4609999999998</v>
      </c>
      <c r="R45" s="91">
        <f t="shared" si="3"/>
        <v>2138.6750000000002</v>
      </c>
      <c r="S45" s="51"/>
      <c r="T45" s="51"/>
      <c r="U45" s="52">
        <f t="shared" si="4"/>
        <v>2056.4609999999998</v>
      </c>
      <c r="V45" s="52">
        <f t="shared" si="4"/>
        <v>2138.6750000000002</v>
      </c>
      <c r="W45" s="52"/>
      <c r="X45" s="52"/>
      <c r="Y45" s="52">
        <f t="shared" si="5"/>
        <v>2056.4609999999998</v>
      </c>
      <c r="Z45" s="52">
        <f t="shared" si="6"/>
        <v>2138.6750000000002</v>
      </c>
      <c r="AA45" s="52"/>
      <c r="AB45" s="52"/>
      <c r="AC45" s="52">
        <f t="shared" si="7"/>
        <v>2056.4609999999998</v>
      </c>
      <c r="AD45" s="91">
        <f t="shared" si="8"/>
        <v>2138.6750000000002</v>
      </c>
      <c r="AE45" s="3"/>
      <c r="AF45" s="3"/>
      <c r="AG45" s="135">
        <f t="shared" si="9"/>
        <v>2056.4609999999998</v>
      </c>
      <c r="AH45" s="135">
        <f t="shared" si="10"/>
        <v>2138.6750000000002</v>
      </c>
      <c r="AI45" s="135"/>
      <c r="AJ45" s="135"/>
      <c r="AK45" s="135">
        <f t="shared" si="11"/>
        <v>2056.4609999999998</v>
      </c>
      <c r="AL45" s="135">
        <f t="shared" si="12"/>
        <v>2138.6750000000002</v>
      </c>
    </row>
    <row r="46" spans="1:38" x14ac:dyDescent="0.2">
      <c r="A46" s="53" t="s">
        <v>64</v>
      </c>
      <c r="B46" s="54">
        <v>24</v>
      </c>
      <c r="C46" s="44">
        <v>408</v>
      </c>
      <c r="D46" s="55">
        <v>2</v>
      </c>
      <c r="E46" s="56">
        <v>0</v>
      </c>
      <c r="F46" s="55">
        <v>0</v>
      </c>
      <c r="G46" s="57" t="s">
        <v>326</v>
      </c>
      <c r="H46" s="48">
        <v>540</v>
      </c>
      <c r="I46" s="49"/>
      <c r="J46" s="49"/>
      <c r="K46" s="49">
        <f>2036.1+20.361</f>
        <v>2056.4609999999998</v>
      </c>
      <c r="L46" s="49">
        <f>2117.5+21.175</f>
        <v>2138.6750000000002</v>
      </c>
      <c r="M46" s="49">
        <f t="shared" si="18"/>
        <v>2056.4609999999998</v>
      </c>
      <c r="N46" s="50">
        <f t="shared" si="18"/>
        <v>2138.6750000000002</v>
      </c>
      <c r="O46" s="51"/>
      <c r="P46" s="51"/>
      <c r="Q46" s="52">
        <f t="shared" si="2"/>
        <v>2056.4609999999998</v>
      </c>
      <c r="R46" s="91">
        <f t="shared" si="3"/>
        <v>2138.6750000000002</v>
      </c>
      <c r="S46" s="51"/>
      <c r="T46" s="51"/>
      <c r="U46" s="52">
        <f t="shared" si="4"/>
        <v>2056.4609999999998</v>
      </c>
      <c r="V46" s="52">
        <f t="shared" si="4"/>
        <v>2138.6750000000002</v>
      </c>
      <c r="W46" s="52"/>
      <c r="X46" s="52"/>
      <c r="Y46" s="52">
        <f t="shared" si="5"/>
        <v>2056.4609999999998</v>
      </c>
      <c r="Z46" s="52">
        <f t="shared" si="6"/>
        <v>2138.6750000000002</v>
      </c>
      <c r="AA46" s="52"/>
      <c r="AB46" s="52"/>
      <c r="AC46" s="52">
        <f t="shared" si="7"/>
        <v>2056.4609999999998</v>
      </c>
      <c r="AD46" s="91">
        <f t="shared" si="8"/>
        <v>2138.6750000000002</v>
      </c>
      <c r="AE46" s="3"/>
      <c r="AF46" s="3"/>
      <c r="AG46" s="135">
        <f t="shared" si="9"/>
        <v>2056.4609999999998</v>
      </c>
      <c r="AH46" s="135">
        <f t="shared" si="10"/>
        <v>2138.6750000000002</v>
      </c>
      <c r="AI46" s="135"/>
      <c r="AJ46" s="135"/>
      <c r="AK46" s="135">
        <f t="shared" si="11"/>
        <v>2056.4609999999998</v>
      </c>
      <c r="AL46" s="135">
        <f t="shared" si="12"/>
        <v>2138.6750000000002</v>
      </c>
    </row>
    <row r="47" spans="1:38" x14ac:dyDescent="0.2">
      <c r="A47" s="42" t="s">
        <v>242</v>
      </c>
      <c r="B47" s="43">
        <v>24</v>
      </c>
      <c r="C47" s="44">
        <v>409</v>
      </c>
      <c r="D47" s="45" t="s">
        <v>7</v>
      </c>
      <c r="E47" s="46" t="s">
        <v>7</v>
      </c>
      <c r="F47" s="45" t="s">
        <v>7</v>
      </c>
      <c r="G47" s="47" t="s">
        <v>7</v>
      </c>
      <c r="H47" s="48" t="s">
        <v>7</v>
      </c>
      <c r="I47" s="49">
        <f>I48</f>
        <v>20071.599999999999</v>
      </c>
      <c r="J47" s="49">
        <f>J48</f>
        <v>21534.1</v>
      </c>
      <c r="K47" s="49">
        <f>K48</f>
        <v>0</v>
      </c>
      <c r="L47" s="49">
        <f>L48</f>
        <v>0</v>
      </c>
      <c r="M47" s="49">
        <f t="shared" si="0"/>
        <v>20071.599999999999</v>
      </c>
      <c r="N47" s="50">
        <f t="shared" si="1"/>
        <v>21534.1</v>
      </c>
      <c r="O47" s="50">
        <f t="shared" ref="O47:P47" si="19">O48</f>
        <v>42465</v>
      </c>
      <c r="P47" s="50">
        <f t="shared" si="19"/>
        <v>42940</v>
      </c>
      <c r="Q47" s="52">
        <f t="shared" si="2"/>
        <v>62536.6</v>
      </c>
      <c r="R47" s="91">
        <f t="shared" si="3"/>
        <v>64474.1</v>
      </c>
      <c r="S47" s="51"/>
      <c r="T47" s="51"/>
      <c r="U47" s="52">
        <f t="shared" si="4"/>
        <v>62536.6</v>
      </c>
      <c r="V47" s="52">
        <f t="shared" si="4"/>
        <v>64474.1</v>
      </c>
      <c r="W47" s="52"/>
      <c r="X47" s="52"/>
      <c r="Y47" s="52">
        <f t="shared" si="5"/>
        <v>62536.6</v>
      </c>
      <c r="Z47" s="52">
        <f t="shared" si="6"/>
        <v>64474.1</v>
      </c>
      <c r="AA47" s="52">
        <f t="shared" ref="AA47:AB50" si="20">AA48</f>
        <v>2558.6</v>
      </c>
      <c r="AB47" s="52">
        <f t="shared" si="20"/>
        <v>2564.1</v>
      </c>
      <c r="AC47" s="52">
        <f t="shared" si="7"/>
        <v>65095.199999999997</v>
      </c>
      <c r="AD47" s="91">
        <f t="shared" si="8"/>
        <v>67038.2</v>
      </c>
      <c r="AE47" s="52">
        <f>AE48</f>
        <v>0</v>
      </c>
      <c r="AF47" s="91">
        <f>AF48</f>
        <v>0</v>
      </c>
      <c r="AG47" s="135">
        <f t="shared" si="9"/>
        <v>65095.199999999997</v>
      </c>
      <c r="AH47" s="135">
        <f t="shared" si="10"/>
        <v>67038.2</v>
      </c>
      <c r="AI47" s="135"/>
      <c r="AJ47" s="135"/>
      <c r="AK47" s="135">
        <f t="shared" si="11"/>
        <v>65095.199999999997</v>
      </c>
      <c r="AL47" s="135">
        <f t="shared" si="12"/>
        <v>67038.2</v>
      </c>
    </row>
    <row r="48" spans="1:38" ht="56.25" x14ac:dyDescent="0.2">
      <c r="A48" s="42" t="s">
        <v>302</v>
      </c>
      <c r="B48" s="43">
        <v>24</v>
      </c>
      <c r="C48" s="44">
        <v>409</v>
      </c>
      <c r="D48" s="45" t="s">
        <v>175</v>
      </c>
      <c r="E48" s="46" t="s">
        <v>3</v>
      </c>
      <c r="F48" s="45" t="s">
        <v>2</v>
      </c>
      <c r="G48" s="47" t="s">
        <v>9</v>
      </c>
      <c r="H48" s="48" t="s">
        <v>7</v>
      </c>
      <c r="I48" s="49">
        <f>I49+I52+I55+I58+I61</f>
        <v>20071.599999999999</v>
      </c>
      <c r="J48" s="49">
        <f>J49+J52+J55+J58+J61</f>
        <v>21534.1</v>
      </c>
      <c r="K48" s="49">
        <f>K52+K55+K61</f>
        <v>0</v>
      </c>
      <c r="L48" s="49">
        <f>L52+L55+L61</f>
        <v>0</v>
      </c>
      <c r="M48" s="49">
        <f t="shared" si="0"/>
        <v>20071.599999999999</v>
      </c>
      <c r="N48" s="50">
        <f t="shared" si="1"/>
        <v>21534.1</v>
      </c>
      <c r="O48" s="50">
        <f>O65</f>
        <v>42465</v>
      </c>
      <c r="P48" s="50">
        <f>P65</f>
        <v>42940</v>
      </c>
      <c r="Q48" s="52">
        <f t="shared" si="2"/>
        <v>62536.6</v>
      </c>
      <c r="R48" s="91">
        <f t="shared" si="3"/>
        <v>64474.1</v>
      </c>
      <c r="S48" s="51"/>
      <c r="T48" s="51"/>
      <c r="U48" s="52">
        <f t="shared" si="4"/>
        <v>62536.6</v>
      </c>
      <c r="V48" s="52">
        <f t="shared" si="4"/>
        <v>64474.1</v>
      </c>
      <c r="W48" s="52"/>
      <c r="X48" s="52"/>
      <c r="Y48" s="52">
        <f t="shared" si="5"/>
        <v>62536.6</v>
      </c>
      <c r="Z48" s="52">
        <f t="shared" si="6"/>
        <v>64474.1</v>
      </c>
      <c r="AA48" s="52">
        <f>AA49+AA52+AA55</f>
        <v>2558.6</v>
      </c>
      <c r="AB48" s="52">
        <f>AB49+AB52+AB55</f>
        <v>2564.1</v>
      </c>
      <c r="AC48" s="52">
        <f t="shared" si="7"/>
        <v>65095.199999999997</v>
      </c>
      <c r="AD48" s="91">
        <f t="shared" si="8"/>
        <v>67038.2</v>
      </c>
      <c r="AE48" s="52">
        <f>AE64+AE52</f>
        <v>0</v>
      </c>
      <c r="AF48" s="52">
        <f>AF64+AF52</f>
        <v>0</v>
      </c>
      <c r="AG48" s="135">
        <f t="shared" si="9"/>
        <v>65095.199999999997</v>
      </c>
      <c r="AH48" s="135">
        <f t="shared" si="10"/>
        <v>67038.2</v>
      </c>
      <c r="AI48" s="135"/>
      <c r="AJ48" s="135"/>
      <c r="AK48" s="135">
        <f t="shared" si="11"/>
        <v>65095.199999999997</v>
      </c>
      <c r="AL48" s="135">
        <f t="shared" si="12"/>
        <v>67038.2</v>
      </c>
    </row>
    <row r="49" spans="1:38" ht="90" x14ac:dyDescent="0.2">
      <c r="A49" s="53" t="s">
        <v>284</v>
      </c>
      <c r="B49" s="54">
        <v>24</v>
      </c>
      <c r="C49" s="44">
        <v>409</v>
      </c>
      <c r="D49" s="55" t="s">
        <v>175</v>
      </c>
      <c r="E49" s="56" t="s">
        <v>3</v>
      </c>
      <c r="F49" s="55" t="s">
        <v>2</v>
      </c>
      <c r="G49" s="57" t="s">
        <v>285</v>
      </c>
      <c r="H49" s="48" t="s">
        <v>7</v>
      </c>
      <c r="I49" s="58">
        <f>I50</f>
        <v>2558.6</v>
      </c>
      <c r="J49" s="49">
        <f>J50</f>
        <v>2564.1</v>
      </c>
      <c r="K49" s="58"/>
      <c r="L49" s="49"/>
      <c r="M49" s="58">
        <f t="shared" si="0"/>
        <v>2558.6</v>
      </c>
      <c r="N49" s="50">
        <f t="shared" si="1"/>
        <v>2564.1</v>
      </c>
      <c r="O49" s="51"/>
      <c r="P49" s="51"/>
      <c r="Q49" s="52">
        <f t="shared" si="2"/>
        <v>2558.6</v>
      </c>
      <c r="R49" s="91">
        <f t="shared" si="3"/>
        <v>2564.1</v>
      </c>
      <c r="S49" s="51"/>
      <c r="T49" s="51"/>
      <c r="U49" s="52">
        <f t="shared" si="4"/>
        <v>2558.6</v>
      </c>
      <c r="V49" s="52">
        <f t="shared" si="4"/>
        <v>2564.1</v>
      </c>
      <c r="W49" s="52"/>
      <c r="X49" s="52"/>
      <c r="Y49" s="52">
        <f t="shared" si="5"/>
        <v>2558.6</v>
      </c>
      <c r="Z49" s="52">
        <f t="shared" si="6"/>
        <v>2564.1</v>
      </c>
      <c r="AA49" s="52">
        <f t="shared" si="20"/>
        <v>2558.6</v>
      </c>
      <c r="AB49" s="52">
        <f t="shared" si="20"/>
        <v>2564.1</v>
      </c>
      <c r="AC49" s="52">
        <f t="shared" si="7"/>
        <v>5117.2</v>
      </c>
      <c r="AD49" s="91">
        <f t="shared" si="8"/>
        <v>5128.2</v>
      </c>
      <c r="AE49" s="3"/>
      <c r="AF49" s="3"/>
      <c r="AG49" s="135">
        <f t="shared" si="9"/>
        <v>5117.2</v>
      </c>
      <c r="AH49" s="135">
        <f t="shared" si="10"/>
        <v>5128.2</v>
      </c>
      <c r="AI49" s="135"/>
      <c r="AJ49" s="135"/>
      <c r="AK49" s="135">
        <f t="shared" si="11"/>
        <v>5117.2</v>
      </c>
      <c r="AL49" s="135">
        <f t="shared" si="12"/>
        <v>5128.2</v>
      </c>
    </row>
    <row r="50" spans="1:38" ht="22.5" x14ac:dyDescent="0.2">
      <c r="A50" s="53" t="s">
        <v>14</v>
      </c>
      <c r="B50" s="54">
        <v>24</v>
      </c>
      <c r="C50" s="44">
        <v>409</v>
      </c>
      <c r="D50" s="55" t="s">
        <v>175</v>
      </c>
      <c r="E50" s="56" t="s">
        <v>3</v>
      </c>
      <c r="F50" s="55" t="s">
        <v>2</v>
      </c>
      <c r="G50" s="57" t="s">
        <v>285</v>
      </c>
      <c r="H50" s="48">
        <v>200</v>
      </c>
      <c r="I50" s="58">
        <f>I51</f>
        <v>2558.6</v>
      </c>
      <c r="J50" s="49">
        <f>J51</f>
        <v>2564.1</v>
      </c>
      <c r="K50" s="58"/>
      <c r="L50" s="49"/>
      <c r="M50" s="58">
        <f t="shared" si="0"/>
        <v>2558.6</v>
      </c>
      <c r="N50" s="50">
        <f t="shared" si="1"/>
        <v>2564.1</v>
      </c>
      <c r="O50" s="51"/>
      <c r="P50" s="51"/>
      <c r="Q50" s="52">
        <f t="shared" si="2"/>
        <v>2558.6</v>
      </c>
      <c r="R50" s="91">
        <f t="shared" si="3"/>
        <v>2564.1</v>
      </c>
      <c r="S50" s="51"/>
      <c r="T50" s="51"/>
      <c r="U50" s="52">
        <f t="shared" si="4"/>
        <v>2558.6</v>
      </c>
      <c r="V50" s="52">
        <f t="shared" si="4"/>
        <v>2564.1</v>
      </c>
      <c r="W50" s="52"/>
      <c r="X50" s="52"/>
      <c r="Y50" s="52">
        <f t="shared" si="5"/>
        <v>2558.6</v>
      </c>
      <c r="Z50" s="52">
        <f t="shared" si="6"/>
        <v>2564.1</v>
      </c>
      <c r="AA50" s="52">
        <f t="shared" si="20"/>
        <v>2558.6</v>
      </c>
      <c r="AB50" s="52">
        <f t="shared" si="20"/>
        <v>2564.1</v>
      </c>
      <c r="AC50" s="52">
        <f t="shared" si="7"/>
        <v>5117.2</v>
      </c>
      <c r="AD50" s="91">
        <f t="shared" si="8"/>
        <v>5128.2</v>
      </c>
      <c r="AE50" s="3"/>
      <c r="AF50" s="3"/>
      <c r="AG50" s="135">
        <f t="shared" si="9"/>
        <v>5117.2</v>
      </c>
      <c r="AH50" s="135">
        <f t="shared" si="10"/>
        <v>5128.2</v>
      </c>
      <c r="AI50" s="135"/>
      <c r="AJ50" s="135"/>
      <c r="AK50" s="135">
        <f t="shared" si="11"/>
        <v>5117.2</v>
      </c>
      <c r="AL50" s="135">
        <f t="shared" si="12"/>
        <v>5128.2</v>
      </c>
    </row>
    <row r="51" spans="1:38" ht="22.5" x14ac:dyDescent="0.2">
      <c r="A51" s="53" t="s">
        <v>13</v>
      </c>
      <c r="B51" s="54">
        <v>24</v>
      </c>
      <c r="C51" s="44">
        <v>409</v>
      </c>
      <c r="D51" s="55" t="s">
        <v>175</v>
      </c>
      <c r="E51" s="56" t="s">
        <v>3</v>
      </c>
      <c r="F51" s="55" t="s">
        <v>2</v>
      </c>
      <c r="G51" s="57" t="s">
        <v>285</v>
      </c>
      <c r="H51" s="48">
        <v>240</v>
      </c>
      <c r="I51" s="58">
        <v>2558.6</v>
      </c>
      <c r="J51" s="49">
        <v>2564.1</v>
      </c>
      <c r="K51" s="58"/>
      <c r="L51" s="49"/>
      <c r="M51" s="58">
        <f t="shared" si="0"/>
        <v>2558.6</v>
      </c>
      <c r="N51" s="50">
        <f t="shared" si="1"/>
        <v>2564.1</v>
      </c>
      <c r="O51" s="51"/>
      <c r="P51" s="51"/>
      <c r="Q51" s="52">
        <f t="shared" si="2"/>
        <v>2558.6</v>
      </c>
      <c r="R51" s="91">
        <f t="shared" si="3"/>
        <v>2564.1</v>
      </c>
      <c r="S51" s="51"/>
      <c r="T51" s="51"/>
      <c r="U51" s="52">
        <f t="shared" si="4"/>
        <v>2558.6</v>
      </c>
      <c r="V51" s="52">
        <f t="shared" si="4"/>
        <v>2564.1</v>
      </c>
      <c r="W51" s="52"/>
      <c r="X51" s="52"/>
      <c r="Y51" s="52">
        <f t="shared" si="5"/>
        <v>2558.6</v>
      </c>
      <c r="Z51" s="52">
        <f t="shared" si="6"/>
        <v>2564.1</v>
      </c>
      <c r="AA51" s="52">
        <v>2558.6</v>
      </c>
      <c r="AB51" s="52">
        <v>2564.1</v>
      </c>
      <c r="AC51" s="52">
        <f t="shared" si="7"/>
        <v>5117.2</v>
      </c>
      <c r="AD51" s="91">
        <f t="shared" si="8"/>
        <v>5128.2</v>
      </c>
      <c r="AE51" s="3"/>
      <c r="AF51" s="3"/>
      <c r="AG51" s="135">
        <f t="shared" si="9"/>
        <v>5117.2</v>
      </c>
      <c r="AH51" s="135">
        <f t="shared" si="10"/>
        <v>5128.2</v>
      </c>
      <c r="AI51" s="135"/>
      <c r="AJ51" s="135"/>
      <c r="AK51" s="135">
        <f t="shared" si="11"/>
        <v>5117.2</v>
      </c>
      <c r="AL51" s="135">
        <f t="shared" si="12"/>
        <v>5128.2</v>
      </c>
    </row>
    <row r="52" spans="1:38" x14ac:dyDescent="0.2">
      <c r="A52" s="53" t="s">
        <v>263</v>
      </c>
      <c r="B52" s="54">
        <v>24</v>
      </c>
      <c r="C52" s="44">
        <v>409</v>
      </c>
      <c r="D52" s="55" t="s">
        <v>175</v>
      </c>
      <c r="E52" s="56" t="s">
        <v>3</v>
      </c>
      <c r="F52" s="55" t="s">
        <v>2</v>
      </c>
      <c r="G52" s="57" t="s">
        <v>264</v>
      </c>
      <c r="H52" s="48" t="s">
        <v>7</v>
      </c>
      <c r="I52" s="49">
        <f t="shared" ref="I52:L53" si="21">I53</f>
        <v>1141.3</v>
      </c>
      <c r="J52" s="49">
        <f t="shared" si="21"/>
        <v>1633</v>
      </c>
      <c r="K52" s="49">
        <f t="shared" si="21"/>
        <v>-11.2</v>
      </c>
      <c r="L52" s="49">
        <f t="shared" si="21"/>
        <v>-11.2</v>
      </c>
      <c r="M52" s="49">
        <f t="shared" si="0"/>
        <v>1130.0999999999999</v>
      </c>
      <c r="N52" s="50">
        <f t="shared" si="1"/>
        <v>1621.8</v>
      </c>
      <c r="O52" s="51"/>
      <c r="P52" s="51"/>
      <c r="Q52" s="52">
        <f t="shared" si="2"/>
        <v>1130.0999999999999</v>
      </c>
      <c r="R52" s="91">
        <f t="shared" si="3"/>
        <v>1621.8</v>
      </c>
      <c r="S52" s="51"/>
      <c r="T52" s="51"/>
      <c r="U52" s="52">
        <f t="shared" si="4"/>
        <v>1130.0999999999999</v>
      </c>
      <c r="V52" s="52">
        <f t="shared" si="4"/>
        <v>1621.8</v>
      </c>
      <c r="W52" s="52"/>
      <c r="X52" s="52"/>
      <c r="Y52" s="52">
        <f t="shared" si="5"/>
        <v>1130.0999999999999</v>
      </c>
      <c r="Z52" s="52">
        <f t="shared" si="6"/>
        <v>1621.8</v>
      </c>
      <c r="AA52" s="52">
        <f>AA53</f>
        <v>2558.6</v>
      </c>
      <c r="AB52" s="52">
        <f>AB53</f>
        <v>2564.1</v>
      </c>
      <c r="AC52" s="52">
        <f t="shared" si="7"/>
        <v>3688.7</v>
      </c>
      <c r="AD52" s="91">
        <f t="shared" si="8"/>
        <v>4185.8999999999996</v>
      </c>
      <c r="AE52" s="52">
        <f>AE53</f>
        <v>-2235</v>
      </c>
      <c r="AF52" s="52">
        <f>AF53</f>
        <v>-2260</v>
      </c>
      <c r="AG52" s="135">
        <f t="shared" si="9"/>
        <v>1453.6999999999998</v>
      </c>
      <c r="AH52" s="135">
        <f t="shared" si="10"/>
        <v>1925.8999999999996</v>
      </c>
      <c r="AI52" s="135"/>
      <c r="AJ52" s="135"/>
      <c r="AK52" s="135">
        <f t="shared" si="11"/>
        <v>1453.6999999999998</v>
      </c>
      <c r="AL52" s="135">
        <f t="shared" si="12"/>
        <v>1925.8999999999996</v>
      </c>
    </row>
    <row r="53" spans="1:38" x14ac:dyDescent="0.2">
      <c r="A53" s="53" t="s">
        <v>71</v>
      </c>
      <c r="B53" s="54">
        <v>24</v>
      </c>
      <c r="C53" s="44">
        <v>409</v>
      </c>
      <c r="D53" s="55" t="s">
        <v>175</v>
      </c>
      <c r="E53" s="56" t="s">
        <v>3</v>
      </c>
      <c r="F53" s="55" t="s">
        <v>2</v>
      </c>
      <c r="G53" s="57" t="s">
        <v>264</v>
      </c>
      <c r="H53" s="48">
        <v>800</v>
      </c>
      <c r="I53" s="49">
        <f t="shared" si="21"/>
        <v>1141.3</v>
      </c>
      <c r="J53" s="49">
        <f t="shared" si="21"/>
        <v>1633</v>
      </c>
      <c r="K53" s="49">
        <f t="shared" si="21"/>
        <v>-11.2</v>
      </c>
      <c r="L53" s="49">
        <f t="shared" si="21"/>
        <v>-11.2</v>
      </c>
      <c r="M53" s="49">
        <f t="shared" si="0"/>
        <v>1130.0999999999999</v>
      </c>
      <c r="N53" s="50">
        <f t="shared" si="1"/>
        <v>1621.8</v>
      </c>
      <c r="O53" s="51"/>
      <c r="P53" s="51"/>
      <c r="Q53" s="52">
        <f t="shared" si="2"/>
        <v>1130.0999999999999</v>
      </c>
      <c r="R53" s="91">
        <f t="shared" si="3"/>
        <v>1621.8</v>
      </c>
      <c r="S53" s="51"/>
      <c r="T53" s="51"/>
      <c r="U53" s="52">
        <f t="shared" si="4"/>
        <v>1130.0999999999999</v>
      </c>
      <c r="V53" s="52">
        <f t="shared" si="4"/>
        <v>1621.8</v>
      </c>
      <c r="W53" s="52"/>
      <c r="X53" s="52"/>
      <c r="Y53" s="52">
        <f t="shared" si="5"/>
        <v>1130.0999999999999</v>
      </c>
      <c r="Z53" s="52">
        <f t="shared" si="6"/>
        <v>1621.8</v>
      </c>
      <c r="AA53" s="52">
        <f>AA54</f>
        <v>2558.6</v>
      </c>
      <c r="AB53" s="52">
        <f>AB54</f>
        <v>2564.1</v>
      </c>
      <c r="AC53" s="52">
        <f t="shared" si="7"/>
        <v>3688.7</v>
      </c>
      <c r="AD53" s="91">
        <f t="shared" si="8"/>
        <v>4185.8999999999996</v>
      </c>
      <c r="AE53" s="52">
        <f>AE54</f>
        <v>-2235</v>
      </c>
      <c r="AF53" s="52">
        <f>AF54</f>
        <v>-2260</v>
      </c>
      <c r="AG53" s="135">
        <f t="shared" si="9"/>
        <v>1453.6999999999998</v>
      </c>
      <c r="AH53" s="135">
        <f t="shared" si="10"/>
        <v>1925.8999999999996</v>
      </c>
      <c r="AI53" s="135"/>
      <c r="AJ53" s="135"/>
      <c r="AK53" s="135">
        <f t="shared" si="11"/>
        <v>1453.6999999999998</v>
      </c>
      <c r="AL53" s="135">
        <f t="shared" si="12"/>
        <v>1925.8999999999996</v>
      </c>
    </row>
    <row r="54" spans="1:38" x14ac:dyDescent="0.2">
      <c r="A54" s="53" t="s">
        <v>144</v>
      </c>
      <c r="B54" s="54">
        <v>24</v>
      </c>
      <c r="C54" s="44">
        <v>409</v>
      </c>
      <c r="D54" s="55" t="s">
        <v>175</v>
      </c>
      <c r="E54" s="56" t="s">
        <v>3</v>
      </c>
      <c r="F54" s="55" t="s">
        <v>2</v>
      </c>
      <c r="G54" s="57" t="s">
        <v>264</v>
      </c>
      <c r="H54" s="48">
        <v>870</v>
      </c>
      <c r="I54" s="49">
        <v>1141.3</v>
      </c>
      <c r="J54" s="49">
        <v>1633</v>
      </c>
      <c r="K54" s="49">
        <v>-11.2</v>
      </c>
      <c r="L54" s="49">
        <v>-11.2</v>
      </c>
      <c r="M54" s="49">
        <f t="shared" si="0"/>
        <v>1130.0999999999999</v>
      </c>
      <c r="N54" s="50">
        <f t="shared" si="1"/>
        <v>1621.8</v>
      </c>
      <c r="O54" s="51"/>
      <c r="P54" s="51"/>
      <c r="Q54" s="52">
        <f t="shared" si="2"/>
        <v>1130.0999999999999</v>
      </c>
      <c r="R54" s="91">
        <f t="shared" si="3"/>
        <v>1621.8</v>
      </c>
      <c r="S54" s="51"/>
      <c r="T54" s="51"/>
      <c r="U54" s="52">
        <f t="shared" si="4"/>
        <v>1130.0999999999999</v>
      </c>
      <c r="V54" s="52">
        <f t="shared" si="4"/>
        <v>1621.8</v>
      </c>
      <c r="W54" s="52"/>
      <c r="X54" s="52"/>
      <c r="Y54" s="52">
        <f t="shared" si="5"/>
        <v>1130.0999999999999</v>
      </c>
      <c r="Z54" s="52">
        <f t="shared" si="6"/>
        <v>1621.8</v>
      </c>
      <c r="AA54" s="52">
        <v>2558.6</v>
      </c>
      <c r="AB54" s="52">
        <v>2564.1</v>
      </c>
      <c r="AC54" s="52">
        <f t="shared" si="7"/>
        <v>3688.7</v>
      </c>
      <c r="AD54" s="91">
        <f t="shared" si="8"/>
        <v>4185.8999999999996</v>
      </c>
      <c r="AE54" s="52">
        <f>-2235</f>
        <v>-2235</v>
      </c>
      <c r="AF54" s="52">
        <f>-2260</f>
        <v>-2260</v>
      </c>
      <c r="AG54" s="135">
        <f t="shared" si="9"/>
        <v>1453.6999999999998</v>
      </c>
      <c r="AH54" s="135">
        <f t="shared" si="10"/>
        <v>1925.8999999999996</v>
      </c>
      <c r="AI54" s="135"/>
      <c r="AJ54" s="135"/>
      <c r="AK54" s="135">
        <f t="shared" si="11"/>
        <v>1453.6999999999998</v>
      </c>
      <c r="AL54" s="135">
        <f t="shared" si="12"/>
        <v>1925.8999999999996</v>
      </c>
    </row>
    <row r="55" spans="1:38" ht="33.75" x14ac:dyDescent="0.2">
      <c r="A55" s="42" t="s">
        <v>241</v>
      </c>
      <c r="B55" s="43">
        <v>24</v>
      </c>
      <c r="C55" s="44">
        <v>409</v>
      </c>
      <c r="D55" s="45" t="s">
        <v>175</v>
      </c>
      <c r="E55" s="46" t="s">
        <v>3</v>
      </c>
      <c r="F55" s="45" t="s">
        <v>2</v>
      </c>
      <c r="G55" s="47" t="s">
        <v>240</v>
      </c>
      <c r="H55" s="48" t="s">
        <v>7</v>
      </c>
      <c r="I55" s="49">
        <f t="shared" ref="I55:L56" si="22">I56</f>
        <v>4401.3999999999996</v>
      </c>
      <c r="J55" s="49">
        <f t="shared" si="22"/>
        <v>4402.5</v>
      </c>
      <c r="K55" s="49">
        <f t="shared" si="22"/>
        <v>-308.8</v>
      </c>
      <c r="L55" s="49">
        <f t="shared" si="22"/>
        <v>-308.8</v>
      </c>
      <c r="M55" s="49">
        <f t="shared" si="0"/>
        <v>4092.5999999999995</v>
      </c>
      <c r="N55" s="50">
        <f t="shared" si="1"/>
        <v>4093.7</v>
      </c>
      <c r="O55" s="51"/>
      <c r="P55" s="51"/>
      <c r="Q55" s="52">
        <f t="shared" si="2"/>
        <v>4092.5999999999995</v>
      </c>
      <c r="R55" s="91">
        <f t="shared" si="3"/>
        <v>4093.7</v>
      </c>
      <c r="S55" s="51"/>
      <c r="T55" s="51"/>
      <c r="U55" s="52">
        <f t="shared" si="4"/>
        <v>4092.5999999999995</v>
      </c>
      <c r="V55" s="52">
        <f t="shared" si="4"/>
        <v>4093.7</v>
      </c>
      <c r="W55" s="52"/>
      <c r="X55" s="52"/>
      <c r="Y55" s="52">
        <f t="shared" si="5"/>
        <v>4092.5999999999995</v>
      </c>
      <c r="Z55" s="52">
        <f t="shared" si="6"/>
        <v>4093.7</v>
      </c>
      <c r="AA55" s="52">
        <f>AA56</f>
        <v>-2558.6</v>
      </c>
      <c r="AB55" s="52">
        <f>AB56</f>
        <v>-2564.1</v>
      </c>
      <c r="AC55" s="52">
        <f t="shared" si="7"/>
        <v>1533.9999999999995</v>
      </c>
      <c r="AD55" s="91">
        <f t="shared" si="8"/>
        <v>1529.6</v>
      </c>
      <c r="AE55" s="52"/>
      <c r="AF55" s="3"/>
      <c r="AG55" s="135">
        <f t="shared" si="9"/>
        <v>1533.9999999999995</v>
      </c>
      <c r="AH55" s="135">
        <f t="shared" si="10"/>
        <v>1529.6</v>
      </c>
      <c r="AI55" s="135"/>
      <c r="AJ55" s="135"/>
      <c r="AK55" s="135">
        <f t="shared" si="11"/>
        <v>1533.9999999999995</v>
      </c>
      <c r="AL55" s="135">
        <f t="shared" si="12"/>
        <v>1529.6</v>
      </c>
    </row>
    <row r="56" spans="1:38" ht="22.5" x14ac:dyDescent="0.2">
      <c r="A56" s="42" t="s">
        <v>14</v>
      </c>
      <c r="B56" s="43">
        <v>24</v>
      </c>
      <c r="C56" s="44">
        <v>409</v>
      </c>
      <c r="D56" s="45" t="s">
        <v>175</v>
      </c>
      <c r="E56" s="46" t="s">
        <v>3</v>
      </c>
      <c r="F56" s="45" t="s">
        <v>2</v>
      </c>
      <c r="G56" s="47" t="s">
        <v>240</v>
      </c>
      <c r="H56" s="48">
        <v>200</v>
      </c>
      <c r="I56" s="49">
        <f t="shared" si="22"/>
        <v>4401.3999999999996</v>
      </c>
      <c r="J56" s="49">
        <f t="shared" si="22"/>
        <v>4402.5</v>
      </c>
      <c r="K56" s="49">
        <f t="shared" si="22"/>
        <v>-308.8</v>
      </c>
      <c r="L56" s="49">
        <f t="shared" si="22"/>
        <v>-308.8</v>
      </c>
      <c r="M56" s="49">
        <f t="shared" si="0"/>
        <v>4092.5999999999995</v>
      </c>
      <c r="N56" s="50">
        <f t="shared" si="1"/>
        <v>4093.7</v>
      </c>
      <c r="O56" s="51"/>
      <c r="P56" s="51"/>
      <c r="Q56" s="52">
        <f t="shared" si="2"/>
        <v>4092.5999999999995</v>
      </c>
      <c r="R56" s="91">
        <f t="shared" si="3"/>
        <v>4093.7</v>
      </c>
      <c r="S56" s="51"/>
      <c r="T56" s="51"/>
      <c r="U56" s="52">
        <f t="shared" si="4"/>
        <v>4092.5999999999995</v>
      </c>
      <c r="V56" s="52">
        <f t="shared" si="4"/>
        <v>4093.7</v>
      </c>
      <c r="W56" s="52"/>
      <c r="X56" s="52"/>
      <c r="Y56" s="52">
        <f t="shared" si="5"/>
        <v>4092.5999999999995</v>
      </c>
      <c r="Z56" s="52">
        <f t="shared" si="6"/>
        <v>4093.7</v>
      </c>
      <c r="AA56" s="52">
        <f>AA57</f>
        <v>-2558.6</v>
      </c>
      <c r="AB56" s="52">
        <f>AB57</f>
        <v>-2564.1</v>
      </c>
      <c r="AC56" s="52">
        <f t="shared" si="7"/>
        <v>1533.9999999999995</v>
      </c>
      <c r="AD56" s="91">
        <f t="shared" si="8"/>
        <v>1529.6</v>
      </c>
      <c r="AE56" s="3"/>
      <c r="AF56" s="3"/>
      <c r="AG56" s="135">
        <f t="shared" si="9"/>
        <v>1533.9999999999995</v>
      </c>
      <c r="AH56" s="135">
        <f t="shared" si="10"/>
        <v>1529.6</v>
      </c>
      <c r="AI56" s="135"/>
      <c r="AJ56" s="135"/>
      <c r="AK56" s="135">
        <f t="shared" si="11"/>
        <v>1533.9999999999995</v>
      </c>
      <c r="AL56" s="135">
        <f t="shared" si="12"/>
        <v>1529.6</v>
      </c>
    </row>
    <row r="57" spans="1:38" ht="22.5" x14ac:dyDescent="0.2">
      <c r="A57" s="42" t="s">
        <v>13</v>
      </c>
      <c r="B57" s="43">
        <v>24</v>
      </c>
      <c r="C57" s="44">
        <v>409</v>
      </c>
      <c r="D57" s="45" t="s">
        <v>175</v>
      </c>
      <c r="E57" s="46" t="s">
        <v>3</v>
      </c>
      <c r="F57" s="45" t="s">
        <v>2</v>
      </c>
      <c r="G57" s="47" t="s">
        <v>240</v>
      </c>
      <c r="H57" s="48">
        <v>240</v>
      </c>
      <c r="I57" s="49">
        <v>4401.3999999999996</v>
      </c>
      <c r="J57" s="49">
        <v>4402.5</v>
      </c>
      <c r="K57" s="49">
        <f>11.2-320</f>
        <v>-308.8</v>
      </c>
      <c r="L57" s="49">
        <f>11.2-320</f>
        <v>-308.8</v>
      </c>
      <c r="M57" s="49">
        <f t="shared" si="0"/>
        <v>4092.5999999999995</v>
      </c>
      <c r="N57" s="50">
        <f t="shared" si="1"/>
        <v>4093.7</v>
      </c>
      <c r="O57" s="51"/>
      <c r="P57" s="51"/>
      <c r="Q57" s="52">
        <f t="shared" si="2"/>
        <v>4092.5999999999995</v>
      </c>
      <c r="R57" s="91">
        <f t="shared" si="3"/>
        <v>4093.7</v>
      </c>
      <c r="S57" s="51"/>
      <c r="T57" s="51"/>
      <c r="U57" s="52">
        <f t="shared" si="4"/>
        <v>4092.5999999999995</v>
      </c>
      <c r="V57" s="52">
        <f t="shared" si="4"/>
        <v>4093.7</v>
      </c>
      <c r="W57" s="52"/>
      <c r="X57" s="52"/>
      <c r="Y57" s="52">
        <f t="shared" si="5"/>
        <v>4092.5999999999995</v>
      </c>
      <c r="Z57" s="52">
        <f t="shared" si="6"/>
        <v>4093.7</v>
      </c>
      <c r="AA57" s="52">
        <v>-2558.6</v>
      </c>
      <c r="AB57" s="52">
        <v>-2564.1</v>
      </c>
      <c r="AC57" s="52">
        <f t="shared" si="7"/>
        <v>1533.9999999999995</v>
      </c>
      <c r="AD57" s="91">
        <f t="shared" si="8"/>
        <v>1529.6</v>
      </c>
      <c r="AE57" s="3"/>
      <c r="AF57" s="3"/>
      <c r="AG57" s="135">
        <f t="shared" si="9"/>
        <v>1533.9999999999995</v>
      </c>
      <c r="AH57" s="135">
        <f t="shared" si="10"/>
        <v>1529.6</v>
      </c>
      <c r="AI57" s="135"/>
      <c r="AJ57" s="135"/>
      <c r="AK57" s="135">
        <f t="shared" si="11"/>
        <v>1533.9999999999995</v>
      </c>
      <c r="AL57" s="135">
        <f t="shared" si="12"/>
        <v>1529.6</v>
      </c>
    </row>
    <row r="58" spans="1:38" ht="67.5" x14ac:dyDescent="0.2">
      <c r="A58" s="42" t="s">
        <v>296</v>
      </c>
      <c r="B58" s="43">
        <v>24</v>
      </c>
      <c r="C58" s="44">
        <v>409</v>
      </c>
      <c r="D58" s="45" t="s">
        <v>175</v>
      </c>
      <c r="E58" s="46" t="s">
        <v>3</v>
      </c>
      <c r="F58" s="45" t="s">
        <v>2</v>
      </c>
      <c r="G58" s="47" t="s">
        <v>239</v>
      </c>
      <c r="H58" s="48" t="s">
        <v>7</v>
      </c>
      <c r="I58" s="49">
        <f>I59</f>
        <v>11590.3</v>
      </c>
      <c r="J58" s="49">
        <f>J59</f>
        <v>12554.5</v>
      </c>
      <c r="K58" s="49"/>
      <c r="L58" s="49"/>
      <c r="M58" s="49">
        <f t="shared" si="0"/>
        <v>11590.3</v>
      </c>
      <c r="N58" s="50">
        <f t="shared" si="1"/>
        <v>12554.5</v>
      </c>
      <c r="O58" s="51"/>
      <c r="P58" s="51"/>
      <c r="Q58" s="52">
        <f t="shared" si="2"/>
        <v>11590.3</v>
      </c>
      <c r="R58" s="91">
        <f t="shared" si="3"/>
        <v>12554.5</v>
      </c>
      <c r="S58" s="51"/>
      <c r="T58" s="51"/>
      <c r="U58" s="52">
        <f t="shared" si="4"/>
        <v>11590.3</v>
      </c>
      <c r="V58" s="52">
        <f t="shared" si="4"/>
        <v>12554.5</v>
      </c>
      <c r="W58" s="52"/>
      <c r="X58" s="52"/>
      <c r="Y58" s="52">
        <f t="shared" si="5"/>
        <v>11590.3</v>
      </c>
      <c r="Z58" s="52">
        <f t="shared" si="6"/>
        <v>12554.5</v>
      </c>
      <c r="AA58" s="52"/>
      <c r="AB58" s="52"/>
      <c r="AC58" s="52">
        <f t="shared" si="7"/>
        <v>11590.3</v>
      </c>
      <c r="AD58" s="91">
        <f t="shared" si="8"/>
        <v>12554.5</v>
      </c>
      <c r="AE58" s="3"/>
      <c r="AF58" s="3"/>
      <c r="AG58" s="135">
        <f t="shared" si="9"/>
        <v>11590.3</v>
      </c>
      <c r="AH58" s="135">
        <f t="shared" si="10"/>
        <v>12554.5</v>
      </c>
      <c r="AI58" s="135"/>
      <c r="AJ58" s="135"/>
      <c r="AK58" s="135">
        <f t="shared" si="11"/>
        <v>11590.3</v>
      </c>
      <c r="AL58" s="135">
        <f t="shared" si="12"/>
        <v>12554.5</v>
      </c>
    </row>
    <row r="59" spans="1:38" x14ac:dyDescent="0.2">
      <c r="A59" s="42" t="s">
        <v>65</v>
      </c>
      <c r="B59" s="43">
        <v>24</v>
      </c>
      <c r="C59" s="44">
        <v>409</v>
      </c>
      <c r="D59" s="45" t="s">
        <v>175</v>
      </c>
      <c r="E59" s="46" t="s">
        <v>3</v>
      </c>
      <c r="F59" s="45" t="s">
        <v>2</v>
      </c>
      <c r="G59" s="47" t="s">
        <v>239</v>
      </c>
      <c r="H59" s="48">
        <v>500</v>
      </c>
      <c r="I59" s="49">
        <f>I60</f>
        <v>11590.3</v>
      </c>
      <c r="J59" s="49">
        <f>J60</f>
        <v>12554.5</v>
      </c>
      <c r="K59" s="49"/>
      <c r="L59" s="49"/>
      <c r="M59" s="49">
        <f t="shared" si="0"/>
        <v>11590.3</v>
      </c>
      <c r="N59" s="50">
        <f t="shared" si="1"/>
        <v>12554.5</v>
      </c>
      <c r="O59" s="51"/>
      <c r="P59" s="51"/>
      <c r="Q59" s="52">
        <f t="shared" si="2"/>
        <v>11590.3</v>
      </c>
      <c r="R59" s="91">
        <f t="shared" si="3"/>
        <v>12554.5</v>
      </c>
      <c r="S59" s="51"/>
      <c r="T59" s="51"/>
      <c r="U59" s="52">
        <f t="shared" si="4"/>
        <v>11590.3</v>
      </c>
      <c r="V59" s="52">
        <f t="shared" si="4"/>
        <v>12554.5</v>
      </c>
      <c r="W59" s="52"/>
      <c r="X59" s="52"/>
      <c r="Y59" s="52">
        <f t="shared" si="5"/>
        <v>11590.3</v>
      </c>
      <c r="Z59" s="52">
        <f t="shared" si="6"/>
        <v>12554.5</v>
      </c>
      <c r="AA59" s="52"/>
      <c r="AB59" s="52"/>
      <c r="AC59" s="52">
        <f t="shared" si="7"/>
        <v>11590.3</v>
      </c>
      <c r="AD59" s="91">
        <f t="shared" si="8"/>
        <v>12554.5</v>
      </c>
      <c r="AE59" s="3"/>
      <c r="AF59" s="3"/>
      <c r="AG59" s="135">
        <f t="shared" si="9"/>
        <v>11590.3</v>
      </c>
      <c r="AH59" s="135">
        <f t="shared" si="10"/>
        <v>12554.5</v>
      </c>
      <c r="AI59" s="135"/>
      <c r="AJ59" s="135"/>
      <c r="AK59" s="135">
        <f t="shared" si="11"/>
        <v>11590.3</v>
      </c>
      <c r="AL59" s="135">
        <f t="shared" si="12"/>
        <v>12554.5</v>
      </c>
    </row>
    <row r="60" spans="1:38" x14ac:dyDescent="0.2">
      <c r="A60" s="42" t="s">
        <v>64</v>
      </c>
      <c r="B60" s="43">
        <v>24</v>
      </c>
      <c r="C60" s="44">
        <v>409</v>
      </c>
      <c r="D60" s="45" t="s">
        <v>175</v>
      </c>
      <c r="E60" s="46" t="s">
        <v>3</v>
      </c>
      <c r="F60" s="45" t="s">
        <v>2</v>
      </c>
      <c r="G60" s="47" t="s">
        <v>239</v>
      </c>
      <c r="H60" s="48">
        <v>540</v>
      </c>
      <c r="I60" s="49">
        <v>11590.3</v>
      </c>
      <c r="J60" s="49">
        <v>12554.5</v>
      </c>
      <c r="K60" s="49"/>
      <c r="L60" s="49"/>
      <c r="M60" s="49">
        <f t="shared" si="0"/>
        <v>11590.3</v>
      </c>
      <c r="N60" s="50">
        <f t="shared" si="1"/>
        <v>12554.5</v>
      </c>
      <c r="O60" s="51"/>
      <c r="P60" s="51"/>
      <c r="Q60" s="52">
        <f t="shared" si="2"/>
        <v>11590.3</v>
      </c>
      <c r="R60" s="91">
        <f t="shared" si="3"/>
        <v>12554.5</v>
      </c>
      <c r="S60" s="51"/>
      <c r="T60" s="51"/>
      <c r="U60" s="52">
        <f t="shared" si="4"/>
        <v>11590.3</v>
      </c>
      <c r="V60" s="52">
        <f t="shared" si="4"/>
        <v>12554.5</v>
      </c>
      <c r="W60" s="52"/>
      <c r="X60" s="52"/>
      <c r="Y60" s="52">
        <f t="shared" si="5"/>
        <v>11590.3</v>
      </c>
      <c r="Z60" s="52">
        <f t="shared" si="6"/>
        <v>12554.5</v>
      </c>
      <c r="AA60" s="52"/>
      <c r="AB60" s="52"/>
      <c r="AC60" s="52">
        <f t="shared" si="7"/>
        <v>11590.3</v>
      </c>
      <c r="AD60" s="91">
        <f t="shared" si="8"/>
        <v>12554.5</v>
      </c>
      <c r="AE60" s="3"/>
      <c r="AF60" s="3"/>
      <c r="AG60" s="135">
        <f t="shared" si="9"/>
        <v>11590.3</v>
      </c>
      <c r="AH60" s="135">
        <f t="shared" si="10"/>
        <v>12554.5</v>
      </c>
      <c r="AI60" s="135"/>
      <c r="AJ60" s="135"/>
      <c r="AK60" s="135">
        <f t="shared" si="11"/>
        <v>11590.3</v>
      </c>
      <c r="AL60" s="135">
        <f t="shared" si="12"/>
        <v>12554.5</v>
      </c>
    </row>
    <row r="61" spans="1:38" ht="78.75" x14ac:dyDescent="0.2">
      <c r="A61" s="42" t="s">
        <v>297</v>
      </c>
      <c r="B61" s="43">
        <v>24</v>
      </c>
      <c r="C61" s="44">
        <v>409</v>
      </c>
      <c r="D61" s="45" t="s">
        <v>175</v>
      </c>
      <c r="E61" s="46" t="s">
        <v>3</v>
      </c>
      <c r="F61" s="45" t="s">
        <v>2</v>
      </c>
      <c r="G61" s="47" t="s">
        <v>238</v>
      </c>
      <c r="H61" s="48" t="s">
        <v>7</v>
      </c>
      <c r="I61" s="49">
        <f t="shared" ref="I61:L62" si="23">I62</f>
        <v>380</v>
      </c>
      <c r="J61" s="49">
        <f t="shared" si="23"/>
        <v>380</v>
      </c>
      <c r="K61" s="49">
        <f t="shared" si="23"/>
        <v>320</v>
      </c>
      <c r="L61" s="49">
        <f t="shared" si="23"/>
        <v>320</v>
      </c>
      <c r="M61" s="49">
        <f t="shared" si="0"/>
        <v>700</v>
      </c>
      <c r="N61" s="50">
        <f t="shared" si="1"/>
        <v>700</v>
      </c>
      <c r="O61" s="51"/>
      <c r="P61" s="51"/>
      <c r="Q61" s="52">
        <f t="shared" si="2"/>
        <v>700</v>
      </c>
      <c r="R61" s="91">
        <f t="shared" si="3"/>
        <v>700</v>
      </c>
      <c r="S61" s="51"/>
      <c r="T61" s="51"/>
      <c r="U61" s="52">
        <f t="shared" si="4"/>
        <v>700</v>
      </c>
      <c r="V61" s="52">
        <f t="shared" si="4"/>
        <v>700</v>
      </c>
      <c r="W61" s="52"/>
      <c r="X61" s="52"/>
      <c r="Y61" s="52">
        <f t="shared" si="5"/>
        <v>700</v>
      </c>
      <c r="Z61" s="52">
        <f t="shared" si="6"/>
        <v>700</v>
      </c>
      <c r="AA61" s="52"/>
      <c r="AB61" s="52"/>
      <c r="AC61" s="52">
        <f t="shared" si="7"/>
        <v>700</v>
      </c>
      <c r="AD61" s="91">
        <f t="shared" si="8"/>
        <v>700</v>
      </c>
      <c r="AE61" s="3"/>
      <c r="AF61" s="3"/>
      <c r="AG61" s="135">
        <f t="shared" si="9"/>
        <v>700</v>
      </c>
      <c r="AH61" s="135">
        <f t="shared" si="10"/>
        <v>700</v>
      </c>
      <c r="AI61" s="135"/>
      <c r="AJ61" s="135"/>
      <c r="AK61" s="135">
        <f t="shared" si="11"/>
        <v>700</v>
      </c>
      <c r="AL61" s="135">
        <f t="shared" si="12"/>
        <v>700</v>
      </c>
    </row>
    <row r="62" spans="1:38" x14ac:dyDescent="0.2">
      <c r="A62" s="42" t="s">
        <v>65</v>
      </c>
      <c r="B62" s="43">
        <v>24</v>
      </c>
      <c r="C62" s="44">
        <v>409</v>
      </c>
      <c r="D62" s="45" t="s">
        <v>175</v>
      </c>
      <c r="E62" s="46" t="s">
        <v>3</v>
      </c>
      <c r="F62" s="45" t="s">
        <v>2</v>
      </c>
      <c r="G62" s="47" t="s">
        <v>238</v>
      </c>
      <c r="H62" s="48">
        <v>500</v>
      </c>
      <c r="I62" s="49">
        <f t="shared" si="23"/>
        <v>380</v>
      </c>
      <c r="J62" s="49">
        <f t="shared" si="23"/>
        <v>380</v>
      </c>
      <c r="K62" s="49">
        <f t="shared" si="23"/>
        <v>320</v>
      </c>
      <c r="L62" s="49">
        <f t="shared" si="23"/>
        <v>320</v>
      </c>
      <c r="M62" s="49">
        <f t="shared" si="0"/>
        <v>700</v>
      </c>
      <c r="N62" s="50">
        <f t="shared" si="1"/>
        <v>700</v>
      </c>
      <c r="O62" s="51"/>
      <c r="P62" s="51"/>
      <c r="Q62" s="52">
        <f t="shared" si="2"/>
        <v>700</v>
      </c>
      <c r="R62" s="91">
        <f t="shared" si="3"/>
        <v>700</v>
      </c>
      <c r="S62" s="51"/>
      <c r="T62" s="51"/>
      <c r="U62" s="52">
        <f t="shared" si="4"/>
        <v>700</v>
      </c>
      <c r="V62" s="52">
        <f t="shared" si="4"/>
        <v>700</v>
      </c>
      <c r="W62" s="52"/>
      <c r="X62" s="52"/>
      <c r="Y62" s="52">
        <f t="shared" si="5"/>
        <v>700</v>
      </c>
      <c r="Z62" s="52">
        <f t="shared" si="6"/>
        <v>700</v>
      </c>
      <c r="AA62" s="52"/>
      <c r="AB62" s="52"/>
      <c r="AC62" s="52">
        <f t="shared" si="7"/>
        <v>700</v>
      </c>
      <c r="AD62" s="91">
        <f t="shared" si="8"/>
        <v>700</v>
      </c>
      <c r="AE62" s="3"/>
      <c r="AF62" s="3"/>
      <c r="AG62" s="135">
        <f t="shared" si="9"/>
        <v>700</v>
      </c>
      <c r="AH62" s="135">
        <f t="shared" si="10"/>
        <v>700</v>
      </c>
      <c r="AI62" s="135"/>
      <c r="AJ62" s="135"/>
      <c r="AK62" s="135">
        <f t="shared" si="11"/>
        <v>700</v>
      </c>
      <c r="AL62" s="135">
        <f t="shared" si="12"/>
        <v>700</v>
      </c>
    </row>
    <row r="63" spans="1:38" x14ac:dyDescent="0.2">
      <c r="A63" s="42" t="s">
        <v>64</v>
      </c>
      <c r="B63" s="43">
        <v>24</v>
      </c>
      <c r="C63" s="44">
        <v>409</v>
      </c>
      <c r="D63" s="45" t="s">
        <v>175</v>
      </c>
      <c r="E63" s="46" t="s">
        <v>3</v>
      </c>
      <c r="F63" s="45" t="s">
        <v>2</v>
      </c>
      <c r="G63" s="47" t="s">
        <v>238</v>
      </c>
      <c r="H63" s="48">
        <v>540</v>
      </c>
      <c r="I63" s="49">
        <v>380</v>
      </c>
      <c r="J63" s="49">
        <v>380</v>
      </c>
      <c r="K63" s="49">
        <v>320</v>
      </c>
      <c r="L63" s="49">
        <v>320</v>
      </c>
      <c r="M63" s="49">
        <f t="shared" si="0"/>
        <v>700</v>
      </c>
      <c r="N63" s="50">
        <f t="shared" si="1"/>
        <v>700</v>
      </c>
      <c r="O63" s="51"/>
      <c r="P63" s="51"/>
      <c r="Q63" s="52">
        <f t="shared" si="2"/>
        <v>700</v>
      </c>
      <c r="R63" s="91">
        <f t="shared" si="3"/>
        <v>700</v>
      </c>
      <c r="S63" s="51"/>
      <c r="T63" s="51"/>
      <c r="U63" s="52">
        <f t="shared" si="4"/>
        <v>700</v>
      </c>
      <c r="V63" s="52">
        <f t="shared" si="4"/>
        <v>700</v>
      </c>
      <c r="W63" s="52"/>
      <c r="X63" s="52"/>
      <c r="Y63" s="52">
        <f t="shared" si="5"/>
        <v>700</v>
      </c>
      <c r="Z63" s="52">
        <f t="shared" si="6"/>
        <v>700</v>
      </c>
      <c r="AA63" s="52"/>
      <c r="AB63" s="52"/>
      <c r="AC63" s="52">
        <f t="shared" si="7"/>
        <v>700</v>
      </c>
      <c r="AD63" s="91">
        <f t="shared" si="8"/>
        <v>700</v>
      </c>
      <c r="AE63" s="3"/>
      <c r="AF63" s="3"/>
      <c r="AG63" s="135">
        <f t="shared" si="9"/>
        <v>700</v>
      </c>
      <c r="AH63" s="135">
        <f t="shared" si="10"/>
        <v>700</v>
      </c>
      <c r="AI63" s="135"/>
      <c r="AJ63" s="135"/>
      <c r="AK63" s="135">
        <f t="shared" si="11"/>
        <v>700</v>
      </c>
      <c r="AL63" s="135">
        <f t="shared" si="12"/>
        <v>700</v>
      </c>
    </row>
    <row r="64" spans="1:38" ht="15.75" customHeight="1" x14ac:dyDescent="0.2">
      <c r="A64" s="42" t="s">
        <v>339</v>
      </c>
      <c r="B64" s="43">
        <v>24</v>
      </c>
      <c r="C64" s="44">
        <v>409</v>
      </c>
      <c r="D64" s="45">
        <v>2</v>
      </c>
      <c r="E64" s="46">
        <v>0</v>
      </c>
      <c r="F64" s="45" t="s">
        <v>338</v>
      </c>
      <c r="G64" s="47">
        <v>0</v>
      </c>
      <c r="H64" s="48"/>
      <c r="I64" s="49"/>
      <c r="J64" s="49"/>
      <c r="K64" s="49"/>
      <c r="L64" s="49"/>
      <c r="M64" s="49"/>
      <c r="N64" s="50"/>
      <c r="O64" s="52">
        <f t="shared" ref="O64:P68" si="24">O65</f>
        <v>42465</v>
      </c>
      <c r="P64" s="52">
        <f t="shared" si="24"/>
        <v>42940</v>
      </c>
      <c r="Q64" s="52">
        <f>O64</f>
        <v>42465</v>
      </c>
      <c r="R64" s="91">
        <f>P64</f>
        <v>42940</v>
      </c>
      <c r="S64" s="51"/>
      <c r="T64" s="51"/>
      <c r="U64" s="52">
        <f t="shared" si="4"/>
        <v>42465</v>
      </c>
      <c r="V64" s="52">
        <f t="shared" si="4"/>
        <v>42940</v>
      </c>
      <c r="W64" s="52"/>
      <c r="X64" s="52"/>
      <c r="Y64" s="52">
        <f t="shared" si="5"/>
        <v>42465</v>
      </c>
      <c r="Z64" s="52">
        <f t="shared" si="6"/>
        <v>42940</v>
      </c>
      <c r="AA64" s="52"/>
      <c r="AB64" s="52"/>
      <c r="AC64" s="52">
        <f t="shared" si="7"/>
        <v>42465</v>
      </c>
      <c r="AD64" s="91">
        <f t="shared" si="8"/>
        <v>42940</v>
      </c>
      <c r="AE64" s="52">
        <f>AE65</f>
        <v>2235</v>
      </c>
      <c r="AF64" s="91">
        <f>AF65</f>
        <v>2260</v>
      </c>
      <c r="AG64" s="135">
        <f t="shared" si="9"/>
        <v>44700</v>
      </c>
      <c r="AH64" s="135">
        <f t="shared" si="10"/>
        <v>45200</v>
      </c>
      <c r="AI64" s="135"/>
      <c r="AJ64" s="135"/>
      <c r="AK64" s="135">
        <f t="shared" si="11"/>
        <v>44700</v>
      </c>
      <c r="AL64" s="135">
        <f t="shared" si="12"/>
        <v>45200</v>
      </c>
    </row>
    <row r="65" spans="1:38" ht="44.25" customHeight="1" x14ac:dyDescent="0.2">
      <c r="A65" s="59" t="s">
        <v>337</v>
      </c>
      <c r="B65" s="54">
        <v>24</v>
      </c>
      <c r="C65" s="44">
        <v>409</v>
      </c>
      <c r="D65" s="55">
        <v>2</v>
      </c>
      <c r="E65" s="56">
        <v>0</v>
      </c>
      <c r="F65" s="55" t="str">
        <f>F64</f>
        <v>R1</v>
      </c>
      <c r="G65" s="57" t="s">
        <v>336</v>
      </c>
      <c r="H65" s="60"/>
      <c r="I65" s="49"/>
      <c r="J65" s="49"/>
      <c r="K65" s="49"/>
      <c r="L65" s="49"/>
      <c r="M65" s="49"/>
      <c r="N65" s="50"/>
      <c r="O65" s="52">
        <f>O68</f>
        <v>42465</v>
      </c>
      <c r="P65" s="52">
        <f>P68</f>
        <v>42940</v>
      </c>
      <c r="Q65" s="52">
        <f>Q68</f>
        <v>42465</v>
      </c>
      <c r="R65" s="91">
        <f>R68</f>
        <v>42940</v>
      </c>
      <c r="S65" s="51"/>
      <c r="T65" s="51"/>
      <c r="U65" s="52">
        <f t="shared" si="4"/>
        <v>42465</v>
      </c>
      <c r="V65" s="52">
        <f t="shared" si="4"/>
        <v>42940</v>
      </c>
      <c r="W65" s="52"/>
      <c r="X65" s="52"/>
      <c r="Y65" s="52">
        <f t="shared" si="5"/>
        <v>42465</v>
      </c>
      <c r="Z65" s="52">
        <f t="shared" si="6"/>
        <v>42940</v>
      </c>
      <c r="AA65" s="52"/>
      <c r="AB65" s="52"/>
      <c r="AC65" s="52">
        <f t="shared" si="7"/>
        <v>42465</v>
      </c>
      <c r="AD65" s="91">
        <f t="shared" si="8"/>
        <v>42940</v>
      </c>
      <c r="AE65" s="52">
        <f>AE66+AE68</f>
        <v>2235</v>
      </c>
      <c r="AF65" s="91">
        <f>AF66+AF68</f>
        <v>2260</v>
      </c>
      <c r="AG65" s="135">
        <f>AC65+AE65</f>
        <v>44700</v>
      </c>
      <c r="AH65" s="135">
        <f t="shared" si="10"/>
        <v>45200</v>
      </c>
      <c r="AI65" s="135"/>
      <c r="AJ65" s="135"/>
      <c r="AK65" s="135">
        <f t="shared" si="11"/>
        <v>44700</v>
      </c>
      <c r="AL65" s="135">
        <f t="shared" si="12"/>
        <v>45200</v>
      </c>
    </row>
    <row r="66" spans="1:38" ht="24.75" customHeight="1" x14ac:dyDescent="0.2">
      <c r="A66" s="149" t="s">
        <v>14</v>
      </c>
      <c r="B66" s="150">
        <v>24</v>
      </c>
      <c r="C66" s="151">
        <v>409</v>
      </c>
      <c r="D66" s="152">
        <v>2</v>
      </c>
      <c r="E66" s="153">
        <v>0</v>
      </c>
      <c r="F66" s="152" t="str">
        <f t="shared" ref="F66:F67" si="25">F65</f>
        <v>R1</v>
      </c>
      <c r="G66" s="154" t="s">
        <v>336</v>
      </c>
      <c r="H66" s="155">
        <v>200</v>
      </c>
      <c r="I66" s="156"/>
      <c r="J66" s="156"/>
      <c r="K66" s="156"/>
      <c r="L66" s="156"/>
      <c r="M66" s="156"/>
      <c r="N66" s="157"/>
      <c r="O66" s="135"/>
      <c r="P66" s="135"/>
      <c r="Q66" s="135"/>
      <c r="R66" s="158"/>
      <c r="S66" s="3"/>
      <c r="T66" s="3"/>
      <c r="U66" s="135"/>
      <c r="V66" s="135"/>
      <c r="W66" s="135"/>
      <c r="X66" s="135"/>
      <c r="Y66" s="135"/>
      <c r="Z66" s="135"/>
      <c r="AA66" s="135"/>
      <c r="AB66" s="135"/>
      <c r="AC66" s="135"/>
      <c r="AD66" s="158"/>
      <c r="AE66" s="135">
        <f>AE67</f>
        <v>44700</v>
      </c>
      <c r="AF66" s="158">
        <f>AF67</f>
        <v>45200</v>
      </c>
      <c r="AG66" s="135">
        <f>AE66</f>
        <v>44700</v>
      </c>
      <c r="AH66" s="135">
        <f>AF66</f>
        <v>45200</v>
      </c>
      <c r="AI66" s="135"/>
      <c r="AJ66" s="135"/>
      <c r="AK66" s="135">
        <f t="shared" si="11"/>
        <v>44700</v>
      </c>
      <c r="AL66" s="135">
        <f t="shared" si="12"/>
        <v>45200</v>
      </c>
    </row>
    <row r="67" spans="1:38" ht="26.25" customHeight="1" x14ac:dyDescent="0.2">
      <c r="A67" s="149" t="s">
        <v>13</v>
      </c>
      <c r="B67" s="150">
        <v>24</v>
      </c>
      <c r="C67" s="151">
        <v>409</v>
      </c>
      <c r="D67" s="152">
        <v>2</v>
      </c>
      <c r="E67" s="153">
        <v>0</v>
      </c>
      <c r="F67" s="152" t="str">
        <f t="shared" si="25"/>
        <v>R1</v>
      </c>
      <c r="G67" s="154" t="s">
        <v>336</v>
      </c>
      <c r="H67" s="155">
        <v>240</v>
      </c>
      <c r="I67" s="156"/>
      <c r="J67" s="156"/>
      <c r="K67" s="156"/>
      <c r="L67" s="156"/>
      <c r="M67" s="156"/>
      <c r="N67" s="157"/>
      <c r="O67" s="135"/>
      <c r="P67" s="135"/>
      <c r="Q67" s="135"/>
      <c r="R67" s="158"/>
      <c r="S67" s="3"/>
      <c r="T67" s="3"/>
      <c r="U67" s="135"/>
      <c r="V67" s="135"/>
      <c r="W67" s="135"/>
      <c r="X67" s="135"/>
      <c r="Y67" s="135"/>
      <c r="Z67" s="135"/>
      <c r="AA67" s="135"/>
      <c r="AB67" s="135"/>
      <c r="AC67" s="135"/>
      <c r="AD67" s="158"/>
      <c r="AE67" s="135">
        <f>42465+2235</f>
        <v>44700</v>
      </c>
      <c r="AF67" s="158">
        <f>42940+2260</f>
        <v>45200</v>
      </c>
      <c r="AG67" s="135">
        <f>AE67</f>
        <v>44700</v>
      </c>
      <c r="AH67" s="135">
        <f>AF67</f>
        <v>45200</v>
      </c>
      <c r="AI67" s="135"/>
      <c r="AJ67" s="135"/>
      <c r="AK67" s="135">
        <f t="shared" si="11"/>
        <v>44700</v>
      </c>
      <c r="AL67" s="135">
        <f t="shared" si="12"/>
        <v>45200</v>
      </c>
    </row>
    <row r="68" spans="1:38" x14ac:dyDescent="0.2">
      <c r="A68" s="159" t="s">
        <v>65</v>
      </c>
      <c r="B68" s="150">
        <v>24</v>
      </c>
      <c r="C68" s="151">
        <v>409</v>
      </c>
      <c r="D68" s="152">
        <v>2</v>
      </c>
      <c r="E68" s="153">
        <v>0</v>
      </c>
      <c r="F68" s="152" t="str">
        <f>F65</f>
        <v>R1</v>
      </c>
      <c r="G68" s="154" t="s">
        <v>336</v>
      </c>
      <c r="H68" s="155">
        <v>500</v>
      </c>
      <c r="I68" s="156"/>
      <c r="J68" s="156"/>
      <c r="K68" s="156"/>
      <c r="L68" s="156"/>
      <c r="M68" s="156"/>
      <c r="N68" s="157"/>
      <c r="O68" s="135">
        <f t="shared" si="24"/>
        <v>42465</v>
      </c>
      <c r="P68" s="135">
        <f t="shared" si="24"/>
        <v>42940</v>
      </c>
      <c r="Q68" s="135">
        <f>Q69</f>
        <v>42465</v>
      </c>
      <c r="R68" s="158">
        <f>R69</f>
        <v>42940</v>
      </c>
      <c r="S68" s="3"/>
      <c r="T68" s="3"/>
      <c r="U68" s="135">
        <f t="shared" si="4"/>
        <v>42465</v>
      </c>
      <c r="V68" s="135">
        <f t="shared" si="4"/>
        <v>42940</v>
      </c>
      <c r="W68" s="135"/>
      <c r="X68" s="135"/>
      <c r="Y68" s="135">
        <f t="shared" si="5"/>
        <v>42465</v>
      </c>
      <c r="Z68" s="135">
        <f t="shared" si="6"/>
        <v>42940</v>
      </c>
      <c r="AA68" s="135"/>
      <c r="AB68" s="135"/>
      <c r="AC68" s="135">
        <f t="shared" si="7"/>
        <v>42465</v>
      </c>
      <c r="AD68" s="158">
        <f t="shared" si="8"/>
        <v>42940</v>
      </c>
      <c r="AE68" s="135">
        <f>-AC68</f>
        <v>-42465</v>
      </c>
      <c r="AF68" s="158">
        <f>-AD68</f>
        <v>-42940</v>
      </c>
      <c r="AG68" s="135">
        <f t="shared" si="9"/>
        <v>0</v>
      </c>
      <c r="AH68" s="135">
        <f t="shared" si="10"/>
        <v>0</v>
      </c>
      <c r="AI68" s="135"/>
      <c r="AJ68" s="135"/>
      <c r="AK68" s="135">
        <f t="shared" si="11"/>
        <v>0</v>
      </c>
      <c r="AL68" s="135">
        <f t="shared" si="12"/>
        <v>0</v>
      </c>
    </row>
    <row r="69" spans="1:38" x14ac:dyDescent="0.2">
      <c r="A69" s="159" t="s">
        <v>64</v>
      </c>
      <c r="B69" s="150">
        <v>24</v>
      </c>
      <c r="C69" s="151">
        <v>409</v>
      </c>
      <c r="D69" s="152">
        <v>2</v>
      </c>
      <c r="E69" s="153">
        <v>0</v>
      </c>
      <c r="F69" s="152" t="str">
        <f>F65</f>
        <v>R1</v>
      </c>
      <c r="G69" s="154" t="s">
        <v>336</v>
      </c>
      <c r="H69" s="155">
        <v>540</v>
      </c>
      <c r="I69" s="156"/>
      <c r="J69" s="156"/>
      <c r="K69" s="156"/>
      <c r="L69" s="156"/>
      <c r="M69" s="156"/>
      <c r="N69" s="157"/>
      <c r="O69" s="135">
        <v>42465</v>
      </c>
      <c r="P69" s="135">
        <v>42940</v>
      </c>
      <c r="Q69" s="135">
        <f>O69</f>
        <v>42465</v>
      </c>
      <c r="R69" s="158">
        <f>P69</f>
        <v>42940</v>
      </c>
      <c r="S69" s="3"/>
      <c r="T69" s="3"/>
      <c r="U69" s="135">
        <f t="shared" si="4"/>
        <v>42465</v>
      </c>
      <c r="V69" s="135">
        <f t="shared" si="4"/>
        <v>42940</v>
      </c>
      <c r="W69" s="135"/>
      <c r="X69" s="135"/>
      <c r="Y69" s="135">
        <f t="shared" si="5"/>
        <v>42465</v>
      </c>
      <c r="Z69" s="135">
        <f t="shared" si="6"/>
        <v>42940</v>
      </c>
      <c r="AA69" s="135"/>
      <c r="AB69" s="135"/>
      <c r="AC69" s="135">
        <f t="shared" si="7"/>
        <v>42465</v>
      </c>
      <c r="AD69" s="158">
        <f t="shared" si="8"/>
        <v>42940</v>
      </c>
      <c r="AE69" s="135">
        <f>-AC69</f>
        <v>-42465</v>
      </c>
      <c r="AF69" s="158">
        <f>-AD69</f>
        <v>-42940</v>
      </c>
      <c r="AG69" s="135">
        <f t="shared" si="9"/>
        <v>0</v>
      </c>
      <c r="AH69" s="135">
        <f t="shared" si="10"/>
        <v>0</v>
      </c>
      <c r="AI69" s="135"/>
      <c r="AJ69" s="135"/>
      <c r="AK69" s="135">
        <f t="shared" si="11"/>
        <v>0</v>
      </c>
      <c r="AL69" s="135">
        <f t="shared" si="12"/>
        <v>0</v>
      </c>
    </row>
    <row r="70" spans="1:38" x14ac:dyDescent="0.2">
      <c r="A70" s="42" t="s">
        <v>113</v>
      </c>
      <c r="B70" s="43">
        <v>24</v>
      </c>
      <c r="C70" s="44">
        <v>412</v>
      </c>
      <c r="D70" s="45" t="s">
        <v>7</v>
      </c>
      <c r="E70" s="46" t="s">
        <v>7</v>
      </c>
      <c r="F70" s="45" t="s">
        <v>7</v>
      </c>
      <c r="G70" s="47" t="s">
        <v>7</v>
      </c>
      <c r="H70" s="48" t="s">
        <v>7</v>
      </c>
      <c r="I70" s="49">
        <f>I71+I79</f>
        <v>10496.9</v>
      </c>
      <c r="J70" s="49">
        <f>J71+J79</f>
        <v>9115</v>
      </c>
      <c r="K70" s="49"/>
      <c r="L70" s="49"/>
      <c r="M70" s="49">
        <f t="shared" si="0"/>
        <v>10496.9</v>
      </c>
      <c r="N70" s="50">
        <f t="shared" si="1"/>
        <v>9115</v>
      </c>
      <c r="O70" s="51"/>
      <c r="P70" s="51"/>
      <c r="Q70" s="52">
        <f t="shared" si="2"/>
        <v>10496.9</v>
      </c>
      <c r="R70" s="91">
        <f t="shared" si="3"/>
        <v>9115</v>
      </c>
      <c r="S70" s="51"/>
      <c r="T70" s="51"/>
      <c r="U70" s="52">
        <f t="shared" si="4"/>
        <v>10496.9</v>
      </c>
      <c r="V70" s="52">
        <f t="shared" si="4"/>
        <v>9115</v>
      </c>
      <c r="W70" s="52"/>
      <c r="X70" s="52"/>
      <c r="Y70" s="52">
        <f t="shared" si="5"/>
        <v>10496.9</v>
      </c>
      <c r="Z70" s="52">
        <f t="shared" si="6"/>
        <v>9115</v>
      </c>
      <c r="AA70" s="52"/>
      <c r="AB70" s="52"/>
      <c r="AC70" s="52">
        <f t="shared" si="7"/>
        <v>10496.9</v>
      </c>
      <c r="AD70" s="91">
        <f t="shared" si="8"/>
        <v>9115</v>
      </c>
      <c r="AE70" s="3"/>
      <c r="AF70" s="3"/>
      <c r="AG70" s="135">
        <f t="shared" si="9"/>
        <v>10496.9</v>
      </c>
      <c r="AH70" s="135">
        <f t="shared" si="10"/>
        <v>9115</v>
      </c>
      <c r="AI70" s="135"/>
      <c r="AJ70" s="135"/>
      <c r="AK70" s="135">
        <f t="shared" si="11"/>
        <v>10496.9</v>
      </c>
      <c r="AL70" s="135">
        <f t="shared" si="12"/>
        <v>9115</v>
      </c>
    </row>
    <row r="71" spans="1:38" ht="56.25" x14ac:dyDescent="0.2">
      <c r="A71" s="42" t="s">
        <v>302</v>
      </c>
      <c r="B71" s="43">
        <v>24</v>
      </c>
      <c r="C71" s="44">
        <v>412</v>
      </c>
      <c r="D71" s="45" t="s">
        <v>175</v>
      </c>
      <c r="E71" s="46" t="s">
        <v>3</v>
      </c>
      <c r="F71" s="45" t="s">
        <v>2</v>
      </c>
      <c r="G71" s="47" t="s">
        <v>9</v>
      </c>
      <c r="H71" s="48" t="s">
        <v>7</v>
      </c>
      <c r="I71" s="49">
        <f>I72</f>
        <v>7179</v>
      </c>
      <c r="J71" s="49">
        <f>J72</f>
        <v>7179</v>
      </c>
      <c r="K71" s="49"/>
      <c r="L71" s="49"/>
      <c r="M71" s="49">
        <f t="shared" si="0"/>
        <v>7179</v>
      </c>
      <c r="N71" s="50">
        <f t="shared" si="1"/>
        <v>7179</v>
      </c>
      <c r="O71" s="51"/>
      <c r="P71" s="51"/>
      <c r="Q71" s="52">
        <f t="shared" si="2"/>
        <v>7179</v>
      </c>
      <c r="R71" s="91">
        <f t="shared" si="3"/>
        <v>7179</v>
      </c>
      <c r="S71" s="51"/>
      <c r="T71" s="51"/>
      <c r="U71" s="52">
        <f t="shared" si="4"/>
        <v>7179</v>
      </c>
      <c r="V71" s="52">
        <f t="shared" si="4"/>
        <v>7179</v>
      </c>
      <c r="W71" s="52"/>
      <c r="X71" s="52"/>
      <c r="Y71" s="52">
        <f t="shared" si="5"/>
        <v>7179</v>
      </c>
      <c r="Z71" s="52">
        <f t="shared" si="6"/>
        <v>7179</v>
      </c>
      <c r="AA71" s="52"/>
      <c r="AB71" s="52"/>
      <c r="AC71" s="52">
        <f t="shared" si="7"/>
        <v>7179</v>
      </c>
      <c r="AD71" s="91">
        <f t="shared" si="8"/>
        <v>7179</v>
      </c>
      <c r="AE71" s="3"/>
      <c r="AF71" s="3"/>
      <c r="AG71" s="135">
        <f t="shared" si="9"/>
        <v>7179</v>
      </c>
      <c r="AH71" s="135">
        <f t="shared" si="10"/>
        <v>7179</v>
      </c>
      <c r="AI71" s="135"/>
      <c r="AJ71" s="135"/>
      <c r="AK71" s="135">
        <f t="shared" si="11"/>
        <v>7179</v>
      </c>
      <c r="AL71" s="135">
        <f t="shared" si="12"/>
        <v>7179</v>
      </c>
    </row>
    <row r="72" spans="1:38" ht="22.5" x14ac:dyDescent="0.2">
      <c r="A72" s="42" t="s">
        <v>73</v>
      </c>
      <c r="B72" s="43">
        <v>24</v>
      </c>
      <c r="C72" s="44">
        <v>412</v>
      </c>
      <c r="D72" s="45" t="s">
        <v>175</v>
      </c>
      <c r="E72" s="46" t="s">
        <v>3</v>
      </c>
      <c r="F72" s="45" t="s">
        <v>2</v>
      </c>
      <c r="G72" s="47" t="s">
        <v>69</v>
      </c>
      <c r="H72" s="48" t="s">
        <v>7</v>
      </c>
      <c r="I72" s="49">
        <f>I73+I75+I77</f>
        <v>7179</v>
      </c>
      <c r="J72" s="49">
        <f>J73+J75+J77</f>
        <v>7179</v>
      </c>
      <c r="K72" s="49"/>
      <c r="L72" s="49"/>
      <c r="M72" s="49">
        <f t="shared" si="0"/>
        <v>7179</v>
      </c>
      <c r="N72" s="50">
        <f t="shared" si="1"/>
        <v>7179</v>
      </c>
      <c r="O72" s="51"/>
      <c r="P72" s="51"/>
      <c r="Q72" s="52">
        <f t="shared" si="2"/>
        <v>7179</v>
      </c>
      <c r="R72" s="91">
        <f t="shared" si="3"/>
        <v>7179</v>
      </c>
      <c r="S72" s="51"/>
      <c r="T72" s="51"/>
      <c r="U72" s="52">
        <f t="shared" si="4"/>
        <v>7179</v>
      </c>
      <c r="V72" s="52">
        <f t="shared" si="4"/>
        <v>7179</v>
      </c>
      <c r="W72" s="52"/>
      <c r="X72" s="52"/>
      <c r="Y72" s="52">
        <f t="shared" si="5"/>
        <v>7179</v>
      </c>
      <c r="Z72" s="52">
        <f t="shared" si="6"/>
        <v>7179</v>
      </c>
      <c r="AA72" s="52"/>
      <c r="AB72" s="52"/>
      <c r="AC72" s="52">
        <f t="shared" si="7"/>
        <v>7179</v>
      </c>
      <c r="AD72" s="91">
        <f t="shared" si="8"/>
        <v>7179</v>
      </c>
      <c r="AE72" s="3"/>
      <c r="AF72" s="3"/>
      <c r="AG72" s="135">
        <f t="shared" si="9"/>
        <v>7179</v>
      </c>
      <c r="AH72" s="135">
        <f t="shared" si="10"/>
        <v>7179</v>
      </c>
      <c r="AI72" s="135"/>
      <c r="AJ72" s="135"/>
      <c r="AK72" s="135">
        <f t="shared" si="11"/>
        <v>7179</v>
      </c>
      <c r="AL72" s="135">
        <f t="shared" si="12"/>
        <v>7179</v>
      </c>
    </row>
    <row r="73" spans="1:38" ht="45" x14ac:dyDescent="0.2">
      <c r="A73" s="42" t="s">
        <v>6</v>
      </c>
      <c r="B73" s="43">
        <v>24</v>
      </c>
      <c r="C73" s="44">
        <v>412</v>
      </c>
      <c r="D73" s="45" t="s">
        <v>175</v>
      </c>
      <c r="E73" s="46" t="s">
        <v>3</v>
      </c>
      <c r="F73" s="45" t="s">
        <v>2</v>
      </c>
      <c r="G73" s="47" t="s">
        <v>69</v>
      </c>
      <c r="H73" s="48">
        <v>100</v>
      </c>
      <c r="I73" s="49">
        <f>I74</f>
        <v>6881.4</v>
      </c>
      <c r="J73" s="49">
        <f>J74</f>
        <v>6881.4</v>
      </c>
      <c r="K73" s="49"/>
      <c r="L73" s="49"/>
      <c r="M73" s="49">
        <f t="shared" si="0"/>
        <v>6881.4</v>
      </c>
      <c r="N73" s="50">
        <f t="shared" si="1"/>
        <v>6881.4</v>
      </c>
      <c r="O73" s="51"/>
      <c r="P73" s="51"/>
      <c r="Q73" s="52">
        <f t="shared" si="2"/>
        <v>6881.4</v>
      </c>
      <c r="R73" s="91">
        <f t="shared" si="3"/>
        <v>6881.4</v>
      </c>
      <c r="S73" s="51"/>
      <c r="T73" s="51"/>
      <c r="U73" s="52">
        <f t="shared" si="4"/>
        <v>6881.4</v>
      </c>
      <c r="V73" s="52">
        <f t="shared" si="4"/>
        <v>6881.4</v>
      </c>
      <c r="W73" s="52"/>
      <c r="X73" s="52"/>
      <c r="Y73" s="52">
        <f t="shared" si="5"/>
        <v>6881.4</v>
      </c>
      <c r="Z73" s="52">
        <f t="shared" si="6"/>
        <v>6881.4</v>
      </c>
      <c r="AA73" s="52"/>
      <c r="AB73" s="52"/>
      <c r="AC73" s="52">
        <f t="shared" si="7"/>
        <v>6881.4</v>
      </c>
      <c r="AD73" s="91">
        <f t="shared" si="8"/>
        <v>6881.4</v>
      </c>
      <c r="AE73" s="3"/>
      <c r="AF73" s="3"/>
      <c r="AG73" s="135">
        <f t="shared" si="9"/>
        <v>6881.4</v>
      </c>
      <c r="AH73" s="135">
        <f t="shared" si="10"/>
        <v>6881.4</v>
      </c>
      <c r="AI73" s="135"/>
      <c r="AJ73" s="135"/>
      <c r="AK73" s="135">
        <f t="shared" si="11"/>
        <v>6881.4</v>
      </c>
      <c r="AL73" s="135">
        <f t="shared" si="12"/>
        <v>6881.4</v>
      </c>
    </row>
    <row r="74" spans="1:38" x14ac:dyDescent="0.2">
      <c r="A74" s="42" t="s">
        <v>72</v>
      </c>
      <c r="B74" s="43">
        <v>24</v>
      </c>
      <c r="C74" s="44">
        <v>412</v>
      </c>
      <c r="D74" s="45" t="s">
        <v>175</v>
      </c>
      <c r="E74" s="46" t="s">
        <v>3</v>
      </c>
      <c r="F74" s="45" t="s">
        <v>2</v>
      </c>
      <c r="G74" s="47" t="s">
        <v>69</v>
      </c>
      <c r="H74" s="48">
        <v>110</v>
      </c>
      <c r="I74" s="49">
        <v>6881.4</v>
      </c>
      <c r="J74" s="49">
        <v>6881.4</v>
      </c>
      <c r="K74" s="49"/>
      <c r="L74" s="49"/>
      <c r="M74" s="49">
        <f t="shared" si="0"/>
        <v>6881.4</v>
      </c>
      <c r="N74" s="50">
        <f t="shared" si="1"/>
        <v>6881.4</v>
      </c>
      <c r="O74" s="51"/>
      <c r="P74" s="51"/>
      <c r="Q74" s="52">
        <f t="shared" si="2"/>
        <v>6881.4</v>
      </c>
      <c r="R74" s="91">
        <f t="shared" si="3"/>
        <v>6881.4</v>
      </c>
      <c r="S74" s="51"/>
      <c r="T74" s="51"/>
      <c r="U74" s="52">
        <f t="shared" si="4"/>
        <v>6881.4</v>
      </c>
      <c r="V74" s="52">
        <f t="shared" si="4"/>
        <v>6881.4</v>
      </c>
      <c r="W74" s="52"/>
      <c r="X74" s="52"/>
      <c r="Y74" s="52">
        <f t="shared" si="5"/>
        <v>6881.4</v>
      </c>
      <c r="Z74" s="52">
        <f t="shared" si="6"/>
        <v>6881.4</v>
      </c>
      <c r="AA74" s="52"/>
      <c r="AB74" s="52"/>
      <c r="AC74" s="52">
        <f t="shared" si="7"/>
        <v>6881.4</v>
      </c>
      <c r="AD74" s="91">
        <f t="shared" si="8"/>
        <v>6881.4</v>
      </c>
      <c r="AE74" s="3"/>
      <c r="AF74" s="3"/>
      <c r="AG74" s="135">
        <f t="shared" si="9"/>
        <v>6881.4</v>
      </c>
      <c r="AH74" s="135">
        <f t="shared" si="10"/>
        <v>6881.4</v>
      </c>
      <c r="AI74" s="135"/>
      <c r="AJ74" s="135"/>
      <c r="AK74" s="135">
        <f t="shared" si="11"/>
        <v>6881.4</v>
      </c>
      <c r="AL74" s="135">
        <f t="shared" si="12"/>
        <v>6881.4</v>
      </c>
    </row>
    <row r="75" spans="1:38" ht="22.5" x14ac:dyDescent="0.2">
      <c r="A75" s="42" t="s">
        <v>14</v>
      </c>
      <c r="B75" s="43">
        <v>24</v>
      </c>
      <c r="C75" s="44">
        <v>412</v>
      </c>
      <c r="D75" s="45" t="s">
        <v>175</v>
      </c>
      <c r="E75" s="46" t="s">
        <v>3</v>
      </c>
      <c r="F75" s="45" t="s">
        <v>2</v>
      </c>
      <c r="G75" s="47" t="s">
        <v>69</v>
      </c>
      <c r="H75" s="48">
        <v>200</v>
      </c>
      <c r="I75" s="49">
        <f>I76</f>
        <v>262.60000000000002</v>
      </c>
      <c r="J75" s="49">
        <f>J76</f>
        <v>262.60000000000002</v>
      </c>
      <c r="K75" s="49"/>
      <c r="L75" s="49"/>
      <c r="M75" s="49">
        <f t="shared" si="0"/>
        <v>262.60000000000002</v>
      </c>
      <c r="N75" s="50">
        <f t="shared" si="1"/>
        <v>262.60000000000002</v>
      </c>
      <c r="O75" s="51"/>
      <c r="P75" s="51"/>
      <c r="Q75" s="52">
        <f t="shared" si="2"/>
        <v>262.60000000000002</v>
      </c>
      <c r="R75" s="91">
        <f t="shared" si="3"/>
        <v>262.60000000000002</v>
      </c>
      <c r="S75" s="51"/>
      <c r="T75" s="51"/>
      <c r="U75" s="52">
        <f t="shared" si="4"/>
        <v>262.60000000000002</v>
      </c>
      <c r="V75" s="52">
        <f t="shared" si="4"/>
        <v>262.60000000000002</v>
      </c>
      <c r="W75" s="52"/>
      <c r="X75" s="52"/>
      <c r="Y75" s="52">
        <f t="shared" si="5"/>
        <v>262.60000000000002</v>
      </c>
      <c r="Z75" s="52">
        <f t="shared" si="6"/>
        <v>262.60000000000002</v>
      </c>
      <c r="AA75" s="52"/>
      <c r="AB75" s="52"/>
      <c r="AC75" s="52">
        <f t="shared" si="7"/>
        <v>262.60000000000002</v>
      </c>
      <c r="AD75" s="91">
        <f t="shared" si="8"/>
        <v>262.60000000000002</v>
      </c>
      <c r="AE75" s="3"/>
      <c r="AF75" s="3"/>
      <c r="AG75" s="135">
        <f t="shared" si="9"/>
        <v>262.60000000000002</v>
      </c>
      <c r="AH75" s="135">
        <f t="shared" si="10"/>
        <v>262.60000000000002</v>
      </c>
      <c r="AI75" s="135"/>
      <c r="AJ75" s="135"/>
      <c r="AK75" s="135">
        <f t="shared" si="11"/>
        <v>262.60000000000002</v>
      </c>
      <c r="AL75" s="135">
        <f t="shared" si="12"/>
        <v>262.60000000000002</v>
      </c>
    </row>
    <row r="76" spans="1:38" ht="22.5" x14ac:dyDescent="0.2">
      <c r="A76" s="42" t="s">
        <v>13</v>
      </c>
      <c r="B76" s="43">
        <v>24</v>
      </c>
      <c r="C76" s="44">
        <v>412</v>
      </c>
      <c r="D76" s="45" t="s">
        <v>175</v>
      </c>
      <c r="E76" s="46" t="s">
        <v>3</v>
      </c>
      <c r="F76" s="45" t="s">
        <v>2</v>
      </c>
      <c r="G76" s="47" t="s">
        <v>69</v>
      </c>
      <c r="H76" s="48">
        <v>240</v>
      </c>
      <c r="I76" s="49">
        <v>262.60000000000002</v>
      </c>
      <c r="J76" s="49">
        <v>262.60000000000002</v>
      </c>
      <c r="K76" s="49"/>
      <c r="L76" s="49"/>
      <c r="M76" s="49">
        <f t="shared" si="0"/>
        <v>262.60000000000002</v>
      </c>
      <c r="N76" s="50">
        <f t="shared" si="1"/>
        <v>262.60000000000002</v>
      </c>
      <c r="O76" s="51"/>
      <c r="P76" s="51"/>
      <c r="Q76" s="52">
        <f t="shared" si="2"/>
        <v>262.60000000000002</v>
      </c>
      <c r="R76" s="91">
        <f t="shared" si="3"/>
        <v>262.60000000000002</v>
      </c>
      <c r="S76" s="51"/>
      <c r="T76" s="51"/>
      <c r="U76" s="52">
        <f t="shared" si="4"/>
        <v>262.60000000000002</v>
      </c>
      <c r="V76" s="52">
        <f t="shared" si="4"/>
        <v>262.60000000000002</v>
      </c>
      <c r="W76" s="52"/>
      <c r="X76" s="52"/>
      <c r="Y76" s="52">
        <f t="shared" si="5"/>
        <v>262.60000000000002</v>
      </c>
      <c r="Z76" s="52">
        <f t="shared" si="6"/>
        <v>262.60000000000002</v>
      </c>
      <c r="AA76" s="52"/>
      <c r="AB76" s="52"/>
      <c r="AC76" s="52">
        <f t="shared" si="7"/>
        <v>262.60000000000002</v>
      </c>
      <c r="AD76" s="91">
        <f t="shared" si="8"/>
        <v>262.60000000000002</v>
      </c>
      <c r="AE76" s="3"/>
      <c r="AF76" s="3"/>
      <c r="AG76" s="135">
        <f t="shared" si="9"/>
        <v>262.60000000000002</v>
      </c>
      <c r="AH76" s="135">
        <f t="shared" si="10"/>
        <v>262.60000000000002</v>
      </c>
      <c r="AI76" s="135"/>
      <c r="AJ76" s="135"/>
      <c r="AK76" s="135">
        <f t="shared" si="11"/>
        <v>262.60000000000002</v>
      </c>
      <c r="AL76" s="135">
        <f t="shared" si="12"/>
        <v>262.60000000000002</v>
      </c>
    </row>
    <row r="77" spans="1:38" x14ac:dyDescent="0.2">
      <c r="A77" s="42" t="s">
        <v>71</v>
      </c>
      <c r="B77" s="43">
        <v>24</v>
      </c>
      <c r="C77" s="44">
        <v>412</v>
      </c>
      <c r="D77" s="45" t="s">
        <v>175</v>
      </c>
      <c r="E77" s="46" t="s">
        <v>3</v>
      </c>
      <c r="F77" s="45" t="s">
        <v>2</v>
      </c>
      <c r="G77" s="47" t="s">
        <v>69</v>
      </c>
      <c r="H77" s="48">
        <v>800</v>
      </c>
      <c r="I77" s="49">
        <f>I78</f>
        <v>35</v>
      </c>
      <c r="J77" s="49">
        <f>J78</f>
        <v>35</v>
      </c>
      <c r="K77" s="49"/>
      <c r="L77" s="49"/>
      <c r="M77" s="49">
        <f t="shared" si="0"/>
        <v>35</v>
      </c>
      <c r="N77" s="50">
        <f t="shared" si="1"/>
        <v>35</v>
      </c>
      <c r="O77" s="51"/>
      <c r="P77" s="51"/>
      <c r="Q77" s="52">
        <f t="shared" si="2"/>
        <v>35</v>
      </c>
      <c r="R77" s="91">
        <f t="shared" si="3"/>
        <v>35</v>
      </c>
      <c r="S77" s="51"/>
      <c r="T77" s="51"/>
      <c r="U77" s="52">
        <f t="shared" si="4"/>
        <v>35</v>
      </c>
      <c r="V77" s="52">
        <f t="shared" si="4"/>
        <v>35</v>
      </c>
      <c r="W77" s="52"/>
      <c r="X77" s="52"/>
      <c r="Y77" s="52">
        <f t="shared" si="5"/>
        <v>35</v>
      </c>
      <c r="Z77" s="52">
        <f t="shared" si="6"/>
        <v>35</v>
      </c>
      <c r="AA77" s="52"/>
      <c r="AB77" s="52"/>
      <c r="AC77" s="52">
        <f t="shared" si="7"/>
        <v>35</v>
      </c>
      <c r="AD77" s="91">
        <f t="shared" si="8"/>
        <v>35</v>
      </c>
      <c r="AE77" s="3"/>
      <c r="AF77" s="3"/>
      <c r="AG77" s="135">
        <f t="shared" si="9"/>
        <v>35</v>
      </c>
      <c r="AH77" s="135">
        <f t="shared" si="10"/>
        <v>35</v>
      </c>
      <c r="AI77" s="135"/>
      <c r="AJ77" s="135"/>
      <c r="AK77" s="135">
        <f t="shared" si="11"/>
        <v>35</v>
      </c>
      <c r="AL77" s="135">
        <f t="shared" si="12"/>
        <v>35</v>
      </c>
    </row>
    <row r="78" spans="1:38" x14ac:dyDescent="0.2">
      <c r="A78" s="42" t="s">
        <v>70</v>
      </c>
      <c r="B78" s="43">
        <v>24</v>
      </c>
      <c r="C78" s="44">
        <v>412</v>
      </c>
      <c r="D78" s="45" t="s">
        <v>175</v>
      </c>
      <c r="E78" s="46" t="s">
        <v>3</v>
      </c>
      <c r="F78" s="45" t="s">
        <v>2</v>
      </c>
      <c r="G78" s="47" t="s">
        <v>69</v>
      </c>
      <c r="H78" s="48">
        <v>850</v>
      </c>
      <c r="I78" s="49">
        <v>35</v>
      </c>
      <c r="J78" s="49">
        <v>35</v>
      </c>
      <c r="K78" s="49"/>
      <c r="L78" s="49"/>
      <c r="M78" s="49">
        <f t="shared" si="0"/>
        <v>35</v>
      </c>
      <c r="N78" s="50">
        <f t="shared" si="1"/>
        <v>35</v>
      </c>
      <c r="O78" s="51"/>
      <c r="P78" s="51"/>
      <c r="Q78" s="52">
        <f t="shared" si="2"/>
        <v>35</v>
      </c>
      <c r="R78" s="91">
        <f t="shared" si="3"/>
        <v>35</v>
      </c>
      <c r="S78" s="51"/>
      <c r="T78" s="51"/>
      <c r="U78" s="52">
        <f t="shared" si="4"/>
        <v>35</v>
      </c>
      <c r="V78" s="52">
        <f t="shared" si="4"/>
        <v>35</v>
      </c>
      <c r="W78" s="52"/>
      <c r="X78" s="52"/>
      <c r="Y78" s="52">
        <f t="shared" si="5"/>
        <v>35</v>
      </c>
      <c r="Z78" s="52">
        <f t="shared" si="6"/>
        <v>35</v>
      </c>
      <c r="AA78" s="52"/>
      <c r="AB78" s="52"/>
      <c r="AC78" s="52">
        <f t="shared" si="7"/>
        <v>35</v>
      </c>
      <c r="AD78" s="91">
        <f t="shared" si="8"/>
        <v>35</v>
      </c>
      <c r="AE78" s="3"/>
      <c r="AF78" s="3"/>
      <c r="AG78" s="135">
        <f t="shared" si="9"/>
        <v>35</v>
      </c>
      <c r="AH78" s="135">
        <f t="shared" si="10"/>
        <v>35</v>
      </c>
      <c r="AI78" s="135"/>
      <c r="AJ78" s="135"/>
      <c r="AK78" s="135">
        <f t="shared" si="11"/>
        <v>35</v>
      </c>
      <c r="AL78" s="135">
        <f t="shared" si="12"/>
        <v>35</v>
      </c>
    </row>
    <row r="79" spans="1:38" ht="33.75" x14ac:dyDescent="0.2">
      <c r="A79" s="42" t="s">
        <v>291</v>
      </c>
      <c r="B79" s="43">
        <v>24</v>
      </c>
      <c r="C79" s="44">
        <v>412</v>
      </c>
      <c r="D79" s="45" t="s">
        <v>237</v>
      </c>
      <c r="E79" s="46" t="s">
        <v>3</v>
      </c>
      <c r="F79" s="45" t="s">
        <v>2</v>
      </c>
      <c r="G79" s="47" t="s">
        <v>9</v>
      </c>
      <c r="H79" s="48" t="s">
        <v>7</v>
      </c>
      <c r="I79" s="49">
        <f>I80+I87</f>
        <v>3317.9</v>
      </c>
      <c r="J79" s="49">
        <f>J80+J87</f>
        <v>1936</v>
      </c>
      <c r="K79" s="49"/>
      <c r="L79" s="49"/>
      <c r="M79" s="49">
        <f t="shared" si="0"/>
        <v>3317.9</v>
      </c>
      <c r="N79" s="50">
        <f t="shared" si="1"/>
        <v>1936</v>
      </c>
      <c r="O79" s="51"/>
      <c r="P79" s="51"/>
      <c r="Q79" s="52">
        <f t="shared" si="2"/>
        <v>3317.9</v>
      </c>
      <c r="R79" s="91">
        <f t="shared" si="3"/>
        <v>1936</v>
      </c>
      <c r="S79" s="51"/>
      <c r="T79" s="51"/>
      <c r="U79" s="52">
        <f t="shared" si="4"/>
        <v>3317.9</v>
      </c>
      <c r="V79" s="52">
        <f t="shared" si="4"/>
        <v>1936</v>
      </c>
      <c r="W79" s="52"/>
      <c r="X79" s="52"/>
      <c r="Y79" s="52">
        <f t="shared" si="5"/>
        <v>3317.9</v>
      </c>
      <c r="Z79" s="52">
        <f t="shared" si="6"/>
        <v>1936</v>
      </c>
      <c r="AA79" s="52"/>
      <c r="AB79" s="52"/>
      <c r="AC79" s="52">
        <f t="shared" si="7"/>
        <v>3317.9</v>
      </c>
      <c r="AD79" s="91">
        <f t="shared" si="8"/>
        <v>1936</v>
      </c>
      <c r="AE79" s="3"/>
      <c r="AF79" s="3"/>
      <c r="AG79" s="135">
        <f t="shared" si="9"/>
        <v>3317.9</v>
      </c>
      <c r="AH79" s="135">
        <f t="shared" si="10"/>
        <v>1936</v>
      </c>
      <c r="AI79" s="135"/>
      <c r="AJ79" s="135"/>
      <c r="AK79" s="135">
        <f t="shared" si="11"/>
        <v>3317.9</v>
      </c>
      <c r="AL79" s="135">
        <f t="shared" si="12"/>
        <v>1936</v>
      </c>
    </row>
    <row r="80" spans="1:38" ht="22.5" x14ac:dyDescent="0.2">
      <c r="A80" s="42" t="s">
        <v>73</v>
      </c>
      <c r="B80" s="43">
        <v>24</v>
      </c>
      <c r="C80" s="44">
        <v>412</v>
      </c>
      <c r="D80" s="45" t="s">
        <v>237</v>
      </c>
      <c r="E80" s="46" t="s">
        <v>3</v>
      </c>
      <c r="F80" s="45" t="s">
        <v>2</v>
      </c>
      <c r="G80" s="47" t="s">
        <v>69</v>
      </c>
      <c r="H80" s="48" t="s">
        <v>7</v>
      </c>
      <c r="I80" s="49">
        <f>I81+I83+I85</f>
        <v>1936</v>
      </c>
      <c r="J80" s="49">
        <f>J81+J83+J85</f>
        <v>1936</v>
      </c>
      <c r="K80" s="49"/>
      <c r="L80" s="49"/>
      <c r="M80" s="49">
        <f t="shared" si="0"/>
        <v>1936</v>
      </c>
      <c r="N80" s="50">
        <f t="shared" si="1"/>
        <v>1936</v>
      </c>
      <c r="O80" s="51"/>
      <c r="P80" s="51"/>
      <c r="Q80" s="52">
        <f t="shared" si="2"/>
        <v>1936</v>
      </c>
      <c r="R80" s="91">
        <f t="shared" si="3"/>
        <v>1936</v>
      </c>
      <c r="S80" s="51"/>
      <c r="T80" s="51"/>
      <c r="U80" s="52">
        <f t="shared" si="4"/>
        <v>1936</v>
      </c>
      <c r="V80" s="52">
        <f t="shared" si="4"/>
        <v>1936</v>
      </c>
      <c r="W80" s="52"/>
      <c r="X80" s="52"/>
      <c r="Y80" s="52">
        <f t="shared" si="5"/>
        <v>1936</v>
      </c>
      <c r="Z80" s="52">
        <f t="shared" si="6"/>
        <v>1936</v>
      </c>
      <c r="AA80" s="52"/>
      <c r="AB80" s="52"/>
      <c r="AC80" s="52">
        <f t="shared" si="7"/>
        <v>1936</v>
      </c>
      <c r="AD80" s="91">
        <f t="shared" si="8"/>
        <v>1936</v>
      </c>
      <c r="AE80" s="3"/>
      <c r="AF80" s="3"/>
      <c r="AG80" s="135">
        <f t="shared" si="9"/>
        <v>1936</v>
      </c>
      <c r="AH80" s="135">
        <f t="shared" si="10"/>
        <v>1936</v>
      </c>
      <c r="AI80" s="135"/>
      <c r="AJ80" s="135"/>
      <c r="AK80" s="135">
        <f t="shared" si="11"/>
        <v>1936</v>
      </c>
      <c r="AL80" s="135">
        <f t="shared" si="12"/>
        <v>1936</v>
      </c>
    </row>
    <row r="81" spans="1:38" ht="45" x14ac:dyDescent="0.2">
      <c r="A81" s="42" t="s">
        <v>6</v>
      </c>
      <c r="B81" s="43">
        <v>24</v>
      </c>
      <c r="C81" s="44">
        <v>412</v>
      </c>
      <c r="D81" s="45" t="s">
        <v>237</v>
      </c>
      <c r="E81" s="46" t="s">
        <v>3</v>
      </c>
      <c r="F81" s="45" t="s">
        <v>2</v>
      </c>
      <c r="G81" s="47" t="s">
        <v>69</v>
      </c>
      <c r="H81" s="48">
        <v>100</v>
      </c>
      <c r="I81" s="49">
        <f>I82</f>
        <v>1622</v>
      </c>
      <c r="J81" s="49">
        <f>J82</f>
        <v>1622</v>
      </c>
      <c r="K81" s="49"/>
      <c r="L81" s="49"/>
      <c r="M81" s="49">
        <f t="shared" si="0"/>
        <v>1622</v>
      </c>
      <c r="N81" s="50">
        <f t="shared" si="1"/>
        <v>1622</v>
      </c>
      <c r="O81" s="51"/>
      <c r="P81" s="51"/>
      <c r="Q81" s="52">
        <f t="shared" si="2"/>
        <v>1622</v>
      </c>
      <c r="R81" s="91">
        <f t="shared" si="3"/>
        <v>1622</v>
      </c>
      <c r="S81" s="51"/>
      <c r="T81" s="51"/>
      <c r="U81" s="52">
        <f t="shared" si="4"/>
        <v>1622</v>
      </c>
      <c r="V81" s="52">
        <f t="shared" si="4"/>
        <v>1622</v>
      </c>
      <c r="W81" s="52"/>
      <c r="X81" s="52"/>
      <c r="Y81" s="52">
        <f t="shared" si="5"/>
        <v>1622</v>
      </c>
      <c r="Z81" s="52">
        <f t="shared" si="6"/>
        <v>1622</v>
      </c>
      <c r="AA81" s="52"/>
      <c r="AB81" s="52"/>
      <c r="AC81" s="52">
        <f t="shared" si="7"/>
        <v>1622</v>
      </c>
      <c r="AD81" s="91">
        <f t="shared" si="8"/>
        <v>1622</v>
      </c>
      <c r="AE81" s="3"/>
      <c r="AF81" s="3"/>
      <c r="AG81" s="135">
        <f t="shared" si="9"/>
        <v>1622</v>
      </c>
      <c r="AH81" s="135">
        <f t="shared" si="10"/>
        <v>1622</v>
      </c>
      <c r="AI81" s="135"/>
      <c r="AJ81" s="135"/>
      <c r="AK81" s="135">
        <f t="shared" si="11"/>
        <v>1622</v>
      </c>
      <c r="AL81" s="135">
        <f t="shared" si="12"/>
        <v>1622</v>
      </c>
    </row>
    <row r="82" spans="1:38" x14ac:dyDescent="0.2">
      <c r="A82" s="42" t="s">
        <v>72</v>
      </c>
      <c r="B82" s="43">
        <v>24</v>
      </c>
      <c r="C82" s="44">
        <v>412</v>
      </c>
      <c r="D82" s="45" t="s">
        <v>237</v>
      </c>
      <c r="E82" s="46" t="s">
        <v>3</v>
      </c>
      <c r="F82" s="45" t="s">
        <v>2</v>
      </c>
      <c r="G82" s="47" t="s">
        <v>69</v>
      </c>
      <c r="H82" s="48">
        <v>110</v>
      </c>
      <c r="I82" s="49">
        <v>1622</v>
      </c>
      <c r="J82" s="49">
        <v>1622</v>
      </c>
      <c r="K82" s="49"/>
      <c r="L82" s="49"/>
      <c r="M82" s="49">
        <f t="shared" si="0"/>
        <v>1622</v>
      </c>
      <c r="N82" s="50">
        <f t="shared" si="1"/>
        <v>1622</v>
      </c>
      <c r="O82" s="51"/>
      <c r="P82" s="51"/>
      <c r="Q82" s="52">
        <f t="shared" si="2"/>
        <v>1622</v>
      </c>
      <c r="R82" s="91">
        <f t="shared" si="3"/>
        <v>1622</v>
      </c>
      <c r="S82" s="51"/>
      <c r="T82" s="51"/>
      <c r="U82" s="52">
        <f t="shared" si="4"/>
        <v>1622</v>
      </c>
      <c r="V82" s="52">
        <f t="shared" si="4"/>
        <v>1622</v>
      </c>
      <c r="W82" s="52"/>
      <c r="X82" s="52"/>
      <c r="Y82" s="52">
        <f t="shared" si="5"/>
        <v>1622</v>
      </c>
      <c r="Z82" s="52">
        <f t="shared" si="6"/>
        <v>1622</v>
      </c>
      <c r="AA82" s="52"/>
      <c r="AB82" s="52"/>
      <c r="AC82" s="52">
        <f t="shared" si="7"/>
        <v>1622</v>
      </c>
      <c r="AD82" s="91">
        <f t="shared" si="8"/>
        <v>1622</v>
      </c>
      <c r="AE82" s="3"/>
      <c r="AF82" s="3"/>
      <c r="AG82" s="135">
        <f t="shared" si="9"/>
        <v>1622</v>
      </c>
      <c r="AH82" s="135">
        <f t="shared" si="10"/>
        <v>1622</v>
      </c>
      <c r="AI82" s="135"/>
      <c r="AJ82" s="135"/>
      <c r="AK82" s="135">
        <f t="shared" si="11"/>
        <v>1622</v>
      </c>
      <c r="AL82" s="135">
        <f t="shared" si="12"/>
        <v>1622</v>
      </c>
    </row>
    <row r="83" spans="1:38" ht="22.5" x14ac:dyDescent="0.2">
      <c r="A83" s="42" t="s">
        <v>14</v>
      </c>
      <c r="B83" s="43">
        <v>24</v>
      </c>
      <c r="C83" s="44">
        <v>412</v>
      </c>
      <c r="D83" s="45" t="s">
        <v>237</v>
      </c>
      <c r="E83" s="46" t="s">
        <v>3</v>
      </c>
      <c r="F83" s="45" t="s">
        <v>2</v>
      </c>
      <c r="G83" s="47" t="s">
        <v>69</v>
      </c>
      <c r="H83" s="48">
        <v>200</v>
      </c>
      <c r="I83" s="49">
        <f>I84</f>
        <v>279</v>
      </c>
      <c r="J83" s="49">
        <f>J84</f>
        <v>279</v>
      </c>
      <c r="K83" s="49"/>
      <c r="L83" s="49"/>
      <c r="M83" s="49">
        <f t="shared" si="0"/>
        <v>279</v>
      </c>
      <c r="N83" s="50">
        <f t="shared" si="1"/>
        <v>279</v>
      </c>
      <c r="O83" s="51"/>
      <c r="P83" s="51"/>
      <c r="Q83" s="52">
        <f t="shared" si="2"/>
        <v>279</v>
      </c>
      <c r="R83" s="91">
        <f t="shared" si="3"/>
        <v>279</v>
      </c>
      <c r="S83" s="51"/>
      <c r="T83" s="51"/>
      <c r="U83" s="52">
        <f t="shared" si="4"/>
        <v>279</v>
      </c>
      <c r="V83" s="52">
        <f t="shared" si="4"/>
        <v>279</v>
      </c>
      <c r="W83" s="52"/>
      <c r="X83" s="52"/>
      <c r="Y83" s="52">
        <f t="shared" si="5"/>
        <v>279</v>
      </c>
      <c r="Z83" s="52">
        <f t="shared" si="6"/>
        <v>279</v>
      </c>
      <c r="AA83" s="52"/>
      <c r="AB83" s="52"/>
      <c r="AC83" s="52">
        <f t="shared" si="7"/>
        <v>279</v>
      </c>
      <c r="AD83" s="91">
        <f t="shared" si="8"/>
        <v>279</v>
      </c>
      <c r="AE83" s="3"/>
      <c r="AF83" s="3"/>
      <c r="AG83" s="135">
        <f t="shared" si="9"/>
        <v>279</v>
      </c>
      <c r="AH83" s="135">
        <f t="shared" si="10"/>
        <v>279</v>
      </c>
      <c r="AI83" s="135"/>
      <c r="AJ83" s="135"/>
      <c r="AK83" s="135">
        <f t="shared" si="11"/>
        <v>279</v>
      </c>
      <c r="AL83" s="135">
        <f t="shared" si="12"/>
        <v>279</v>
      </c>
    </row>
    <row r="84" spans="1:38" ht="22.5" x14ac:dyDescent="0.2">
      <c r="A84" s="42" t="s">
        <v>13</v>
      </c>
      <c r="B84" s="43">
        <v>24</v>
      </c>
      <c r="C84" s="44">
        <v>412</v>
      </c>
      <c r="D84" s="45" t="s">
        <v>237</v>
      </c>
      <c r="E84" s="46" t="s">
        <v>3</v>
      </c>
      <c r="F84" s="45" t="s">
        <v>2</v>
      </c>
      <c r="G84" s="47" t="s">
        <v>69</v>
      </c>
      <c r="H84" s="48">
        <v>240</v>
      </c>
      <c r="I84" s="49">
        <v>279</v>
      </c>
      <c r="J84" s="49">
        <v>279</v>
      </c>
      <c r="K84" s="49"/>
      <c r="L84" s="49"/>
      <c r="M84" s="49">
        <f t="shared" si="0"/>
        <v>279</v>
      </c>
      <c r="N84" s="50">
        <f t="shared" si="1"/>
        <v>279</v>
      </c>
      <c r="O84" s="51"/>
      <c r="P84" s="51"/>
      <c r="Q84" s="52">
        <f t="shared" si="2"/>
        <v>279</v>
      </c>
      <c r="R84" s="91">
        <f t="shared" si="3"/>
        <v>279</v>
      </c>
      <c r="S84" s="51"/>
      <c r="T84" s="51"/>
      <c r="U84" s="52">
        <f t="shared" si="4"/>
        <v>279</v>
      </c>
      <c r="V84" s="52">
        <f t="shared" si="4"/>
        <v>279</v>
      </c>
      <c r="W84" s="52"/>
      <c r="X84" s="52"/>
      <c r="Y84" s="52">
        <f t="shared" si="5"/>
        <v>279</v>
      </c>
      <c r="Z84" s="52">
        <f t="shared" si="6"/>
        <v>279</v>
      </c>
      <c r="AA84" s="52"/>
      <c r="AB84" s="52"/>
      <c r="AC84" s="52">
        <f t="shared" si="7"/>
        <v>279</v>
      </c>
      <c r="AD84" s="91">
        <f t="shared" si="8"/>
        <v>279</v>
      </c>
      <c r="AE84" s="3"/>
      <c r="AF84" s="3"/>
      <c r="AG84" s="135">
        <f t="shared" si="9"/>
        <v>279</v>
      </c>
      <c r="AH84" s="135">
        <f t="shared" si="10"/>
        <v>279</v>
      </c>
      <c r="AI84" s="135"/>
      <c r="AJ84" s="135"/>
      <c r="AK84" s="135">
        <f t="shared" si="11"/>
        <v>279</v>
      </c>
      <c r="AL84" s="135">
        <f t="shared" si="12"/>
        <v>279</v>
      </c>
    </row>
    <row r="85" spans="1:38" x14ac:dyDescent="0.2">
      <c r="A85" s="42" t="s">
        <v>71</v>
      </c>
      <c r="B85" s="43">
        <v>24</v>
      </c>
      <c r="C85" s="44">
        <v>412</v>
      </c>
      <c r="D85" s="45" t="s">
        <v>237</v>
      </c>
      <c r="E85" s="46" t="s">
        <v>3</v>
      </c>
      <c r="F85" s="45" t="s">
        <v>2</v>
      </c>
      <c r="G85" s="47" t="s">
        <v>69</v>
      </c>
      <c r="H85" s="48">
        <v>800</v>
      </c>
      <c r="I85" s="49">
        <f>I86</f>
        <v>35</v>
      </c>
      <c r="J85" s="49">
        <f>J86</f>
        <v>35</v>
      </c>
      <c r="K85" s="49"/>
      <c r="L85" s="49"/>
      <c r="M85" s="49">
        <f t="shared" si="0"/>
        <v>35</v>
      </c>
      <c r="N85" s="50">
        <f t="shared" si="1"/>
        <v>35</v>
      </c>
      <c r="O85" s="51"/>
      <c r="P85" s="51"/>
      <c r="Q85" s="52">
        <f t="shared" si="2"/>
        <v>35</v>
      </c>
      <c r="R85" s="91">
        <f t="shared" si="3"/>
        <v>35</v>
      </c>
      <c r="S85" s="51"/>
      <c r="T85" s="51"/>
      <c r="U85" s="52">
        <f t="shared" si="4"/>
        <v>35</v>
      </c>
      <c r="V85" s="52">
        <f t="shared" si="4"/>
        <v>35</v>
      </c>
      <c r="W85" s="52"/>
      <c r="X85" s="52"/>
      <c r="Y85" s="52">
        <f t="shared" si="5"/>
        <v>35</v>
      </c>
      <c r="Z85" s="52">
        <f t="shared" si="6"/>
        <v>35</v>
      </c>
      <c r="AA85" s="52"/>
      <c r="AB85" s="52"/>
      <c r="AC85" s="52">
        <f t="shared" si="7"/>
        <v>35</v>
      </c>
      <c r="AD85" s="91">
        <f t="shared" si="8"/>
        <v>35</v>
      </c>
      <c r="AE85" s="3"/>
      <c r="AF85" s="3"/>
      <c r="AG85" s="135">
        <f t="shared" si="9"/>
        <v>35</v>
      </c>
      <c r="AH85" s="135">
        <f t="shared" si="10"/>
        <v>35</v>
      </c>
      <c r="AI85" s="135"/>
      <c r="AJ85" s="135"/>
      <c r="AK85" s="135">
        <f t="shared" ref="AK85:AK151" si="26">AG85+AI85</f>
        <v>35</v>
      </c>
      <c r="AL85" s="135">
        <f t="shared" ref="AL85:AL151" si="27">AH85+AJ85</f>
        <v>35</v>
      </c>
    </row>
    <row r="86" spans="1:38" x14ac:dyDescent="0.2">
      <c r="A86" s="42" t="s">
        <v>70</v>
      </c>
      <c r="B86" s="43">
        <v>24</v>
      </c>
      <c r="C86" s="44">
        <v>412</v>
      </c>
      <c r="D86" s="45" t="s">
        <v>237</v>
      </c>
      <c r="E86" s="46" t="s">
        <v>3</v>
      </c>
      <c r="F86" s="45" t="s">
        <v>2</v>
      </c>
      <c r="G86" s="47" t="s">
        <v>69</v>
      </c>
      <c r="H86" s="48">
        <v>850</v>
      </c>
      <c r="I86" s="49">
        <v>35</v>
      </c>
      <c r="J86" s="49">
        <v>35</v>
      </c>
      <c r="K86" s="49"/>
      <c r="L86" s="49"/>
      <c r="M86" s="49">
        <f t="shared" si="0"/>
        <v>35</v>
      </c>
      <c r="N86" s="50">
        <f t="shared" si="1"/>
        <v>35</v>
      </c>
      <c r="O86" s="51"/>
      <c r="P86" s="51"/>
      <c r="Q86" s="52">
        <f t="shared" si="2"/>
        <v>35</v>
      </c>
      <c r="R86" s="91">
        <f t="shared" si="3"/>
        <v>35</v>
      </c>
      <c r="S86" s="51"/>
      <c r="T86" s="51"/>
      <c r="U86" s="52">
        <f t="shared" si="4"/>
        <v>35</v>
      </c>
      <c r="V86" s="52">
        <f t="shared" si="4"/>
        <v>35</v>
      </c>
      <c r="W86" s="52"/>
      <c r="X86" s="52"/>
      <c r="Y86" s="52">
        <f t="shared" si="5"/>
        <v>35</v>
      </c>
      <c r="Z86" s="52">
        <f t="shared" si="6"/>
        <v>35</v>
      </c>
      <c r="AA86" s="52"/>
      <c r="AB86" s="52"/>
      <c r="AC86" s="52">
        <f t="shared" si="7"/>
        <v>35</v>
      </c>
      <c r="AD86" s="91">
        <f t="shared" si="8"/>
        <v>35</v>
      </c>
      <c r="AE86" s="3"/>
      <c r="AF86" s="3"/>
      <c r="AG86" s="135">
        <f t="shared" si="9"/>
        <v>35</v>
      </c>
      <c r="AH86" s="135">
        <f t="shared" si="10"/>
        <v>35</v>
      </c>
      <c r="AI86" s="135"/>
      <c r="AJ86" s="135"/>
      <c r="AK86" s="135">
        <f t="shared" si="26"/>
        <v>35</v>
      </c>
      <c r="AL86" s="135">
        <f t="shared" si="27"/>
        <v>35</v>
      </c>
    </row>
    <row r="87" spans="1:38" ht="56.25" x14ac:dyDescent="0.2">
      <c r="A87" s="42" t="s">
        <v>295</v>
      </c>
      <c r="B87" s="43">
        <v>24</v>
      </c>
      <c r="C87" s="44">
        <v>412</v>
      </c>
      <c r="D87" s="45" t="s">
        <v>237</v>
      </c>
      <c r="E87" s="46" t="s">
        <v>3</v>
      </c>
      <c r="F87" s="45" t="s">
        <v>2</v>
      </c>
      <c r="G87" s="47" t="s">
        <v>236</v>
      </c>
      <c r="H87" s="48" t="s">
        <v>7</v>
      </c>
      <c r="I87" s="49">
        <f>I88</f>
        <v>1381.9</v>
      </c>
      <c r="J87" s="49">
        <f>J88</f>
        <v>0</v>
      </c>
      <c r="K87" s="49"/>
      <c r="L87" s="49"/>
      <c r="M87" s="49">
        <f t="shared" si="0"/>
        <v>1381.9</v>
      </c>
      <c r="N87" s="50">
        <f t="shared" si="1"/>
        <v>0</v>
      </c>
      <c r="O87" s="51"/>
      <c r="P87" s="51"/>
      <c r="Q87" s="52">
        <f t="shared" si="2"/>
        <v>1381.9</v>
      </c>
      <c r="R87" s="91">
        <f t="shared" si="3"/>
        <v>0</v>
      </c>
      <c r="S87" s="51"/>
      <c r="T87" s="51"/>
      <c r="U87" s="52">
        <f t="shared" ref="U87:V166" si="28">Q87+S87</f>
        <v>1381.9</v>
      </c>
      <c r="V87" s="52">
        <f t="shared" si="28"/>
        <v>0</v>
      </c>
      <c r="W87" s="52"/>
      <c r="X87" s="52"/>
      <c r="Y87" s="52">
        <f t="shared" ref="Y87:Y159" si="29">U87+W87</f>
        <v>1381.9</v>
      </c>
      <c r="Z87" s="52">
        <f t="shared" ref="Z87:Z159" si="30">V87+X87</f>
        <v>0</v>
      </c>
      <c r="AA87" s="52"/>
      <c r="AB87" s="52"/>
      <c r="AC87" s="52">
        <f t="shared" ref="AC87:AC153" si="31">Y87+AA87</f>
        <v>1381.9</v>
      </c>
      <c r="AD87" s="91">
        <f t="shared" ref="AD87:AD153" si="32">Z87+AB87</f>
        <v>0</v>
      </c>
      <c r="AE87" s="3"/>
      <c r="AF87" s="3"/>
      <c r="AG87" s="135">
        <f t="shared" ref="AG87:AG153" si="33">AC87+AE87</f>
        <v>1381.9</v>
      </c>
      <c r="AH87" s="135">
        <f t="shared" ref="AH87:AH153" si="34">AD87+AF87</f>
        <v>0</v>
      </c>
      <c r="AI87" s="135"/>
      <c r="AJ87" s="135"/>
      <c r="AK87" s="135">
        <f t="shared" si="26"/>
        <v>1381.9</v>
      </c>
      <c r="AL87" s="135">
        <f t="shared" si="27"/>
        <v>0</v>
      </c>
    </row>
    <row r="88" spans="1:38" x14ac:dyDescent="0.2">
      <c r="A88" s="42" t="s">
        <v>65</v>
      </c>
      <c r="B88" s="43">
        <v>24</v>
      </c>
      <c r="C88" s="44">
        <v>412</v>
      </c>
      <c r="D88" s="45" t="s">
        <v>237</v>
      </c>
      <c r="E88" s="46" t="s">
        <v>3</v>
      </c>
      <c r="F88" s="45" t="s">
        <v>2</v>
      </c>
      <c r="G88" s="47" t="s">
        <v>236</v>
      </c>
      <c r="H88" s="48">
        <v>500</v>
      </c>
      <c r="I88" s="49">
        <f>I89</f>
        <v>1381.9</v>
      </c>
      <c r="J88" s="49">
        <f>J89</f>
        <v>0</v>
      </c>
      <c r="K88" s="49"/>
      <c r="L88" s="49"/>
      <c r="M88" s="49">
        <f t="shared" si="0"/>
        <v>1381.9</v>
      </c>
      <c r="N88" s="50">
        <f t="shared" si="1"/>
        <v>0</v>
      </c>
      <c r="O88" s="51"/>
      <c r="P88" s="51"/>
      <c r="Q88" s="52">
        <f t="shared" si="2"/>
        <v>1381.9</v>
      </c>
      <c r="R88" s="91">
        <f t="shared" si="3"/>
        <v>0</v>
      </c>
      <c r="S88" s="51"/>
      <c r="T88" s="51"/>
      <c r="U88" s="52">
        <f t="shared" si="28"/>
        <v>1381.9</v>
      </c>
      <c r="V88" s="52">
        <f t="shared" si="28"/>
        <v>0</v>
      </c>
      <c r="W88" s="52"/>
      <c r="X88" s="52"/>
      <c r="Y88" s="52">
        <f t="shared" si="29"/>
        <v>1381.9</v>
      </c>
      <c r="Z88" s="52">
        <f t="shared" si="30"/>
        <v>0</v>
      </c>
      <c r="AA88" s="52"/>
      <c r="AB88" s="52"/>
      <c r="AC88" s="52">
        <f t="shared" si="31"/>
        <v>1381.9</v>
      </c>
      <c r="AD88" s="91">
        <f t="shared" si="32"/>
        <v>0</v>
      </c>
      <c r="AE88" s="3"/>
      <c r="AF88" s="3"/>
      <c r="AG88" s="135">
        <f t="shared" si="33"/>
        <v>1381.9</v>
      </c>
      <c r="AH88" s="135">
        <f t="shared" si="34"/>
        <v>0</v>
      </c>
      <c r="AI88" s="135"/>
      <c r="AJ88" s="135"/>
      <c r="AK88" s="135">
        <f t="shared" si="26"/>
        <v>1381.9</v>
      </c>
      <c r="AL88" s="135">
        <f t="shared" si="27"/>
        <v>0</v>
      </c>
    </row>
    <row r="89" spans="1:38" x14ac:dyDescent="0.2">
      <c r="A89" s="42" t="s">
        <v>64</v>
      </c>
      <c r="B89" s="43">
        <v>24</v>
      </c>
      <c r="C89" s="44">
        <v>412</v>
      </c>
      <c r="D89" s="45" t="s">
        <v>237</v>
      </c>
      <c r="E89" s="46" t="s">
        <v>3</v>
      </c>
      <c r="F89" s="45" t="s">
        <v>2</v>
      </c>
      <c r="G89" s="47" t="s">
        <v>236</v>
      </c>
      <c r="H89" s="48">
        <v>540</v>
      </c>
      <c r="I89" s="49">
        <v>1381.9</v>
      </c>
      <c r="J89" s="49">
        <v>0</v>
      </c>
      <c r="K89" s="49"/>
      <c r="L89" s="49"/>
      <c r="M89" s="49">
        <f t="shared" si="0"/>
        <v>1381.9</v>
      </c>
      <c r="N89" s="50">
        <f t="shared" si="1"/>
        <v>0</v>
      </c>
      <c r="O89" s="51"/>
      <c r="P89" s="51"/>
      <c r="Q89" s="52">
        <f t="shared" si="2"/>
        <v>1381.9</v>
      </c>
      <c r="R89" s="91">
        <f t="shared" si="3"/>
        <v>0</v>
      </c>
      <c r="S89" s="51"/>
      <c r="T89" s="51"/>
      <c r="U89" s="52">
        <f t="shared" si="28"/>
        <v>1381.9</v>
      </c>
      <c r="V89" s="52">
        <f t="shared" si="28"/>
        <v>0</v>
      </c>
      <c r="W89" s="52"/>
      <c r="X89" s="52"/>
      <c r="Y89" s="52">
        <f t="shared" si="29"/>
        <v>1381.9</v>
      </c>
      <c r="Z89" s="52">
        <f t="shared" si="30"/>
        <v>0</v>
      </c>
      <c r="AA89" s="52"/>
      <c r="AB89" s="52"/>
      <c r="AC89" s="52">
        <f t="shared" si="31"/>
        <v>1381.9</v>
      </c>
      <c r="AD89" s="91">
        <f t="shared" si="32"/>
        <v>0</v>
      </c>
      <c r="AE89" s="3"/>
      <c r="AF89" s="3"/>
      <c r="AG89" s="135">
        <f t="shared" si="33"/>
        <v>1381.9</v>
      </c>
      <c r="AH89" s="135">
        <f t="shared" si="34"/>
        <v>0</v>
      </c>
      <c r="AI89" s="135"/>
      <c r="AJ89" s="135"/>
      <c r="AK89" s="135">
        <f t="shared" si="26"/>
        <v>1381.9</v>
      </c>
      <c r="AL89" s="135">
        <f t="shared" si="27"/>
        <v>0</v>
      </c>
    </row>
    <row r="90" spans="1:38" x14ac:dyDescent="0.2">
      <c r="A90" s="42" t="s">
        <v>235</v>
      </c>
      <c r="B90" s="43">
        <v>24</v>
      </c>
      <c r="C90" s="44">
        <v>500</v>
      </c>
      <c r="D90" s="45" t="s">
        <v>7</v>
      </c>
      <c r="E90" s="46" t="s">
        <v>7</v>
      </c>
      <c r="F90" s="45" t="s">
        <v>7</v>
      </c>
      <c r="G90" s="47" t="s">
        <v>7</v>
      </c>
      <c r="H90" s="48" t="s">
        <v>7</v>
      </c>
      <c r="I90" s="49">
        <f>I91+I96+I109</f>
        <v>51444.9</v>
      </c>
      <c r="J90" s="49">
        <f>J91+J96+J109</f>
        <v>49876.7</v>
      </c>
      <c r="K90" s="49"/>
      <c r="L90" s="49"/>
      <c r="M90" s="49">
        <f t="shared" si="0"/>
        <v>51444.9</v>
      </c>
      <c r="N90" s="50">
        <f t="shared" si="1"/>
        <v>49876.7</v>
      </c>
      <c r="O90" s="51"/>
      <c r="P90" s="51"/>
      <c r="Q90" s="52">
        <f t="shared" si="2"/>
        <v>51444.9</v>
      </c>
      <c r="R90" s="91">
        <f t="shared" si="3"/>
        <v>49876.7</v>
      </c>
      <c r="S90" s="51"/>
      <c r="T90" s="51"/>
      <c r="U90" s="52">
        <f t="shared" si="28"/>
        <v>51444.9</v>
      </c>
      <c r="V90" s="52">
        <f t="shared" si="28"/>
        <v>49876.7</v>
      </c>
      <c r="W90" s="52">
        <f>W96</f>
        <v>8500</v>
      </c>
      <c r="X90" s="52"/>
      <c r="Y90" s="52">
        <f t="shared" si="29"/>
        <v>59944.9</v>
      </c>
      <c r="Z90" s="52">
        <f t="shared" si="30"/>
        <v>49876.7</v>
      </c>
      <c r="AA90" s="52"/>
      <c r="AB90" s="52"/>
      <c r="AC90" s="52">
        <f t="shared" si="31"/>
        <v>59944.9</v>
      </c>
      <c r="AD90" s="91">
        <f t="shared" si="32"/>
        <v>49876.7</v>
      </c>
      <c r="AE90" s="3"/>
      <c r="AF90" s="3"/>
      <c r="AG90" s="135">
        <f t="shared" si="33"/>
        <v>59944.9</v>
      </c>
      <c r="AH90" s="135">
        <f t="shared" si="34"/>
        <v>49876.7</v>
      </c>
      <c r="AI90" s="135"/>
      <c r="AJ90" s="135"/>
      <c r="AK90" s="135">
        <f t="shared" si="26"/>
        <v>59944.9</v>
      </c>
      <c r="AL90" s="135">
        <f t="shared" si="27"/>
        <v>49876.7</v>
      </c>
    </row>
    <row r="91" spans="1:38" x14ac:dyDescent="0.2">
      <c r="A91" s="53" t="s">
        <v>286</v>
      </c>
      <c r="B91" s="54">
        <v>24</v>
      </c>
      <c r="C91" s="44">
        <v>501</v>
      </c>
      <c r="D91" s="55" t="s">
        <v>7</v>
      </c>
      <c r="E91" s="56" t="s">
        <v>7</v>
      </c>
      <c r="F91" s="55" t="s">
        <v>7</v>
      </c>
      <c r="G91" s="57" t="s">
        <v>7</v>
      </c>
      <c r="H91" s="48" t="s">
        <v>7</v>
      </c>
      <c r="I91" s="58">
        <f t="shared" ref="I91:J94" si="35">I92</f>
        <v>38908.400000000001</v>
      </c>
      <c r="J91" s="49">
        <f t="shared" si="35"/>
        <v>37340.199999999997</v>
      </c>
      <c r="K91" s="58"/>
      <c r="L91" s="49"/>
      <c r="M91" s="58">
        <f t="shared" si="0"/>
        <v>38908.400000000001</v>
      </c>
      <c r="N91" s="50">
        <f t="shared" si="1"/>
        <v>37340.199999999997</v>
      </c>
      <c r="O91" s="51"/>
      <c r="P91" s="51"/>
      <c r="Q91" s="52">
        <f t="shared" ref="Q91:Q170" si="36">M91+O91</f>
        <v>38908.400000000001</v>
      </c>
      <c r="R91" s="91">
        <f t="shared" ref="R91:R170" si="37">N91+P91</f>
        <v>37340.199999999997</v>
      </c>
      <c r="S91" s="51"/>
      <c r="T91" s="51"/>
      <c r="U91" s="52">
        <f t="shared" si="28"/>
        <v>38908.400000000001</v>
      </c>
      <c r="V91" s="52">
        <f t="shared" si="28"/>
        <v>37340.199999999997</v>
      </c>
      <c r="W91" s="52"/>
      <c r="X91" s="52"/>
      <c r="Y91" s="52">
        <f t="shared" si="29"/>
        <v>38908.400000000001</v>
      </c>
      <c r="Z91" s="52">
        <f t="shared" si="30"/>
        <v>37340.199999999997</v>
      </c>
      <c r="AA91" s="52"/>
      <c r="AB91" s="52"/>
      <c r="AC91" s="52">
        <f t="shared" si="31"/>
        <v>38908.400000000001</v>
      </c>
      <c r="AD91" s="91">
        <f t="shared" si="32"/>
        <v>37340.199999999997</v>
      </c>
      <c r="AE91" s="3"/>
      <c r="AF91" s="3"/>
      <c r="AG91" s="135">
        <f t="shared" si="33"/>
        <v>38908.400000000001</v>
      </c>
      <c r="AH91" s="135">
        <f t="shared" si="34"/>
        <v>37340.199999999997</v>
      </c>
      <c r="AI91" s="135"/>
      <c r="AJ91" s="135"/>
      <c r="AK91" s="135">
        <f t="shared" si="26"/>
        <v>38908.400000000001</v>
      </c>
      <c r="AL91" s="135">
        <f t="shared" si="27"/>
        <v>37340.199999999997</v>
      </c>
    </row>
    <row r="92" spans="1:38" ht="33.75" x14ac:dyDescent="0.2">
      <c r="A92" s="53" t="s">
        <v>291</v>
      </c>
      <c r="B92" s="54">
        <v>24</v>
      </c>
      <c r="C92" s="44">
        <v>501</v>
      </c>
      <c r="D92" s="55">
        <v>3</v>
      </c>
      <c r="E92" s="56" t="s">
        <v>3</v>
      </c>
      <c r="F92" s="55" t="s">
        <v>2</v>
      </c>
      <c r="G92" s="57" t="s">
        <v>9</v>
      </c>
      <c r="H92" s="48" t="s">
        <v>7</v>
      </c>
      <c r="I92" s="58">
        <f t="shared" si="35"/>
        <v>38908.400000000001</v>
      </c>
      <c r="J92" s="49">
        <f t="shared" si="35"/>
        <v>37340.199999999997</v>
      </c>
      <c r="K92" s="58"/>
      <c r="L92" s="49"/>
      <c r="M92" s="58">
        <f t="shared" si="0"/>
        <v>38908.400000000001</v>
      </c>
      <c r="N92" s="50">
        <f t="shared" si="1"/>
        <v>37340.199999999997</v>
      </c>
      <c r="O92" s="51"/>
      <c r="P92" s="51"/>
      <c r="Q92" s="52">
        <f t="shared" si="36"/>
        <v>38908.400000000001</v>
      </c>
      <c r="R92" s="91">
        <f t="shared" si="37"/>
        <v>37340.199999999997</v>
      </c>
      <c r="S92" s="51"/>
      <c r="T92" s="51"/>
      <c r="U92" s="52">
        <f t="shared" si="28"/>
        <v>38908.400000000001</v>
      </c>
      <c r="V92" s="52">
        <f t="shared" si="28"/>
        <v>37340.199999999997</v>
      </c>
      <c r="W92" s="52"/>
      <c r="X92" s="52"/>
      <c r="Y92" s="52">
        <f t="shared" si="29"/>
        <v>38908.400000000001</v>
      </c>
      <c r="Z92" s="52">
        <f t="shared" si="30"/>
        <v>37340.199999999997</v>
      </c>
      <c r="AA92" s="52"/>
      <c r="AB92" s="52"/>
      <c r="AC92" s="52">
        <f t="shared" si="31"/>
        <v>38908.400000000001</v>
      </c>
      <c r="AD92" s="91">
        <f t="shared" si="32"/>
        <v>37340.199999999997</v>
      </c>
      <c r="AE92" s="3"/>
      <c r="AF92" s="3"/>
      <c r="AG92" s="135">
        <f t="shared" si="33"/>
        <v>38908.400000000001</v>
      </c>
      <c r="AH92" s="135">
        <f t="shared" si="34"/>
        <v>37340.199999999997</v>
      </c>
      <c r="AI92" s="135"/>
      <c r="AJ92" s="135"/>
      <c r="AK92" s="135">
        <f t="shared" si="26"/>
        <v>38908.400000000001</v>
      </c>
      <c r="AL92" s="135">
        <f t="shared" si="27"/>
        <v>37340.199999999997</v>
      </c>
    </row>
    <row r="93" spans="1:38" ht="22.5" x14ac:dyDescent="0.2">
      <c r="A93" s="53" t="s">
        <v>310</v>
      </c>
      <c r="B93" s="54">
        <v>24</v>
      </c>
      <c r="C93" s="44">
        <v>501</v>
      </c>
      <c r="D93" s="55">
        <v>3</v>
      </c>
      <c r="E93" s="56" t="s">
        <v>3</v>
      </c>
      <c r="F93" s="55" t="s">
        <v>2</v>
      </c>
      <c r="G93" s="57" t="s">
        <v>287</v>
      </c>
      <c r="H93" s="48" t="s">
        <v>7</v>
      </c>
      <c r="I93" s="58">
        <f t="shared" si="35"/>
        <v>38908.400000000001</v>
      </c>
      <c r="J93" s="49">
        <f t="shared" si="35"/>
        <v>37340.199999999997</v>
      </c>
      <c r="K93" s="58"/>
      <c r="L93" s="49"/>
      <c r="M93" s="58">
        <f t="shared" si="0"/>
        <v>38908.400000000001</v>
      </c>
      <c r="N93" s="50">
        <f t="shared" si="1"/>
        <v>37340.199999999997</v>
      </c>
      <c r="O93" s="51"/>
      <c r="P93" s="51"/>
      <c r="Q93" s="52">
        <f t="shared" si="36"/>
        <v>38908.400000000001</v>
      </c>
      <c r="R93" s="91">
        <f t="shared" si="37"/>
        <v>37340.199999999997</v>
      </c>
      <c r="S93" s="51"/>
      <c r="T93" s="51"/>
      <c r="U93" s="52">
        <f t="shared" si="28"/>
        <v>38908.400000000001</v>
      </c>
      <c r="V93" s="52">
        <f t="shared" si="28"/>
        <v>37340.199999999997</v>
      </c>
      <c r="W93" s="52"/>
      <c r="X93" s="52"/>
      <c r="Y93" s="52">
        <f t="shared" si="29"/>
        <v>38908.400000000001</v>
      </c>
      <c r="Z93" s="52">
        <f t="shared" si="30"/>
        <v>37340.199999999997</v>
      </c>
      <c r="AA93" s="52"/>
      <c r="AB93" s="52"/>
      <c r="AC93" s="52">
        <f t="shared" si="31"/>
        <v>38908.400000000001</v>
      </c>
      <c r="AD93" s="91">
        <f t="shared" si="32"/>
        <v>37340.199999999997</v>
      </c>
      <c r="AE93" s="3"/>
      <c r="AF93" s="3"/>
      <c r="AG93" s="135">
        <f t="shared" si="33"/>
        <v>38908.400000000001</v>
      </c>
      <c r="AH93" s="135">
        <f t="shared" si="34"/>
        <v>37340.199999999997</v>
      </c>
      <c r="AI93" s="135"/>
      <c r="AJ93" s="135"/>
      <c r="AK93" s="135">
        <f t="shared" si="26"/>
        <v>38908.400000000001</v>
      </c>
      <c r="AL93" s="135">
        <f t="shared" si="27"/>
        <v>37340.199999999997</v>
      </c>
    </row>
    <row r="94" spans="1:38" x14ac:dyDescent="0.2">
      <c r="A94" s="53" t="s">
        <v>65</v>
      </c>
      <c r="B94" s="54">
        <v>24</v>
      </c>
      <c r="C94" s="44">
        <v>501</v>
      </c>
      <c r="D94" s="55">
        <v>3</v>
      </c>
      <c r="E94" s="56" t="s">
        <v>3</v>
      </c>
      <c r="F94" s="55" t="s">
        <v>2</v>
      </c>
      <c r="G94" s="57" t="s">
        <v>287</v>
      </c>
      <c r="H94" s="48">
        <v>500</v>
      </c>
      <c r="I94" s="58">
        <f t="shared" si="35"/>
        <v>38908.400000000001</v>
      </c>
      <c r="J94" s="49">
        <f t="shared" si="35"/>
        <v>37340.199999999997</v>
      </c>
      <c r="K94" s="58"/>
      <c r="L94" s="49"/>
      <c r="M94" s="58">
        <f t="shared" si="0"/>
        <v>38908.400000000001</v>
      </c>
      <c r="N94" s="50">
        <f t="shared" si="1"/>
        <v>37340.199999999997</v>
      </c>
      <c r="O94" s="51"/>
      <c r="P94" s="51"/>
      <c r="Q94" s="52">
        <f t="shared" si="36"/>
        <v>38908.400000000001</v>
      </c>
      <c r="R94" s="91">
        <f t="shared" si="37"/>
        <v>37340.199999999997</v>
      </c>
      <c r="S94" s="51"/>
      <c r="T94" s="51"/>
      <c r="U94" s="52">
        <f t="shared" si="28"/>
        <v>38908.400000000001</v>
      </c>
      <c r="V94" s="52">
        <f t="shared" si="28"/>
        <v>37340.199999999997</v>
      </c>
      <c r="W94" s="52"/>
      <c r="X94" s="52"/>
      <c r="Y94" s="52">
        <f t="shared" si="29"/>
        <v>38908.400000000001</v>
      </c>
      <c r="Z94" s="52">
        <f t="shared" si="30"/>
        <v>37340.199999999997</v>
      </c>
      <c r="AA94" s="52"/>
      <c r="AB94" s="52"/>
      <c r="AC94" s="52">
        <f t="shared" si="31"/>
        <v>38908.400000000001</v>
      </c>
      <c r="AD94" s="91">
        <f t="shared" si="32"/>
        <v>37340.199999999997</v>
      </c>
      <c r="AE94" s="3"/>
      <c r="AF94" s="3"/>
      <c r="AG94" s="135">
        <f t="shared" si="33"/>
        <v>38908.400000000001</v>
      </c>
      <c r="AH94" s="135">
        <f t="shared" si="34"/>
        <v>37340.199999999997</v>
      </c>
      <c r="AI94" s="135"/>
      <c r="AJ94" s="135"/>
      <c r="AK94" s="135">
        <f t="shared" si="26"/>
        <v>38908.400000000001</v>
      </c>
      <c r="AL94" s="135">
        <f t="shared" si="27"/>
        <v>37340.199999999997</v>
      </c>
    </row>
    <row r="95" spans="1:38" x14ac:dyDescent="0.2">
      <c r="A95" s="53" t="s">
        <v>64</v>
      </c>
      <c r="B95" s="54">
        <v>24</v>
      </c>
      <c r="C95" s="44">
        <v>501</v>
      </c>
      <c r="D95" s="55">
        <v>3</v>
      </c>
      <c r="E95" s="56" t="s">
        <v>3</v>
      </c>
      <c r="F95" s="55" t="s">
        <v>2</v>
      </c>
      <c r="G95" s="57" t="s">
        <v>287</v>
      </c>
      <c r="H95" s="48">
        <v>540</v>
      </c>
      <c r="I95" s="58">
        <v>38908.400000000001</v>
      </c>
      <c r="J95" s="49">
        <v>37340.199999999997</v>
      </c>
      <c r="K95" s="58"/>
      <c r="L95" s="49"/>
      <c r="M95" s="58">
        <f t="shared" si="0"/>
        <v>38908.400000000001</v>
      </c>
      <c r="N95" s="50">
        <f t="shared" si="1"/>
        <v>37340.199999999997</v>
      </c>
      <c r="O95" s="51"/>
      <c r="P95" s="51"/>
      <c r="Q95" s="52">
        <f t="shared" si="36"/>
        <v>38908.400000000001</v>
      </c>
      <c r="R95" s="91">
        <f t="shared" si="37"/>
        <v>37340.199999999997</v>
      </c>
      <c r="S95" s="51"/>
      <c r="T95" s="51"/>
      <c r="U95" s="52">
        <f t="shared" si="28"/>
        <v>38908.400000000001</v>
      </c>
      <c r="V95" s="52">
        <f t="shared" si="28"/>
        <v>37340.199999999997</v>
      </c>
      <c r="W95" s="52"/>
      <c r="X95" s="52"/>
      <c r="Y95" s="52">
        <f t="shared" si="29"/>
        <v>38908.400000000001</v>
      </c>
      <c r="Z95" s="52">
        <f t="shared" si="30"/>
        <v>37340.199999999997</v>
      </c>
      <c r="AA95" s="52"/>
      <c r="AB95" s="52"/>
      <c r="AC95" s="52">
        <f t="shared" si="31"/>
        <v>38908.400000000001</v>
      </c>
      <c r="AD95" s="91">
        <f t="shared" si="32"/>
        <v>37340.199999999997</v>
      </c>
      <c r="AE95" s="3"/>
      <c r="AF95" s="3"/>
      <c r="AG95" s="135">
        <f t="shared" si="33"/>
        <v>38908.400000000001</v>
      </c>
      <c r="AH95" s="135">
        <f t="shared" si="34"/>
        <v>37340.199999999997</v>
      </c>
      <c r="AI95" s="135"/>
      <c r="AJ95" s="135"/>
      <c r="AK95" s="135">
        <f t="shared" si="26"/>
        <v>38908.400000000001</v>
      </c>
      <c r="AL95" s="135">
        <f t="shared" si="27"/>
        <v>37340.199999999997</v>
      </c>
    </row>
    <row r="96" spans="1:38" x14ac:dyDescent="0.2">
      <c r="A96" s="53" t="s">
        <v>288</v>
      </c>
      <c r="B96" s="54">
        <v>24</v>
      </c>
      <c r="C96" s="44">
        <v>502</v>
      </c>
      <c r="D96" s="55" t="s">
        <v>7</v>
      </c>
      <c r="E96" s="56" t="s">
        <v>7</v>
      </c>
      <c r="F96" s="55" t="s">
        <v>7</v>
      </c>
      <c r="G96" s="57" t="s">
        <v>7</v>
      </c>
      <c r="H96" s="48" t="s">
        <v>7</v>
      </c>
      <c r="I96" s="58">
        <f>I97</f>
        <v>6000</v>
      </c>
      <c r="J96" s="49">
        <f>J97</f>
        <v>6000</v>
      </c>
      <c r="K96" s="58"/>
      <c r="L96" s="49"/>
      <c r="M96" s="58">
        <f t="shared" ref="M96:M175" si="38">I96+K96</f>
        <v>6000</v>
      </c>
      <c r="N96" s="50">
        <f t="shared" ref="N96:N175" si="39">J96+L96</f>
        <v>6000</v>
      </c>
      <c r="O96" s="51"/>
      <c r="P96" s="51"/>
      <c r="Q96" s="52">
        <f t="shared" si="36"/>
        <v>6000</v>
      </c>
      <c r="R96" s="91">
        <f t="shared" si="37"/>
        <v>6000</v>
      </c>
      <c r="S96" s="51"/>
      <c r="T96" s="51"/>
      <c r="U96" s="52">
        <f t="shared" si="28"/>
        <v>6000</v>
      </c>
      <c r="V96" s="52">
        <f t="shared" si="28"/>
        <v>6000</v>
      </c>
      <c r="W96" s="52">
        <f>W97</f>
        <v>8500</v>
      </c>
      <c r="X96" s="52"/>
      <c r="Y96" s="52">
        <f t="shared" si="29"/>
        <v>14500</v>
      </c>
      <c r="Z96" s="52">
        <f t="shared" si="30"/>
        <v>6000</v>
      </c>
      <c r="AA96" s="52"/>
      <c r="AB96" s="52"/>
      <c r="AC96" s="52">
        <f t="shared" si="31"/>
        <v>14500</v>
      </c>
      <c r="AD96" s="91">
        <f t="shared" si="32"/>
        <v>6000</v>
      </c>
      <c r="AE96" s="3"/>
      <c r="AF96" s="3"/>
      <c r="AG96" s="135">
        <f t="shared" si="33"/>
        <v>14500</v>
      </c>
      <c r="AH96" s="135">
        <f t="shared" si="34"/>
        <v>6000</v>
      </c>
      <c r="AI96" s="135"/>
      <c r="AJ96" s="135"/>
      <c r="AK96" s="135">
        <f t="shared" si="26"/>
        <v>14500</v>
      </c>
      <c r="AL96" s="135">
        <f t="shared" si="27"/>
        <v>6000</v>
      </c>
    </row>
    <row r="97" spans="1:38" ht="56.25" x14ac:dyDescent="0.2">
      <c r="A97" s="53" t="s">
        <v>302</v>
      </c>
      <c r="B97" s="54">
        <v>24</v>
      </c>
      <c r="C97" s="44">
        <v>502</v>
      </c>
      <c r="D97" s="55" t="s">
        <v>175</v>
      </c>
      <c r="E97" s="56" t="s">
        <v>3</v>
      </c>
      <c r="F97" s="55" t="s">
        <v>2</v>
      </c>
      <c r="G97" s="57" t="s">
        <v>9</v>
      </c>
      <c r="H97" s="48" t="s">
        <v>7</v>
      </c>
      <c r="I97" s="58">
        <f>I104</f>
        <v>6000</v>
      </c>
      <c r="J97" s="49">
        <f>J104</f>
        <v>6000</v>
      </c>
      <c r="K97" s="58"/>
      <c r="L97" s="49"/>
      <c r="M97" s="58">
        <f t="shared" si="38"/>
        <v>6000</v>
      </c>
      <c r="N97" s="50">
        <f t="shared" si="39"/>
        <v>6000</v>
      </c>
      <c r="O97" s="51"/>
      <c r="P97" s="51"/>
      <c r="Q97" s="52">
        <f t="shared" si="36"/>
        <v>6000</v>
      </c>
      <c r="R97" s="91">
        <f t="shared" si="37"/>
        <v>6000</v>
      </c>
      <c r="S97" s="51"/>
      <c r="T97" s="51"/>
      <c r="U97" s="52">
        <f t="shared" si="28"/>
        <v>6000</v>
      </c>
      <c r="V97" s="52">
        <f t="shared" si="28"/>
        <v>6000</v>
      </c>
      <c r="W97" s="52">
        <f>W98+W101</f>
        <v>8500</v>
      </c>
      <c r="X97" s="52"/>
      <c r="Y97" s="52">
        <f t="shared" si="29"/>
        <v>14500</v>
      </c>
      <c r="Z97" s="52">
        <f t="shared" si="30"/>
        <v>6000</v>
      </c>
      <c r="AA97" s="52"/>
      <c r="AB97" s="52"/>
      <c r="AC97" s="52">
        <f t="shared" si="31"/>
        <v>14500</v>
      </c>
      <c r="AD97" s="91">
        <f t="shared" si="32"/>
        <v>6000</v>
      </c>
      <c r="AE97" s="3"/>
      <c r="AF97" s="3"/>
      <c r="AG97" s="135">
        <f t="shared" si="33"/>
        <v>14500</v>
      </c>
      <c r="AH97" s="135">
        <f t="shared" si="34"/>
        <v>6000</v>
      </c>
      <c r="AI97" s="135"/>
      <c r="AJ97" s="135"/>
      <c r="AK97" s="135">
        <f t="shared" si="26"/>
        <v>14500</v>
      </c>
      <c r="AL97" s="135">
        <f t="shared" si="27"/>
        <v>6000</v>
      </c>
    </row>
    <row r="98" spans="1:38" ht="59.25" customHeight="1" x14ac:dyDescent="0.2">
      <c r="A98" s="53" t="s">
        <v>355</v>
      </c>
      <c r="B98" s="54">
        <v>24</v>
      </c>
      <c r="C98" s="44">
        <v>502</v>
      </c>
      <c r="D98" s="55">
        <v>2</v>
      </c>
      <c r="E98" s="56">
        <v>0</v>
      </c>
      <c r="F98" s="55">
        <v>0</v>
      </c>
      <c r="G98" s="57">
        <v>80310</v>
      </c>
      <c r="H98" s="48"/>
      <c r="I98" s="58"/>
      <c r="J98" s="49"/>
      <c r="K98" s="58"/>
      <c r="L98" s="49"/>
      <c r="M98" s="58"/>
      <c r="N98" s="50"/>
      <c r="O98" s="51"/>
      <c r="P98" s="51"/>
      <c r="Q98" s="52"/>
      <c r="R98" s="91"/>
      <c r="S98" s="51"/>
      <c r="T98" s="51"/>
      <c r="U98" s="52"/>
      <c r="V98" s="52"/>
      <c r="W98" s="52">
        <f>W99</f>
        <v>4400</v>
      </c>
      <c r="X98" s="52"/>
      <c r="Y98" s="52">
        <f t="shared" ref="Y98:Y103" si="40">U98+W98</f>
        <v>4400</v>
      </c>
      <c r="Z98" s="52">
        <f t="shared" ref="Z98:Z103" si="41">V98+X98</f>
        <v>0</v>
      </c>
      <c r="AA98" s="52"/>
      <c r="AB98" s="52"/>
      <c r="AC98" s="52">
        <f t="shared" si="31"/>
        <v>4400</v>
      </c>
      <c r="AD98" s="91">
        <f t="shared" si="32"/>
        <v>0</v>
      </c>
      <c r="AE98" s="3"/>
      <c r="AF98" s="3"/>
      <c r="AG98" s="135">
        <f t="shared" si="33"/>
        <v>4400</v>
      </c>
      <c r="AH98" s="135">
        <f t="shared" si="34"/>
        <v>0</v>
      </c>
      <c r="AI98" s="135"/>
      <c r="AJ98" s="135"/>
      <c r="AK98" s="135">
        <f t="shared" si="26"/>
        <v>4400</v>
      </c>
      <c r="AL98" s="135">
        <f t="shared" si="27"/>
        <v>0</v>
      </c>
    </row>
    <row r="99" spans="1:38" ht="22.5" x14ac:dyDescent="0.2">
      <c r="A99" s="53" t="s">
        <v>99</v>
      </c>
      <c r="B99" s="54">
        <v>24</v>
      </c>
      <c r="C99" s="44">
        <v>502</v>
      </c>
      <c r="D99" s="55">
        <v>2</v>
      </c>
      <c r="E99" s="56">
        <v>0</v>
      </c>
      <c r="F99" s="55">
        <v>0</v>
      </c>
      <c r="G99" s="57">
        <v>80310</v>
      </c>
      <c r="H99" s="48">
        <v>400</v>
      </c>
      <c r="I99" s="58"/>
      <c r="J99" s="49"/>
      <c r="K99" s="58"/>
      <c r="L99" s="49"/>
      <c r="M99" s="58"/>
      <c r="N99" s="50"/>
      <c r="O99" s="51"/>
      <c r="P99" s="51"/>
      <c r="Q99" s="52"/>
      <c r="R99" s="91"/>
      <c r="S99" s="51"/>
      <c r="T99" s="51"/>
      <c r="U99" s="52"/>
      <c r="V99" s="52"/>
      <c r="W99" s="52">
        <f>W100</f>
        <v>4400</v>
      </c>
      <c r="X99" s="52"/>
      <c r="Y99" s="52">
        <f t="shared" si="40"/>
        <v>4400</v>
      </c>
      <c r="Z99" s="52">
        <f t="shared" si="41"/>
        <v>0</v>
      </c>
      <c r="AA99" s="52"/>
      <c r="AB99" s="52"/>
      <c r="AC99" s="52">
        <f t="shared" si="31"/>
        <v>4400</v>
      </c>
      <c r="AD99" s="91">
        <f t="shared" si="32"/>
        <v>0</v>
      </c>
      <c r="AE99" s="3"/>
      <c r="AF99" s="3"/>
      <c r="AG99" s="135">
        <f t="shared" si="33"/>
        <v>4400</v>
      </c>
      <c r="AH99" s="135">
        <f t="shared" si="34"/>
        <v>0</v>
      </c>
      <c r="AI99" s="135"/>
      <c r="AJ99" s="135"/>
      <c r="AK99" s="135">
        <f t="shared" si="26"/>
        <v>4400</v>
      </c>
      <c r="AL99" s="135">
        <f t="shared" si="27"/>
        <v>0</v>
      </c>
    </row>
    <row r="100" spans="1:38" x14ac:dyDescent="0.2">
      <c r="A100" s="53" t="s">
        <v>98</v>
      </c>
      <c r="B100" s="54">
        <v>24</v>
      </c>
      <c r="C100" s="44">
        <v>502</v>
      </c>
      <c r="D100" s="55">
        <v>2</v>
      </c>
      <c r="E100" s="56">
        <v>0</v>
      </c>
      <c r="F100" s="55">
        <v>0</v>
      </c>
      <c r="G100" s="57">
        <v>80310</v>
      </c>
      <c r="H100" s="48">
        <v>410</v>
      </c>
      <c r="I100" s="58"/>
      <c r="J100" s="49"/>
      <c r="K100" s="58"/>
      <c r="L100" s="49"/>
      <c r="M100" s="58"/>
      <c r="N100" s="50"/>
      <c r="O100" s="51"/>
      <c r="P100" s="51"/>
      <c r="Q100" s="52"/>
      <c r="R100" s="91"/>
      <c r="S100" s="51"/>
      <c r="T100" s="51"/>
      <c r="U100" s="52"/>
      <c r="V100" s="52"/>
      <c r="W100" s="52">
        <f>3300+1100</f>
        <v>4400</v>
      </c>
      <c r="X100" s="52"/>
      <c r="Y100" s="52">
        <f t="shared" si="40"/>
        <v>4400</v>
      </c>
      <c r="Z100" s="52">
        <f t="shared" si="41"/>
        <v>0</v>
      </c>
      <c r="AA100" s="52"/>
      <c r="AB100" s="52"/>
      <c r="AC100" s="52">
        <f t="shared" si="31"/>
        <v>4400</v>
      </c>
      <c r="AD100" s="91">
        <f t="shared" si="32"/>
        <v>0</v>
      </c>
      <c r="AE100" s="3"/>
      <c r="AF100" s="3"/>
      <c r="AG100" s="135">
        <f t="shared" si="33"/>
        <v>4400</v>
      </c>
      <c r="AH100" s="135">
        <f t="shared" si="34"/>
        <v>0</v>
      </c>
      <c r="AI100" s="135"/>
      <c r="AJ100" s="135"/>
      <c r="AK100" s="135">
        <f t="shared" si="26"/>
        <v>4400</v>
      </c>
      <c r="AL100" s="135">
        <f t="shared" si="27"/>
        <v>0</v>
      </c>
    </row>
    <row r="101" spans="1:38" ht="60" customHeight="1" x14ac:dyDescent="0.2">
      <c r="A101" s="53" t="s">
        <v>356</v>
      </c>
      <c r="B101" s="54">
        <v>24</v>
      </c>
      <c r="C101" s="44">
        <v>502</v>
      </c>
      <c r="D101" s="55">
        <v>2</v>
      </c>
      <c r="E101" s="56">
        <v>0</v>
      </c>
      <c r="F101" s="55">
        <v>0</v>
      </c>
      <c r="G101" s="57">
        <v>80320</v>
      </c>
      <c r="H101" s="48"/>
      <c r="I101" s="58"/>
      <c r="J101" s="49"/>
      <c r="K101" s="58"/>
      <c r="L101" s="49"/>
      <c r="M101" s="58"/>
      <c r="N101" s="50"/>
      <c r="O101" s="51"/>
      <c r="P101" s="51"/>
      <c r="Q101" s="52"/>
      <c r="R101" s="91"/>
      <c r="S101" s="51"/>
      <c r="T101" s="51"/>
      <c r="U101" s="52"/>
      <c r="V101" s="52"/>
      <c r="W101" s="52">
        <f>W102</f>
        <v>4100</v>
      </c>
      <c r="X101" s="52"/>
      <c r="Y101" s="52">
        <f t="shared" si="40"/>
        <v>4100</v>
      </c>
      <c r="Z101" s="52">
        <f t="shared" si="41"/>
        <v>0</v>
      </c>
      <c r="AA101" s="52"/>
      <c r="AB101" s="52"/>
      <c r="AC101" s="52">
        <f t="shared" si="31"/>
        <v>4100</v>
      </c>
      <c r="AD101" s="91">
        <f t="shared" si="32"/>
        <v>0</v>
      </c>
      <c r="AE101" s="3"/>
      <c r="AF101" s="3"/>
      <c r="AG101" s="135">
        <f t="shared" si="33"/>
        <v>4100</v>
      </c>
      <c r="AH101" s="135">
        <f t="shared" si="34"/>
        <v>0</v>
      </c>
      <c r="AI101" s="135"/>
      <c r="AJ101" s="135"/>
      <c r="AK101" s="135">
        <f t="shared" si="26"/>
        <v>4100</v>
      </c>
      <c r="AL101" s="135">
        <f t="shared" si="27"/>
        <v>0</v>
      </c>
    </row>
    <row r="102" spans="1:38" ht="22.5" x14ac:dyDescent="0.2">
      <c r="A102" s="53" t="s">
        <v>99</v>
      </c>
      <c r="B102" s="54">
        <v>24</v>
      </c>
      <c r="C102" s="44">
        <v>502</v>
      </c>
      <c r="D102" s="55">
        <v>2</v>
      </c>
      <c r="E102" s="56">
        <v>0</v>
      </c>
      <c r="F102" s="55">
        <v>0</v>
      </c>
      <c r="G102" s="57">
        <v>80320</v>
      </c>
      <c r="H102" s="48">
        <v>400</v>
      </c>
      <c r="I102" s="58"/>
      <c r="J102" s="49"/>
      <c r="K102" s="58"/>
      <c r="L102" s="49"/>
      <c r="M102" s="58"/>
      <c r="N102" s="50"/>
      <c r="O102" s="51"/>
      <c r="P102" s="51"/>
      <c r="Q102" s="52"/>
      <c r="R102" s="91"/>
      <c r="S102" s="51"/>
      <c r="T102" s="51"/>
      <c r="U102" s="52"/>
      <c r="V102" s="52"/>
      <c r="W102" s="52">
        <f>W103</f>
        <v>4100</v>
      </c>
      <c r="X102" s="52"/>
      <c r="Y102" s="52">
        <f t="shared" si="40"/>
        <v>4100</v>
      </c>
      <c r="Z102" s="52">
        <f t="shared" si="41"/>
        <v>0</v>
      </c>
      <c r="AA102" s="52"/>
      <c r="AB102" s="52"/>
      <c r="AC102" s="52">
        <f t="shared" si="31"/>
        <v>4100</v>
      </c>
      <c r="AD102" s="91">
        <f t="shared" si="32"/>
        <v>0</v>
      </c>
      <c r="AE102" s="3"/>
      <c r="AF102" s="3"/>
      <c r="AG102" s="135">
        <f t="shared" si="33"/>
        <v>4100</v>
      </c>
      <c r="AH102" s="135">
        <f t="shared" si="34"/>
        <v>0</v>
      </c>
      <c r="AI102" s="135"/>
      <c r="AJ102" s="135"/>
      <c r="AK102" s="135">
        <f t="shared" si="26"/>
        <v>4100</v>
      </c>
      <c r="AL102" s="135">
        <f t="shared" si="27"/>
        <v>0</v>
      </c>
    </row>
    <row r="103" spans="1:38" x14ac:dyDescent="0.2">
      <c r="A103" s="53" t="s">
        <v>98</v>
      </c>
      <c r="B103" s="54">
        <v>24</v>
      </c>
      <c r="C103" s="44">
        <v>502</v>
      </c>
      <c r="D103" s="55">
        <v>2</v>
      </c>
      <c r="E103" s="56">
        <v>0</v>
      </c>
      <c r="F103" s="55">
        <v>0</v>
      </c>
      <c r="G103" s="57">
        <v>80320</v>
      </c>
      <c r="H103" s="48">
        <v>410</v>
      </c>
      <c r="I103" s="58"/>
      <c r="J103" s="49"/>
      <c r="K103" s="58"/>
      <c r="L103" s="49"/>
      <c r="M103" s="58"/>
      <c r="N103" s="50"/>
      <c r="O103" s="51"/>
      <c r="P103" s="51"/>
      <c r="Q103" s="52"/>
      <c r="R103" s="91"/>
      <c r="S103" s="51"/>
      <c r="T103" s="51"/>
      <c r="U103" s="52"/>
      <c r="V103" s="52"/>
      <c r="W103" s="52">
        <f>3000+1100</f>
        <v>4100</v>
      </c>
      <c r="X103" s="52"/>
      <c r="Y103" s="52">
        <f t="shared" si="40"/>
        <v>4100</v>
      </c>
      <c r="Z103" s="52">
        <f t="shared" si="41"/>
        <v>0</v>
      </c>
      <c r="AA103" s="52"/>
      <c r="AB103" s="52"/>
      <c r="AC103" s="52">
        <f t="shared" si="31"/>
        <v>4100</v>
      </c>
      <c r="AD103" s="91">
        <f t="shared" si="32"/>
        <v>0</v>
      </c>
      <c r="AE103" s="3"/>
      <c r="AF103" s="3"/>
      <c r="AG103" s="135">
        <f t="shared" si="33"/>
        <v>4100</v>
      </c>
      <c r="AH103" s="135">
        <f t="shared" si="34"/>
        <v>0</v>
      </c>
      <c r="AI103" s="135"/>
      <c r="AJ103" s="135"/>
      <c r="AK103" s="135">
        <f t="shared" si="26"/>
        <v>4100</v>
      </c>
      <c r="AL103" s="135">
        <f t="shared" si="27"/>
        <v>0</v>
      </c>
    </row>
    <row r="104" spans="1:38" x14ac:dyDescent="0.2">
      <c r="A104" s="53" t="s">
        <v>289</v>
      </c>
      <c r="B104" s="54">
        <v>24</v>
      </c>
      <c r="C104" s="44">
        <v>502</v>
      </c>
      <c r="D104" s="55" t="s">
        <v>175</v>
      </c>
      <c r="E104" s="56" t="s">
        <v>3</v>
      </c>
      <c r="F104" s="55" t="s">
        <v>2</v>
      </c>
      <c r="G104" s="57" t="s">
        <v>290</v>
      </c>
      <c r="H104" s="48" t="s">
        <v>7</v>
      </c>
      <c r="I104" s="58">
        <f>I107+I105</f>
        <v>6000</v>
      </c>
      <c r="J104" s="49">
        <f>J107+J105</f>
        <v>6000</v>
      </c>
      <c r="K104" s="58"/>
      <c r="L104" s="49"/>
      <c r="M104" s="58">
        <f t="shared" si="38"/>
        <v>6000</v>
      </c>
      <c r="N104" s="50">
        <f t="shared" si="39"/>
        <v>6000</v>
      </c>
      <c r="O104" s="51"/>
      <c r="P104" s="51"/>
      <c r="Q104" s="52">
        <f t="shared" si="36"/>
        <v>6000</v>
      </c>
      <c r="R104" s="91">
        <f t="shared" si="37"/>
        <v>6000</v>
      </c>
      <c r="S104" s="51"/>
      <c r="T104" s="51"/>
      <c r="U104" s="52">
        <f t="shared" si="28"/>
        <v>6000</v>
      </c>
      <c r="V104" s="52">
        <f t="shared" si="28"/>
        <v>6000</v>
      </c>
      <c r="W104" s="52"/>
      <c r="X104" s="52"/>
      <c r="Y104" s="52">
        <f t="shared" si="29"/>
        <v>6000</v>
      </c>
      <c r="Z104" s="52">
        <f t="shared" si="30"/>
        <v>6000</v>
      </c>
      <c r="AA104" s="52"/>
      <c r="AB104" s="52"/>
      <c r="AC104" s="52">
        <f t="shared" si="31"/>
        <v>6000</v>
      </c>
      <c r="AD104" s="91">
        <f t="shared" si="32"/>
        <v>6000</v>
      </c>
      <c r="AE104" s="3"/>
      <c r="AF104" s="3"/>
      <c r="AG104" s="135">
        <f t="shared" si="33"/>
        <v>6000</v>
      </c>
      <c r="AH104" s="135">
        <f t="shared" si="34"/>
        <v>6000</v>
      </c>
      <c r="AI104" s="135"/>
      <c r="AJ104" s="135"/>
      <c r="AK104" s="135">
        <f t="shared" si="26"/>
        <v>6000</v>
      </c>
      <c r="AL104" s="135">
        <f t="shared" si="27"/>
        <v>6000</v>
      </c>
    </row>
    <row r="105" spans="1:38" ht="22.5" x14ac:dyDescent="0.2">
      <c r="A105" s="53" t="s">
        <v>14</v>
      </c>
      <c r="B105" s="54">
        <v>24</v>
      </c>
      <c r="C105" s="44">
        <v>502</v>
      </c>
      <c r="D105" s="55" t="s">
        <v>175</v>
      </c>
      <c r="E105" s="56" t="s">
        <v>3</v>
      </c>
      <c r="F105" s="55" t="s">
        <v>2</v>
      </c>
      <c r="G105" s="57" t="s">
        <v>290</v>
      </c>
      <c r="H105" s="48">
        <v>200</v>
      </c>
      <c r="I105" s="58">
        <f>I106</f>
        <v>1500</v>
      </c>
      <c r="J105" s="49">
        <f>J106</f>
        <v>1500</v>
      </c>
      <c r="K105" s="58"/>
      <c r="L105" s="49"/>
      <c r="M105" s="58">
        <f t="shared" si="38"/>
        <v>1500</v>
      </c>
      <c r="N105" s="50">
        <f t="shared" si="39"/>
        <v>1500</v>
      </c>
      <c r="O105" s="51"/>
      <c r="P105" s="51"/>
      <c r="Q105" s="52">
        <f t="shared" si="36"/>
        <v>1500</v>
      </c>
      <c r="R105" s="91">
        <f t="shared" si="37"/>
        <v>1500</v>
      </c>
      <c r="S105" s="51"/>
      <c r="T105" s="51"/>
      <c r="U105" s="52">
        <f t="shared" si="28"/>
        <v>1500</v>
      </c>
      <c r="V105" s="52">
        <f t="shared" si="28"/>
        <v>1500</v>
      </c>
      <c r="W105" s="52"/>
      <c r="X105" s="52"/>
      <c r="Y105" s="52">
        <f t="shared" si="29"/>
        <v>1500</v>
      </c>
      <c r="Z105" s="52">
        <f t="shared" si="30"/>
        <v>1500</v>
      </c>
      <c r="AA105" s="52"/>
      <c r="AB105" s="52"/>
      <c r="AC105" s="52">
        <f t="shared" si="31"/>
        <v>1500</v>
      </c>
      <c r="AD105" s="91">
        <f t="shared" si="32"/>
        <v>1500</v>
      </c>
      <c r="AE105" s="3"/>
      <c r="AF105" s="3"/>
      <c r="AG105" s="135">
        <f t="shared" si="33"/>
        <v>1500</v>
      </c>
      <c r="AH105" s="135">
        <f t="shared" si="34"/>
        <v>1500</v>
      </c>
      <c r="AI105" s="135"/>
      <c r="AJ105" s="135"/>
      <c r="AK105" s="135">
        <f t="shared" si="26"/>
        <v>1500</v>
      </c>
      <c r="AL105" s="135">
        <f t="shared" si="27"/>
        <v>1500</v>
      </c>
    </row>
    <row r="106" spans="1:38" ht="22.5" x14ac:dyDescent="0.2">
      <c r="A106" s="53" t="s">
        <v>13</v>
      </c>
      <c r="B106" s="54">
        <v>24</v>
      </c>
      <c r="C106" s="44">
        <v>502</v>
      </c>
      <c r="D106" s="55" t="s">
        <v>175</v>
      </c>
      <c r="E106" s="56" t="s">
        <v>3</v>
      </c>
      <c r="F106" s="55" t="s">
        <v>2</v>
      </c>
      <c r="G106" s="57" t="s">
        <v>290</v>
      </c>
      <c r="H106" s="48">
        <v>240</v>
      </c>
      <c r="I106" s="58">
        <v>1500</v>
      </c>
      <c r="J106" s="49">
        <v>1500</v>
      </c>
      <c r="K106" s="58"/>
      <c r="L106" s="49"/>
      <c r="M106" s="58">
        <f t="shared" si="38"/>
        <v>1500</v>
      </c>
      <c r="N106" s="50">
        <f t="shared" si="39"/>
        <v>1500</v>
      </c>
      <c r="O106" s="51"/>
      <c r="P106" s="51"/>
      <c r="Q106" s="52">
        <f t="shared" si="36"/>
        <v>1500</v>
      </c>
      <c r="R106" s="91">
        <f t="shared" si="37"/>
        <v>1500</v>
      </c>
      <c r="S106" s="51"/>
      <c r="T106" s="51"/>
      <c r="U106" s="52">
        <f t="shared" si="28"/>
        <v>1500</v>
      </c>
      <c r="V106" s="52">
        <f t="shared" si="28"/>
        <v>1500</v>
      </c>
      <c r="W106" s="52"/>
      <c r="X106" s="52"/>
      <c r="Y106" s="52">
        <f t="shared" si="29"/>
        <v>1500</v>
      </c>
      <c r="Z106" s="52">
        <f t="shared" si="30"/>
        <v>1500</v>
      </c>
      <c r="AA106" s="52"/>
      <c r="AB106" s="52"/>
      <c r="AC106" s="52">
        <f t="shared" si="31"/>
        <v>1500</v>
      </c>
      <c r="AD106" s="91">
        <f t="shared" si="32"/>
        <v>1500</v>
      </c>
      <c r="AE106" s="3"/>
      <c r="AF106" s="3"/>
      <c r="AG106" s="135">
        <f t="shared" si="33"/>
        <v>1500</v>
      </c>
      <c r="AH106" s="135">
        <f t="shared" si="34"/>
        <v>1500</v>
      </c>
      <c r="AI106" s="135"/>
      <c r="AJ106" s="135"/>
      <c r="AK106" s="135">
        <f t="shared" si="26"/>
        <v>1500</v>
      </c>
      <c r="AL106" s="135">
        <f t="shared" si="27"/>
        <v>1500</v>
      </c>
    </row>
    <row r="107" spans="1:38" x14ac:dyDescent="0.2">
      <c r="A107" s="53" t="s">
        <v>65</v>
      </c>
      <c r="B107" s="54">
        <v>24</v>
      </c>
      <c r="C107" s="44">
        <v>502</v>
      </c>
      <c r="D107" s="55" t="s">
        <v>175</v>
      </c>
      <c r="E107" s="56" t="s">
        <v>3</v>
      </c>
      <c r="F107" s="55" t="s">
        <v>2</v>
      </c>
      <c r="G107" s="57" t="s">
        <v>290</v>
      </c>
      <c r="H107" s="48">
        <v>500</v>
      </c>
      <c r="I107" s="58">
        <f>I108</f>
        <v>4500</v>
      </c>
      <c r="J107" s="49">
        <f>J108</f>
        <v>4500</v>
      </c>
      <c r="K107" s="58"/>
      <c r="L107" s="49"/>
      <c r="M107" s="58">
        <f t="shared" si="38"/>
        <v>4500</v>
      </c>
      <c r="N107" s="50">
        <f t="shared" si="39"/>
        <v>4500</v>
      </c>
      <c r="O107" s="51"/>
      <c r="P107" s="51"/>
      <c r="Q107" s="52">
        <f t="shared" si="36"/>
        <v>4500</v>
      </c>
      <c r="R107" s="91">
        <f t="shared" si="37"/>
        <v>4500</v>
      </c>
      <c r="S107" s="51"/>
      <c r="T107" s="51"/>
      <c r="U107" s="52">
        <f t="shared" si="28"/>
        <v>4500</v>
      </c>
      <c r="V107" s="52">
        <f t="shared" si="28"/>
        <v>4500</v>
      </c>
      <c r="W107" s="52"/>
      <c r="X107" s="52"/>
      <c r="Y107" s="52">
        <f t="shared" si="29"/>
        <v>4500</v>
      </c>
      <c r="Z107" s="52">
        <f t="shared" si="30"/>
        <v>4500</v>
      </c>
      <c r="AA107" s="52"/>
      <c r="AB107" s="52"/>
      <c r="AC107" s="52">
        <f t="shared" si="31"/>
        <v>4500</v>
      </c>
      <c r="AD107" s="91">
        <f t="shared" si="32"/>
        <v>4500</v>
      </c>
      <c r="AE107" s="3"/>
      <c r="AF107" s="3"/>
      <c r="AG107" s="135">
        <f t="shared" si="33"/>
        <v>4500</v>
      </c>
      <c r="AH107" s="135">
        <f t="shared" si="34"/>
        <v>4500</v>
      </c>
      <c r="AI107" s="135"/>
      <c r="AJ107" s="135"/>
      <c r="AK107" s="135">
        <f t="shared" si="26"/>
        <v>4500</v>
      </c>
      <c r="AL107" s="135">
        <f t="shared" si="27"/>
        <v>4500</v>
      </c>
    </row>
    <row r="108" spans="1:38" x14ac:dyDescent="0.2">
      <c r="A108" s="53" t="s">
        <v>64</v>
      </c>
      <c r="B108" s="54">
        <v>24</v>
      </c>
      <c r="C108" s="44">
        <v>502</v>
      </c>
      <c r="D108" s="55" t="s">
        <v>175</v>
      </c>
      <c r="E108" s="56" t="s">
        <v>3</v>
      </c>
      <c r="F108" s="55" t="s">
        <v>2</v>
      </c>
      <c r="G108" s="57" t="s">
        <v>290</v>
      </c>
      <c r="H108" s="48">
        <v>540</v>
      </c>
      <c r="I108" s="58">
        <v>4500</v>
      </c>
      <c r="J108" s="49">
        <v>4500</v>
      </c>
      <c r="K108" s="58"/>
      <c r="L108" s="49"/>
      <c r="M108" s="58">
        <f t="shared" si="38"/>
        <v>4500</v>
      </c>
      <c r="N108" s="50">
        <f t="shared" si="39"/>
        <v>4500</v>
      </c>
      <c r="O108" s="51"/>
      <c r="P108" s="51"/>
      <c r="Q108" s="52">
        <f t="shared" si="36"/>
        <v>4500</v>
      </c>
      <c r="R108" s="91">
        <f t="shared" si="37"/>
        <v>4500</v>
      </c>
      <c r="S108" s="51"/>
      <c r="T108" s="51"/>
      <c r="U108" s="52">
        <f t="shared" si="28"/>
        <v>4500</v>
      </c>
      <c r="V108" s="52">
        <f t="shared" si="28"/>
        <v>4500</v>
      </c>
      <c r="W108" s="52"/>
      <c r="X108" s="52"/>
      <c r="Y108" s="52">
        <f t="shared" si="29"/>
        <v>4500</v>
      </c>
      <c r="Z108" s="52">
        <f t="shared" si="30"/>
        <v>4500</v>
      </c>
      <c r="AA108" s="52"/>
      <c r="AB108" s="52"/>
      <c r="AC108" s="52">
        <f t="shared" si="31"/>
        <v>4500</v>
      </c>
      <c r="AD108" s="91">
        <f t="shared" si="32"/>
        <v>4500</v>
      </c>
      <c r="AE108" s="3"/>
      <c r="AF108" s="3"/>
      <c r="AG108" s="135">
        <f t="shared" si="33"/>
        <v>4500</v>
      </c>
      <c r="AH108" s="135">
        <f t="shared" si="34"/>
        <v>4500</v>
      </c>
      <c r="AI108" s="135"/>
      <c r="AJ108" s="135"/>
      <c r="AK108" s="135">
        <f t="shared" si="26"/>
        <v>4500</v>
      </c>
      <c r="AL108" s="135">
        <f t="shared" si="27"/>
        <v>4500</v>
      </c>
    </row>
    <row r="109" spans="1:38" ht="22.5" x14ac:dyDescent="0.2">
      <c r="A109" s="42" t="s">
        <v>234</v>
      </c>
      <c r="B109" s="43">
        <v>24</v>
      </c>
      <c r="C109" s="44">
        <v>505</v>
      </c>
      <c r="D109" s="45" t="s">
        <v>7</v>
      </c>
      <c r="E109" s="46" t="s">
        <v>7</v>
      </c>
      <c r="F109" s="45" t="s">
        <v>7</v>
      </c>
      <c r="G109" s="47" t="s">
        <v>7</v>
      </c>
      <c r="H109" s="48" t="s">
        <v>7</v>
      </c>
      <c r="I109" s="49">
        <f>I110</f>
        <v>6536.5</v>
      </c>
      <c r="J109" s="49">
        <f>J110</f>
        <v>6536.5</v>
      </c>
      <c r="K109" s="49"/>
      <c r="L109" s="49"/>
      <c r="M109" s="49">
        <f t="shared" si="38"/>
        <v>6536.5</v>
      </c>
      <c r="N109" s="50">
        <f t="shared" si="39"/>
        <v>6536.5</v>
      </c>
      <c r="O109" s="51"/>
      <c r="P109" s="51"/>
      <c r="Q109" s="52">
        <f t="shared" si="36"/>
        <v>6536.5</v>
      </c>
      <c r="R109" s="91">
        <f t="shared" si="37"/>
        <v>6536.5</v>
      </c>
      <c r="S109" s="51"/>
      <c r="T109" s="51"/>
      <c r="U109" s="52">
        <f t="shared" si="28"/>
        <v>6536.5</v>
      </c>
      <c r="V109" s="52">
        <f t="shared" si="28"/>
        <v>6536.5</v>
      </c>
      <c r="W109" s="52"/>
      <c r="X109" s="52"/>
      <c r="Y109" s="52">
        <f t="shared" si="29"/>
        <v>6536.5</v>
      </c>
      <c r="Z109" s="52">
        <f t="shared" si="30"/>
        <v>6536.5</v>
      </c>
      <c r="AA109" s="52"/>
      <c r="AB109" s="52"/>
      <c r="AC109" s="52">
        <f t="shared" si="31"/>
        <v>6536.5</v>
      </c>
      <c r="AD109" s="91">
        <f t="shared" si="32"/>
        <v>6536.5</v>
      </c>
      <c r="AE109" s="3"/>
      <c r="AF109" s="3"/>
      <c r="AG109" s="135">
        <f t="shared" si="33"/>
        <v>6536.5</v>
      </c>
      <c r="AH109" s="135">
        <f t="shared" si="34"/>
        <v>6536.5</v>
      </c>
      <c r="AI109" s="135"/>
      <c r="AJ109" s="135"/>
      <c r="AK109" s="135">
        <f t="shared" si="26"/>
        <v>6536.5</v>
      </c>
      <c r="AL109" s="135">
        <f t="shared" si="27"/>
        <v>6536.5</v>
      </c>
    </row>
    <row r="110" spans="1:38" ht="56.25" x14ac:dyDescent="0.2">
      <c r="A110" s="42" t="s">
        <v>302</v>
      </c>
      <c r="B110" s="43">
        <v>24</v>
      </c>
      <c r="C110" s="44">
        <v>505</v>
      </c>
      <c r="D110" s="45" t="s">
        <v>175</v>
      </c>
      <c r="E110" s="46" t="s">
        <v>3</v>
      </c>
      <c r="F110" s="45" t="s">
        <v>2</v>
      </c>
      <c r="G110" s="47" t="s">
        <v>9</v>
      </c>
      <c r="H110" s="48" t="s">
        <v>7</v>
      </c>
      <c r="I110" s="49">
        <f>I111+I118</f>
        <v>6536.5</v>
      </c>
      <c r="J110" s="49">
        <f>J111+J118</f>
        <v>6536.5</v>
      </c>
      <c r="K110" s="49"/>
      <c r="L110" s="49"/>
      <c r="M110" s="49">
        <f t="shared" si="38"/>
        <v>6536.5</v>
      </c>
      <c r="N110" s="50">
        <f t="shared" si="39"/>
        <v>6536.5</v>
      </c>
      <c r="O110" s="51"/>
      <c r="P110" s="51"/>
      <c r="Q110" s="52">
        <f t="shared" si="36"/>
        <v>6536.5</v>
      </c>
      <c r="R110" s="91">
        <f t="shared" si="37"/>
        <v>6536.5</v>
      </c>
      <c r="S110" s="51"/>
      <c r="T110" s="51"/>
      <c r="U110" s="52">
        <f t="shared" si="28"/>
        <v>6536.5</v>
      </c>
      <c r="V110" s="52">
        <f t="shared" si="28"/>
        <v>6536.5</v>
      </c>
      <c r="W110" s="52"/>
      <c r="X110" s="52"/>
      <c r="Y110" s="52">
        <f t="shared" si="29"/>
        <v>6536.5</v>
      </c>
      <c r="Z110" s="52">
        <f t="shared" si="30"/>
        <v>6536.5</v>
      </c>
      <c r="AA110" s="52"/>
      <c r="AB110" s="52"/>
      <c r="AC110" s="52">
        <f t="shared" si="31"/>
        <v>6536.5</v>
      </c>
      <c r="AD110" s="91">
        <f t="shared" si="32"/>
        <v>6536.5</v>
      </c>
      <c r="AE110" s="3"/>
      <c r="AF110" s="3"/>
      <c r="AG110" s="135">
        <f t="shared" si="33"/>
        <v>6536.5</v>
      </c>
      <c r="AH110" s="135">
        <f t="shared" si="34"/>
        <v>6536.5</v>
      </c>
      <c r="AI110" s="135"/>
      <c r="AJ110" s="135"/>
      <c r="AK110" s="135">
        <f t="shared" si="26"/>
        <v>6536.5</v>
      </c>
      <c r="AL110" s="135">
        <f t="shared" si="27"/>
        <v>6536.5</v>
      </c>
    </row>
    <row r="111" spans="1:38" ht="22.5" x14ac:dyDescent="0.2">
      <c r="A111" s="42" t="s">
        <v>15</v>
      </c>
      <c r="B111" s="43">
        <v>24</v>
      </c>
      <c r="C111" s="44">
        <v>505</v>
      </c>
      <c r="D111" s="45" t="s">
        <v>175</v>
      </c>
      <c r="E111" s="46" t="s">
        <v>3</v>
      </c>
      <c r="F111" s="45" t="s">
        <v>2</v>
      </c>
      <c r="G111" s="47" t="s">
        <v>11</v>
      </c>
      <c r="H111" s="48" t="s">
        <v>7</v>
      </c>
      <c r="I111" s="49">
        <f>I112+I114+I116</f>
        <v>6456.5</v>
      </c>
      <c r="J111" s="49">
        <f>J112+J114+J116</f>
        <v>6456.5</v>
      </c>
      <c r="K111" s="49"/>
      <c r="L111" s="49"/>
      <c r="M111" s="49">
        <f t="shared" si="38"/>
        <v>6456.5</v>
      </c>
      <c r="N111" s="50">
        <f t="shared" si="39"/>
        <v>6456.5</v>
      </c>
      <c r="O111" s="51"/>
      <c r="P111" s="51"/>
      <c r="Q111" s="52">
        <f t="shared" si="36"/>
        <v>6456.5</v>
      </c>
      <c r="R111" s="91">
        <f t="shared" si="37"/>
        <v>6456.5</v>
      </c>
      <c r="S111" s="51"/>
      <c r="T111" s="51"/>
      <c r="U111" s="52">
        <f t="shared" si="28"/>
        <v>6456.5</v>
      </c>
      <c r="V111" s="52">
        <f t="shared" si="28"/>
        <v>6456.5</v>
      </c>
      <c r="W111" s="52"/>
      <c r="X111" s="52"/>
      <c r="Y111" s="52">
        <f t="shared" si="29"/>
        <v>6456.5</v>
      </c>
      <c r="Z111" s="52">
        <f t="shared" si="30"/>
        <v>6456.5</v>
      </c>
      <c r="AA111" s="52"/>
      <c r="AB111" s="52"/>
      <c r="AC111" s="52">
        <f t="shared" si="31"/>
        <v>6456.5</v>
      </c>
      <c r="AD111" s="91">
        <f t="shared" si="32"/>
        <v>6456.5</v>
      </c>
      <c r="AE111" s="3"/>
      <c r="AF111" s="3"/>
      <c r="AG111" s="135">
        <f t="shared" si="33"/>
        <v>6456.5</v>
      </c>
      <c r="AH111" s="135">
        <f t="shared" si="34"/>
        <v>6456.5</v>
      </c>
      <c r="AI111" s="135"/>
      <c r="AJ111" s="135"/>
      <c r="AK111" s="135">
        <f t="shared" si="26"/>
        <v>6456.5</v>
      </c>
      <c r="AL111" s="135">
        <f t="shared" si="27"/>
        <v>6456.5</v>
      </c>
    </row>
    <row r="112" spans="1:38" ht="45" x14ac:dyDescent="0.2">
      <c r="A112" s="42" t="s">
        <v>6</v>
      </c>
      <c r="B112" s="43">
        <v>24</v>
      </c>
      <c r="C112" s="44">
        <v>505</v>
      </c>
      <c r="D112" s="45" t="s">
        <v>175</v>
      </c>
      <c r="E112" s="46" t="s">
        <v>3</v>
      </c>
      <c r="F112" s="45" t="s">
        <v>2</v>
      </c>
      <c r="G112" s="47" t="s">
        <v>11</v>
      </c>
      <c r="H112" s="48">
        <v>100</v>
      </c>
      <c r="I112" s="49">
        <f>I113</f>
        <v>6236.3</v>
      </c>
      <c r="J112" s="49">
        <f>J113</f>
        <v>6236.3</v>
      </c>
      <c r="K112" s="49"/>
      <c r="L112" s="49"/>
      <c r="M112" s="49">
        <f t="shared" si="38"/>
        <v>6236.3</v>
      </c>
      <c r="N112" s="50">
        <f t="shared" si="39"/>
        <v>6236.3</v>
      </c>
      <c r="O112" s="51"/>
      <c r="P112" s="51"/>
      <c r="Q112" s="52">
        <f t="shared" si="36"/>
        <v>6236.3</v>
      </c>
      <c r="R112" s="91">
        <f t="shared" si="37"/>
        <v>6236.3</v>
      </c>
      <c r="S112" s="51"/>
      <c r="T112" s="51"/>
      <c r="U112" s="52">
        <f t="shared" si="28"/>
        <v>6236.3</v>
      </c>
      <c r="V112" s="52">
        <f t="shared" si="28"/>
        <v>6236.3</v>
      </c>
      <c r="W112" s="52"/>
      <c r="X112" s="52"/>
      <c r="Y112" s="52">
        <f t="shared" si="29"/>
        <v>6236.3</v>
      </c>
      <c r="Z112" s="52">
        <f t="shared" si="30"/>
        <v>6236.3</v>
      </c>
      <c r="AA112" s="52"/>
      <c r="AB112" s="52"/>
      <c r="AC112" s="52">
        <f t="shared" si="31"/>
        <v>6236.3</v>
      </c>
      <c r="AD112" s="91">
        <f t="shared" si="32"/>
        <v>6236.3</v>
      </c>
      <c r="AE112" s="3"/>
      <c r="AF112" s="3"/>
      <c r="AG112" s="135">
        <f t="shared" si="33"/>
        <v>6236.3</v>
      </c>
      <c r="AH112" s="135">
        <f t="shared" si="34"/>
        <v>6236.3</v>
      </c>
      <c r="AI112" s="135"/>
      <c r="AJ112" s="135"/>
      <c r="AK112" s="135">
        <f t="shared" si="26"/>
        <v>6236.3</v>
      </c>
      <c r="AL112" s="135">
        <f t="shared" si="27"/>
        <v>6236.3</v>
      </c>
    </row>
    <row r="113" spans="1:38" ht="22.5" x14ac:dyDescent="0.2">
      <c r="A113" s="42" t="s">
        <v>5</v>
      </c>
      <c r="B113" s="43">
        <v>24</v>
      </c>
      <c r="C113" s="44">
        <v>505</v>
      </c>
      <c r="D113" s="45" t="s">
        <v>175</v>
      </c>
      <c r="E113" s="46" t="s">
        <v>3</v>
      </c>
      <c r="F113" s="45" t="s">
        <v>2</v>
      </c>
      <c r="G113" s="47" t="s">
        <v>11</v>
      </c>
      <c r="H113" s="48">
        <v>120</v>
      </c>
      <c r="I113" s="49">
        <v>6236.3</v>
      </c>
      <c r="J113" s="49">
        <v>6236.3</v>
      </c>
      <c r="K113" s="49"/>
      <c r="L113" s="49"/>
      <c r="M113" s="49">
        <f t="shared" si="38"/>
        <v>6236.3</v>
      </c>
      <c r="N113" s="50">
        <f t="shared" si="39"/>
        <v>6236.3</v>
      </c>
      <c r="O113" s="51"/>
      <c r="P113" s="51"/>
      <c r="Q113" s="52">
        <f t="shared" si="36"/>
        <v>6236.3</v>
      </c>
      <c r="R113" s="91">
        <f t="shared" si="37"/>
        <v>6236.3</v>
      </c>
      <c r="S113" s="51"/>
      <c r="T113" s="51"/>
      <c r="U113" s="52">
        <f t="shared" si="28"/>
        <v>6236.3</v>
      </c>
      <c r="V113" s="52">
        <f t="shared" si="28"/>
        <v>6236.3</v>
      </c>
      <c r="W113" s="52"/>
      <c r="X113" s="52"/>
      <c r="Y113" s="52">
        <f t="shared" si="29"/>
        <v>6236.3</v>
      </c>
      <c r="Z113" s="52">
        <f t="shared" si="30"/>
        <v>6236.3</v>
      </c>
      <c r="AA113" s="52"/>
      <c r="AB113" s="52"/>
      <c r="AC113" s="52">
        <f t="shared" si="31"/>
        <v>6236.3</v>
      </c>
      <c r="AD113" s="91">
        <f t="shared" si="32"/>
        <v>6236.3</v>
      </c>
      <c r="AE113" s="3"/>
      <c r="AF113" s="3"/>
      <c r="AG113" s="135">
        <f t="shared" si="33"/>
        <v>6236.3</v>
      </c>
      <c r="AH113" s="135">
        <f t="shared" si="34"/>
        <v>6236.3</v>
      </c>
      <c r="AI113" s="135"/>
      <c r="AJ113" s="135"/>
      <c r="AK113" s="135">
        <f t="shared" si="26"/>
        <v>6236.3</v>
      </c>
      <c r="AL113" s="135">
        <f t="shared" si="27"/>
        <v>6236.3</v>
      </c>
    </row>
    <row r="114" spans="1:38" ht="22.5" x14ac:dyDescent="0.2">
      <c r="A114" s="42" t="s">
        <v>14</v>
      </c>
      <c r="B114" s="43">
        <v>24</v>
      </c>
      <c r="C114" s="44">
        <v>505</v>
      </c>
      <c r="D114" s="45" t="s">
        <v>175</v>
      </c>
      <c r="E114" s="46" t="s">
        <v>3</v>
      </c>
      <c r="F114" s="45" t="s">
        <v>2</v>
      </c>
      <c r="G114" s="47" t="s">
        <v>11</v>
      </c>
      <c r="H114" s="48">
        <v>200</v>
      </c>
      <c r="I114" s="49">
        <f>I115</f>
        <v>201.2</v>
      </c>
      <c r="J114" s="49">
        <f>J115</f>
        <v>201.2</v>
      </c>
      <c r="K114" s="49"/>
      <c r="L114" s="49"/>
      <c r="M114" s="49">
        <f t="shared" si="38"/>
        <v>201.2</v>
      </c>
      <c r="N114" s="50">
        <f t="shared" si="39"/>
        <v>201.2</v>
      </c>
      <c r="O114" s="51"/>
      <c r="P114" s="51"/>
      <c r="Q114" s="52">
        <f t="shared" si="36"/>
        <v>201.2</v>
      </c>
      <c r="R114" s="91">
        <f t="shared" si="37"/>
        <v>201.2</v>
      </c>
      <c r="S114" s="51"/>
      <c r="T114" s="51"/>
      <c r="U114" s="52">
        <f t="shared" si="28"/>
        <v>201.2</v>
      </c>
      <c r="V114" s="52">
        <f t="shared" si="28"/>
        <v>201.2</v>
      </c>
      <c r="W114" s="52"/>
      <c r="X114" s="52"/>
      <c r="Y114" s="52">
        <f t="shared" si="29"/>
        <v>201.2</v>
      </c>
      <c r="Z114" s="52">
        <f t="shared" si="30"/>
        <v>201.2</v>
      </c>
      <c r="AA114" s="52"/>
      <c r="AB114" s="52"/>
      <c r="AC114" s="52">
        <f t="shared" si="31"/>
        <v>201.2</v>
      </c>
      <c r="AD114" s="91">
        <f t="shared" si="32"/>
        <v>201.2</v>
      </c>
      <c r="AE114" s="3"/>
      <c r="AF114" s="3"/>
      <c r="AG114" s="135">
        <f t="shared" si="33"/>
        <v>201.2</v>
      </c>
      <c r="AH114" s="135">
        <f t="shared" si="34"/>
        <v>201.2</v>
      </c>
      <c r="AI114" s="135"/>
      <c r="AJ114" s="135"/>
      <c r="AK114" s="135">
        <f t="shared" si="26"/>
        <v>201.2</v>
      </c>
      <c r="AL114" s="135">
        <f t="shared" si="27"/>
        <v>201.2</v>
      </c>
    </row>
    <row r="115" spans="1:38" ht="22.5" x14ac:dyDescent="0.2">
      <c r="A115" s="42" t="s">
        <v>13</v>
      </c>
      <c r="B115" s="43">
        <v>24</v>
      </c>
      <c r="C115" s="44">
        <v>505</v>
      </c>
      <c r="D115" s="45" t="s">
        <v>175</v>
      </c>
      <c r="E115" s="46" t="s">
        <v>3</v>
      </c>
      <c r="F115" s="45" t="s">
        <v>2</v>
      </c>
      <c r="G115" s="47" t="s">
        <v>11</v>
      </c>
      <c r="H115" s="48">
        <v>240</v>
      </c>
      <c r="I115" s="49">
        <v>201.2</v>
      </c>
      <c r="J115" s="49">
        <v>201.2</v>
      </c>
      <c r="K115" s="49"/>
      <c r="L115" s="49"/>
      <c r="M115" s="49">
        <f t="shared" si="38"/>
        <v>201.2</v>
      </c>
      <c r="N115" s="50">
        <f t="shared" si="39"/>
        <v>201.2</v>
      </c>
      <c r="O115" s="51"/>
      <c r="P115" s="51"/>
      <c r="Q115" s="52">
        <f t="shared" si="36"/>
        <v>201.2</v>
      </c>
      <c r="R115" s="91">
        <f t="shared" si="37"/>
        <v>201.2</v>
      </c>
      <c r="S115" s="51"/>
      <c r="T115" s="51"/>
      <c r="U115" s="52">
        <f t="shared" si="28"/>
        <v>201.2</v>
      </c>
      <c r="V115" s="52">
        <f t="shared" si="28"/>
        <v>201.2</v>
      </c>
      <c r="W115" s="52"/>
      <c r="X115" s="52"/>
      <c r="Y115" s="52">
        <f t="shared" si="29"/>
        <v>201.2</v>
      </c>
      <c r="Z115" s="52">
        <f t="shared" si="30"/>
        <v>201.2</v>
      </c>
      <c r="AA115" s="52"/>
      <c r="AB115" s="52"/>
      <c r="AC115" s="52">
        <f t="shared" si="31"/>
        <v>201.2</v>
      </c>
      <c r="AD115" s="91">
        <f t="shared" si="32"/>
        <v>201.2</v>
      </c>
      <c r="AE115" s="3"/>
      <c r="AF115" s="3"/>
      <c r="AG115" s="135">
        <f t="shared" si="33"/>
        <v>201.2</v>
      </c>
      <c r="AH115" s="135">
        <f t="shared" si="34"/>
        <v>201.2</v>
      </c>
      <c r="AI115" s="135"/>
      <c r="AJ115" s="135"/>
      <c r="AK115" s="135">
        <f t="shared" si="26"/>
        <v>201.2</v>
      </c>
      <c r="AL115" s="135">
        <f t="shared" si="27"/>
        <v>201.2</v>
      </c>
    </row>
    <row r="116" spans="1:38" x14ac:dyDescent="0.2">
      <c r="A116" s="42" t="s">
        <v>71</v>
      </c>
      <c r="B116" s="43">
        <v>24</v>
      </c>
      <c r="C116" s="44">
        <v>505</v>
      </c>
      <c r="D116" s="45" t="s">
        <v>175</v>
      </c>
      <c r="E116" s="46" t="s">
        <v>3</v>
      </c>
      <c r="F116" s="45" t="s">
        <v>2</v>
      </c>
      <c r="G116" s="47" t="s">
        <v>11</v>
      </c>
      <c r="H116" s="48">
        <v>800</v>
      </c>
      <c r="I116" s="49">
        <f>I117</f>
        <v>19</v>
      </c>
      <c r="J116" s="49">
        <f>J117</f>
        <v>19</v>
      </c>
      <c r="K116" s="49"/>
      <c r="L116" s="49"/>
      <c r="M116" s="49">
        <f t="shared" si="38"/>
        <v>19</v>
      </c>
      <c r="N116" s="50">
        <f t="shared" si="39"/>
        <v>19</v>
      </c>
      <c r="O116" s="51"/>
      <c r="P116" s="51"/>
      <c r="Q116" s="52">
        <f t="shared" si="36"/>
        <v>19</v>
      </c>
      <c r="R116" s="91">
        <f t="shared" si="37"/>
        <v>19</v>
      </c>
      <c r="S116" s="51"/>
      <c r="T116" s="51"/>
      <c r="U116" s="52">
        <f t="shared" si="28"/>
        <v>19</v>
      </c>
      <c r="V116" s="52">
        <f t="shared" si="28"/>
        <v>19</v>
      </c>
      <c r="W116" s="52"/>
      <c r="X116" s="52"/>
      <c r="Y116" s="52">
        <f t="shared" si="29"/>
        <v>19</v>
      </c>
      <c r="Z116" s="52">
        <f t="shared" si="30"/>
        <v>19</v>
      </c>
      <c r="AA116" s="52"/>
      <c r="AB116" s="52"/>
      <c r="AC116" s="52">
        <f t="shared" si="31"/>
        <v>19</v>
      </c>
      <c r="AD116" s="91">
        <f t="shared" si="32"/>
        <v>19</v>
      </c>
      <c r="AE116" s="3"/>
      <c r="AF116" s="3"/>
      <c r="AG116" s="135">
        <f t="shared" si="33"/>
        <v>19</v>
      </c>
      <c r="AH116" s="135">
        <f t="shared" si="34"/>
        <v>19</v>
      </c>
      <c r="AI116" s="135"/>
      <c r="AJ116" s="135"/>
      <c r="AK116" s="135">
        <f t="shared" si="26"/>
        <v>19</v>
      </c>
      <c r="AL116" s="135">
        <f t="shared" si="27"/>
        <v>19</v>
      </c>
    </row>
    <row r="117" spans="1:38" x14ac:dyDescent="0.2">
      <c r="A117" s="42" t="s">
        <v>70</v>
      </c>
      <c r="B117" s="43">
        <v>24</v>
      </c>
      <c r="C117" s="44">
        <v>505</v>
      </c>
      <c r="D117" s="45" t="s">
        <v>175</v>
      </c>
      <c r="E117" s="46" t="s">
        <v>3</v>
      </c>
      <c r="F117" s="45" t="s">
        <v>2</v>
      </c>
      <c r="G117" s="47" t="s">
        <v>11</v>
      </c>
      <c r="H117" s="48">
        <v>850</v>
      </c>
      <c r="I117" s="49">
        <v>19</v>
      </c>
      <c r="J117" s="49">
        <v>19</v>
      </c>
      <c r="K117" s="49"/>
      <c r="L117" s="49"/>
      <c r="M117" s="49">
        <f t="shared" si="38"/>
        <v>19</v>
      </c>
      <c r="N117" s="50">
        <f t="shared" si="39"/>
        <v>19</v>
      </c>
      <c r="O117" s="51"/>
      <c r="P117" s="51"/>
      <c r="Q117" s="52">
        <f t="shared" si="36"/>
        <v>19</v>
      </c>
      <c r="R117" s="91">
        <f t="shared" si="37"/>
        <v>19</v>
      </c>
      <c r="S117" s="51"/>
      <c r="T117" s="51"/>
      <c r="U117" s="52">
        <f t="shared" si="28"/>
        <v>19</v>
      </c>
      <c r="V117" s="52">
        <f t="shared" si="28"/>
        <v>19</v>
      </c>
      <c r="W117" s="52"/>
      <c r="X117" s="52"/>
      <c r="Y117" s="52">
        <f t="shared" si="29"/>
        <v>19</v>
      </c>
      <c r="Z117" s="52">
        <f t="shared" si="30"/>
        <v>19</v>
      </c>
      <c r="AA117" s="52"/>
      <c r="AB117" s="52"/>
      <c r="AC117" s="52">
        <f t="shared" si="31"/>
        <v>19</v>
      </c>
      <c r="AD117" s="91">
        <f t="shared" si="32"/>
        <v>19</v>
      </c>
      <c r="AE117" s="3"/>
      <c r="AF117" s="3"/>
      <c r="AG117" s="135">
        <f t="shared" si="33"/>
        <v>19</v>
      </c>
      <c r="AH117" s="135">
        <f t="shared" si="34"/>
        <v>19</v>
      </c>
      <c r="AI117" s="135"/>
      <c r="AJ117" s="135"/>
      <c r="AK117" s="135">
        <f t="shared" si="26"/>
        <v>19</v>
      </c>
      <c r="AL117" s="135">
        <f t="shared" si="27"/>
        <v>19</v>
      </c>
    </row>
    <row r="118" spans="1:38" ht="33.75" x14ac:dyDescent="0.2">
      <c r="A118" s="42" t="s">
        <v>233</v>
      </c>
      <c r="B118" s="43">
        <v>24</v>
      </c>
      <c r="C118" s="44">
        <v>505</v>
      </c>
      <c r="D118" s="45" t="s">
        <v>175</v>
      </c>
      <c r="E118" s="46" t="s">
        <v>3</v>
      </c>
      <c r="F118" s="45" t="s">
        <v>2</v>
      </c>
      <c r="G118" s="47" t="s">
        <v>232</v>
      </c>
      <c r="H118" s="48" t="s">
        <v>7</v>
      </c>
      <c r="I118" s="49">
        <f>I119</f>
        <v>80</v>
      </c>
      <c r="J118" s="49">
        <f>J119</f>
        <v>80</v>
      </c>
      <c r="K118" s="49"/>
      <c r="L118" s="49"/>
      <c r="M118" s="49">
        <f t="shared" si="38"/>
        <v>80</v>
      </c>
      <c r="N118" s="50">
        <f t="shared" si="39"/>
        <v>80</v>
      </c>
      <c r="O118" s="51"/>
      <c r="P118" s="51"/>
      <c r="Q118" s="52">
        <f t="shared" si="36"/>
        <v>80</v>
      </c>
      <c r="R118" s="91">
        <f t="shared" si="37"/>
        <v>80</v>
      </c>
      <c r="S118" s="51"/>
      <c r="T118" s="51"/>
      <c r="U118" s="52">
        <f t="shared" si="28"/>
        <v>80</v>
      </c>
      <c r="V118" s="52">
        <f t="shared" si="28"/>
        <v>80</v>
      </c>
      <c r="W118" s="52"/>
      <c r="X118" s="52"/>
      <c r="Y118" s="52">
        <f t="shared" si="29"/>
        <v>80</v>
      </c>
      <c r="Z118" s="52">
        <f t="shared" si="30"/>
        <v>80</v>
      </c>
      <c r="AA118" s="52"/>
      <c r="AB118" s="52"/>
      <c r="AC118" s="52">
        <f t="shared" si="31"/>
        <v>80</v>
      </c>
      <c r="AD118" s="91">
        <f t="shared" si="32"/>
        <v>80</v>
      </c>
      <c r="AE118" s="3"/>
      <c r="AF118" s="3"/>
      <c r="AG118" s="135">
        <f t="shared" si="33"/>
        <v>80</v>
      </c>
      <c r="AH118" s="135">
        <f t="shared" si="34"/>
        <v>80</v>
      </c>
      <c r="AI118" s="135"/>
      <c r="AJ118" s="135"/>
      <c r="AK118" s="135">
        <f t="shared" si="26"/>
        <v>80</v>
      </c>
      <c r="AL118" s="135">
        <f t="shared" si="27"/>
        <v>80</v>
      </c>
    </row>
    <row r="119" spans="1:38" ht="22.5" x14ac:dyDescent="0.2">
      <c r="A119" s="42" t="s">
        <v>14</v>
      </c>
      <c r="B119" s="43">
        <v>24</v>
      </c>
      <c r="C119" s="44">
        <v>505</v>
      </c>
      <c r="D119" s="45" t="s">
        <v>175</v>
      </c>
      <c r="E119" s="46" t="s">
        <v>3</v>
      </c>
      <c r="F119" s="45" t="s">
        <v>2</v>
      </c>
      <c r="G119" s="47" t="s">
        <v>232</v>
      </c>
      <c r="H119" s="48">
        <v>200</v>
      </c>
      <c r="I119" s="49">
        <f>I120</f>
        <v>80</v>
      </c>
      <c r="J119" s="49">
        <f>J120</f>
        <v>80</v>
      </c>
      <c r="K119" s="49"/>
      <c r="L119" s="49"/>
      <c r="M119" s="49">
        <f t="shared" si="38"/>
        <v>80</v>
      </c>
      <c r="N119" s="50">
        <f t="shared" si="39"/>
        <v>80</v>
      </c>
      <c r="O119" s="51"/>
      <c r="P119" s="51"/>
      <c r="Q119" s="52">
        <f t="shared" si="36"/>
        <v>80</v>
      </c>
      <c r="R119" s="91">
        <f t="shared" si="37"/>
        <v>80</v>
      </c>
      <c r="S119" s="51"/>
      <c r="T119" s="51"/>
      <c r="U119" s="52">
        <f t="shared" si="28"/>
        <v>80</v>
      </c>
      <c r="V119" s="52">
        <f t="shared" si="28"/>
        <v>80</v>
      </c>
      <c r="W119" s="52"/>
      <c r="X119" s="52"/>
      <c r="Y119" s="52">
        <f t="shared" si="29"/>
        <v>80</v>
      </c>
      <c r="Z119" s="52">
        <f t="shared" si="30"/>
        <v>80</v>
      </c>
      <c r="AA119" s="52"/>
      <c r="AB119" s="52"/>
      <c r="AC119" s="52">
        <f t="shared" si="31"/>
        <v>80</v>
      </c>
      <c r="AD119" s="91">
        <f t="shared" si="32"/>
        <v>80</v>
      </c>
      <c r="AE119" s="3"/>
      <c r="AF119" s="3"/>
      <c r="AG119" s="135">
        <f t="shared" si="33"/>
        <v>80</v>
      </c>
      <c r="AH119" s="135">
        <f t="shared" si="34"/>
        <v>80</v>
      </c>
      <c r="AI119" s="135"/>
      <c r="AJ119" s="135"/>
      <c r="AK119" s="135">
        <f t="shared" si="26"/>
        <v>80</v>
      </c>
      <c r="AL119" s="135">
        <f t="shared" si="27"/>
        <v>80</v>
      </c>
    </row>
    <row r="120" spans="1:38" ht="22.5" x14ac:dyDescent="0.2">
      <c r="A120" s="42" t="s">
        <v>13</v>
      </c>
      <c r="B120" s="43">
        <v>24</v>
      </c>
      <c r="C120" s="44">
        <v>505</v>
      </c>
      <c r="D120" s="45" t="s">
        <v>175</v>
      </c>
      <c r="E120" s="46" t="s">
        <v>3</v>
      </c>
      <c r="F120" s="45" t="s">
        <v>2</v>
      </c>
      <c r="G120" s="47" t="s">
        <v>232</v>
      </c>
      <c r="H120" s="48">
        <v>240</v>
      </c>
      <c r="I120" s="49">
        <v>80</v>
      </c>
      <c r="J120" s="49">
        <v>80</v>
      </c>
      <c r="K120" s="49"/>
      <c r="L120" s="49"/>
      <c r="M120" s="49">
        <f t="shared" si="38"/>
        <v>80</v>
      </c>
      <c r="N120" s="50">
        <f t="shared" si="39"/>
        <v>80</v>
      </c>
      <c r="O120" s="51"/>
      <c r="P120" s="51"/>
      <c r="Q120" s="52">
        <f t="shared" si="36"/>
        <v>80</v>
      </c>
      <c r="R120" s="91">
        <f t="shared" si="37"/>
        <v>80</v>
      </c>
      <c r="S120" s="51"/>
      <c r="T120" s="51"/>
      <c r="U120" s="52">
        <f t="shared" si="28"/>
        <v>80</v>
      </c>
      <c r="V120" s="52">
        <f t="shared" si="28"/>
        <v>80</v>
      </c>
      <c r="W120" s="52"/>
      <c r="X120" s="52"/>
      <c r="Y120" s="52">
        <f t="shared" si="29"/>
        <v>80</v>
      </c>
      <c r="Z120" s="52">
        <f t="shared" si="30"/>
        <v>80</v>
      </c>
      <c r="AA120" s="52"/>
      <c r="AB120" s="52"/>
      <c r="AC120" s="52">
        <f t="shared" si="31"/>
        <v>80</v>
      </c>
      <c r="AD120" s="91">
        <f t="shared" si="32"/>
        <v>80</v>
      </c>
      <c r="AE120" s="3"/>
      <c r="AF120" s="3"/>
      <c r="AG120" s="135">
        <f t="shared" si="33"/>
        <v>80</v>
      </c>
      <c r="AH120" s="135">
        <f t="shared" si="34"/>
        <v>80</v>
      </c>
      <c r="AI120" s="135"/>
      <c r="AJ120" s="135"/>
      <c r="AK120" s="135">
        <f t="shared" si="26"/>
        <v>80</v>
      </c>
      <c r="AL120" s="135">
        <f t="shared" si="27"/>
        <v>80</v>
      </c>
    </row>
    <row r="121" spans="1:38" x14ac:dyDescent="0.2">
      <c r="A121" s="53" t="s">
        <v>58</v>
      </c>
      <c r="B121" s="54">
        <v>24</v>
      </c>
      <c r="C121" s="44">
        <v>700</v>
      </c>
      <c r="D121" s="55" t="s">
        <v>7</v>
      </c>
      <c r="E121" s="56" t="s">
        <v>7</v>
      </c>
      <c r="F121" s="55" t="s">
        <v>7</v>
      </c>
      <c r="G121" s="57" t="s">
        <v>7</v>
      </c>
      <c r="H121" s="60" t="s">
        <v>7</v>
      </c>
      <c r="I121" s="49"/>
      <c r="J121" s="49"/>
      <c r="K121" s="49"/>
      <c r="L121" s="49"/>
      <c r="M121" s="49"/>
      <c r="N121" s="50"/>
      <c r="O121" s="51"/>
      <c r="P121" s="51"/>
      <c r="Q121" s="52"/>
      <c r="R121" s="91"/>
      <c r="S121" s="52">
        <f t="shared" ref="S121:S128" si="42">S122</f>
        <v>10010</v>
      </c>
      <c r="T121" s="51"/>
      <c r="U121" s="52">
        <f>S121</f>
        <v>10010</v>
      </c>
      <c r="V121" s="52"/>
      <c r="W121" s="52"/>
      <c r="X121" s="52"/>
      <c r="Y121" s="52">
        <f t="shared" si="29"/>
        <v>10010</v>
      </c>
      <c r="Z121" s="52">
        <f t="shared" si="30"/>
        <v>0</v>
      </c>
      <c r="AA121" s="52">
        <f t="shared" ref="AA121:AA129" si="43">AA122</f>
        <v>20632.887790000001</v>
      </c>
      <c r="AB121" s="52"/>
      <c r="AC121" s="52">
        <f t="shared" si="31"/>
        <v>30642.887790000001</v>
      </c>
      <c r="AD121" s="91">
        <f t="shared" si="32"/>
        <v>0</v>
      </c>
      <c r="AE121" s="3"/>
      <c r="AF121" s="3"/>
      <c r="AG121" s="135">
        <f t="shared" si="33"/>
        <v>30642.887790000001</v>
      </c>
      <c r="AH121" s="135">
        <f t="shared" si="34"/>
        <v>0</v>
      </c>
      <c r="AI121" s="135">
        <f>AI122</f>
        <v>1518.5530000000001</v>
      </c>
      <c r="AJ121" s="135"/>
      <c r="AK121" s="135">
        <f t="shared" si="26"/>
        <v>32161.440790000001</v>
      </c>
      <c r="AL121" s="135">
        <f t="shared" si="27"/>
        <v>0</v>
      </c>
    </row>
    <row r="122" spans="1:38" x14ac:dyDescent="0.2">
      <c r="A122" s="53" t="s">
        <v>204</v>
      </c>
      <c r="B122" s="54">
        <v>24</v>
      </c>
      <c r="C122" s="44">
        <v>701</v>
      </c>
      <c r="D122" s="55" t="s">
        <v>7</v>
      </c>
      <c r="E122" s="56" t="s">
        <v>7</v>
      </c>
      <c r="F122" s="55" t="s">
        <v>7</v>
      </c>
      <c r="G122" s="57" t="s">
        <v>7</v>
      </c>
      <c r="H122" s="60" t="s">
        <v>7</v>
      </c>
      <c r="I122" s="49"/>
      <c r="J122" s="49"/>
      <c r="K122" s="49"/>
      <c r="L122" s="49"/>
      <c r="M122" s="49"/>
      <c r="N122" s="50"/>
      <c r="O122" s="51"/>
      <c r="P122" s="51"/>
      <c r="Q122" s="52"/>
      <c r="R122" s="91"/>
      <c r="S122" s="52">
        <f t="shared" si="42"/>
        <v>10010</v>
      </c>
      <c r="T122" s="51"/>
      <c r="U122" s="52">
        <f t="shared" ref="U122:U129" si="44">S122</f>
        <v>10010</v>
      </c>
      <c r="V122" s="52"/>
      <c r="W122" s="52"/>
      <c r="X122" s="52"/>
      <c r="Y122" s="52">
        <f t="shared" si="29"/>
        <v>10010</v>
      </c>
      <c r="Z122" s="52">
        <f t="shared" si="30"/>
        <v>0</v>
      </c>
      <c r="AA122" s="52">
        <f t="shared" si="43"/>
        <v>20632.887790000001</v>
      </c>
      <c r="AB122" s="52"/>
      <c r="AC122" s="52">
        <f t="shared" si="31"/>
        <v>30642.887790000001</v>
      </c>
      <c r="AD122" s="91">
        <f t="shared" si="32"/>
        <v>0</v>
      </c>
      <c r="AE122" s="3"/>
      <c r="AF122" s="3"/>
      <c r="AG122" s="135">
        <f t="shared" si="33"/>
        <v>30642.887790000001</v>
      </c>
      <c r="AH122" s="135">
        <f t="shared" si="34"/>
        <v>0</v>
      </c>
      <c r="AI122" s="135">
        <f>AI123</f>
        <v>1518.5530000000001</v>
      </c>
      <c r="AJ122" s="135"/>
      <c r="AK122" s="135">
        <f t="shared" si="26"/>
        <v>32161.440790000001</v>
      </c>
      <c r="AL122" s="135">
        <f t="shared" si="27"/>
        <v>0</v>
      </c>
    </row>
    <row r="123" spans="1:38" ht="56.25" x14ac:dyDescent="0.2">
      <c r="A123" s="53" t="s">
        <v>302</v>
      </c>
      <c r="B123" s="54">
        <v>24</v>
      </c>
      <c r="C123" s="44">
        <v>701</v>
      </c>
      <c r="D123" s="55" t="s">
        <v>175</v>
      </c>
      <c r="E123" s="56" t="s">
        <v>3</v>
      </c>
      <c r="F123" s="55" t="s">
        <v>2</v>
      </c>
      <c r="G123" s="57" t="s">
        <v>9</v>
      </c>
      <c r="H123" s="60" t="s">
        <v>7</v>
      </c>
      <c r="I123" s="49"/>
      <c r="J123" s="49"/>
      <c r="K123" s="49"/>
      <c r="L123" s="49"/>
      <c r="M123" s="49"/>
      <c r="N123" s="50"/>
      <c r="O123" s="51"/>
      <c r="P123" s="51"/>
      <c r="Q123" s="52"/>
      <c r="R123" s="91"/>
      <c r="S123" s="52">
        <f>S127</f>
        <v>10010</v>
      </c>
      <c r="T123" s="51"/>
      <c r="U123" s="52">
        <f t="shared" si="44"/>
        <v>10010</v>
      </c>
      <c r="V123" s="52"/>
      <c r="W123" s="52"/>
      <c r="X123" s="52"/>
      <c r="Y123" s="52">
        <f t="shared" si="29"/>
        <v>10010</v>
      </c>
      <c r="Z123" s="52">
        <f t="shared" si="30"/>
        <v>0</v>
      </c>
      <c r="AA123" s="52">
        <f>AA127</f>
        <v>20632.887790000001</v>
      </c>
      <c r="AB123" s="52"/>
      <c r="AC123" s="52">
        <f t="shared" si="31"/>
        <v>30642.887790000001</v>
      </c>
      <c r="AD123" s="91">
        <f t="shared" si="32"/>
        <v>0</v>
      </c>
      <c r="AE123" s="3"/>
      <c r="AF123" s="3"/>
      <c r="AG123" s="135">
        <f t="shared" si="33"/>
        <v>30642.887790000001</v>
      </c>
      <c r="AH123" s="135">
        <f t="shared" si="34"/>
        <v>0</v>
      </c>
      <c r="AI123" s="135">
        <f>AI124</f>
        <v>1518.5530000000001</v>
      </c>
      <c r="AJ123" s="135"/>
      <c r="AK123" s="135">
        <f t="shared" si="26"/>
        <v>32161.440790000001</v>
      </c>
      <c r="AL123" s="135">
        <f t="shared" si="27"/>
        <v>0</v>
      </c>
    </row>
    <row r="124" spans="1:38" x14ac:dyDescent="0.2">
      <c r="A124" s="171" t="s">
        <v>360</v>
      </c>
      <c r="B124" s="150">
        <v>24</v>
      </c>
      <c r="C124" s="151">
        <v>701</v>
      </c>
      <c r="D124" s="152">
        <v>2</v>
      </c>
      <c r="E124" s="153">
        <v>0</v>
      </c>
      <c r="F124" s="152">
        <v>0</v>
      </c>
      <c r="G124" s="154">
        <v>80450</v>
      </c>
      <c r="H124" s="165"/>
      <c r="I124" s="49"/>
      <c r="J124" s="49"/>
      <c r="K124" s="49"/>
      <c r="L124" s="49"/>
      <c r="M124" s="49"/>
      <c r="N124" s="50"/>
      <c r="O124" s="51"/>
      <c r="P124" s="51"/>
      <c r="Q124" s="52"/>
      <c r="R124" s="91"/>
      <c r="S124" s="52"/>
      <c r="T124" s="51"/>
      <c r="U124" s="52"/>
      <c r="V124" s="52"/>
      <c r="W124" s="52"/>
      <c r="X124" s="52"/>
      <c r="Y124" s="52"/>
      <c r="Z124" s="52"/>
      <c r="AA124" s="52"/>
      <c r="AB124" s="52"/>
      <c r="AC124" s="52"/>
      <c r="AD124" s="91"/>
      <c r="AE124" s="3"/>
      <c r="AF124" s="3"/>
      <c r="AG124" s="135">
        <v>0</v>
      </c>
      <c r="AH124" s="135">
        <v>0</v>
      </c>
      <c r="AI124" s="135">
        <f>AI125</f>
        <v>1518.5530000000001</v>
      </c>
      <c r="AJ124" s="135"/>
      <c r="AK124" s="135">
        <f>AI124</f>
        <v>1518.5530000000001</v>
      </c>
      <c r="AL124" s="135">
        <v>0</v>
      </c>
    </row>
    <row r="125" spans="1:38" ht="22.5" x14ac:dyDescent="0.2">
      <c r="A125" s="171" t="s">
        <v>14</v>
      </c>
      <c r="B125" s="150">
        <v>24</v>
      </c>
      <c r="C125" s="151">
        <v>701</v>
      </c>
      <c r="D125" s="152">
        <v>2</v>
      </c>
      <c r="E125" s="153">
        <v>0</v>
      </c>
      <c r="F125" s="152">
        <v>0</v>
      </c>
      <c r="G125" s="154">
        <v>80450</v>
      </c>
      <c r="H125" s="165">
        <v>200</v>
      </c>
      <c r="I125" s="49"/>
      <c r="J125" s="49"/>
      <c r="K125" s="49"/>
      <c r="L125" s="49"/>
      <c r="M125" s="49"/>
      <c r="N125" s="50"/>
      <c r="O125" s="51"/>
      <c r="P125" s="51"/>
      <c r="Q125" s="52"/>
      <c r="R125" s="91"/>
      <c r="S125" s="52"/>
      <c r="T125" s="51"/>
      <c r="U125" s="52"/>
      <c r="V125" s="52"/>
      <c r="W125" s="52"/>
      <c r="X125" s="52"/>
      <c r="Y125" s="52"/>
      <c r="Z125" s="52"/>
      <c r="AA125" s="52"/>
      <c r="AB125" s="52"/>
      <c r="AC125" s="52"/>
      <c r="AD125" s="91"/>
      <c r="AE125" s="3"/>
      <c r="AF125" s="3"/>
      <c r="AG125" s="135">
        <v>0</v>
      </c>
      <c r="AH125" s="135">
        <v>0</v>
      </c>
      <c r="AI125" s="135">
        <f>AI126</f>
        <v>1518.5530000000001</v>
      </c>
      <c r="AJ125" s="135"/>
      <c r="AK125" s="135">
        <f>AI125</f>
        <v>1518.5530000000001</v>
      </c>
      <c r="AL125" s="135">
        <v>0</v>
      </c>
    </row>
    <row r="126" spans="1:38" ht="22.5" x14ac:dyDescent="0.2">
      <c r="A126" s="149" t="s">
        <v>13</v>
      </c>
      <c r="B126" s="150">
        <v>24</v>
      </c>
      <c r="C126" s="151">
        <v>701</v>
      </c>
      <c r="D126" s="152">
        <v>2</v>
      </c>
      <c r="E126" s="153">
        <v>0</v>
      </c>
      <c r="F126" s="152">
        <v>0</v>
      </c>
      <c r="G126" s="154">
        <v>80450</v>
      </c>
      <c r="H126" s="165">
        <v>240</v>
      </c>
      <c r="I126" s="49"/>
      <c r="J126" s="49"/>
      <c r="K126" s="49"/>
      <c r="L126" s="49"/>
      <c r="M126" s="49"/>
      <c r="N126" s="50"/>
      <c r="O126" s="51"/>
      <c r="P126" s="51"/>
      <c r="Q126" s="52"/>
      <c r="R126" s="91"/>
      <c r="S126" s="52"/>
      <c r="T126" s="51"/>
      <c r="U126" s="52"/>
      <c r="V126" s="52"/>
      <c r="W126" s="52"/>
      <c r="X126" s="52"/>
      <c r="Y126" s="52"/>
      <c r="Z126" s="52"/>
      <c r="AA126" s="52"/>
      <c r="AB126" s="52"/>
      <c r="AC126" s="52"/>
      <c r="AD126" s="91"/>
      <c r="AE126" s="3"/>
      <c r="AF126" s="3"/>
      <c r="AG126" s="135">
        <v>0</v>
      </c>
      <c r="AH126" s="135">
        <v>0</v>
      </c>
      <c r="AI126" s="135">
        <v>1518.5530000000001</v>
      </c>
      <c r="AJ126" s="135"/>
      <c r="AK126" s="135">
        <f>AI126</f>
        <v>1518.5530000000001</v>
      </c>
      <c r="AL126" s="135">
        <v>0</v>
      </c>
    </row>
    <row r="127" spans="1:38" ht="45" x14ac:dyDescent="0.2">
      <c r="A127" s="53" t="s">
        <v>346</v>
      </c>
      <c r="B127" s="54">
        <v>24</v>
      </c>
      <c r="C127" s="44">
        <v>701</v>
      </c>
      <c r="D127" s="55">
        <v>2</v>
      </c>
      <c r="E127" s="56">
        <v>0</v>
      </c>
      <c r="F127" s="55" t="s">
        <v>347</v>
      </c>
      <c r="G127" s="47">
        <v>0</v>
      </c>
      <c r="H127" s="48"/>
      <c r="I127" s="49"/>
      <c r="J127" s="49"/>
      <c r="K127" s="49"/>
      <c r="L127" s="49"/>
      <c r="M127" s="49"/>
      <c r="N127" s="50"/>
      <c r="O127" s="51"/>
      <c r="P127" s="51"/>
      <c r="Q127" s="52"/>
      <c r="R127" s="91"/>
      <c r="S127" s="52">
        <f t="shared" si="42"/>
        <v>10010</v>
      </c>
      <c r="T127" s="51"/>
      <c r="U127" s="52">
        <f t="shared" si="44"/>
        <v>10010</v>
      </c>
      <c r="V127" s="52"/>
      <c r="W127" s="52"/>
      <c r="X127" s="52"/>
      <c r="Y127" s="52">
        <f t="shared" si="29"/>
        <v>10010</v>
      </c>
      <c r="Z127" s="52">
        <f t="shared" si="30"/>
        <v>0</v>
      </c>
      <c r="AA127" s="52">
        <f t="shared" si="43"/>
        <v>20632.887790000001</v>
      </c>
      <c r="AB127" s="52"/>
      <c r="AC127" s="52">
        <f t="shared" si="31"/>
        <v>30642.887790000001</v>
      </c>
      <c r="AD127" s="91">
        <f t="shared" si="32"/>
        <v>0</v>
      </c>
      <c r="AE127" s="3"/>
      <c r="AF127" s="3"/>
      <c r="AG127" s="135">
        <f t="shared" si="33"/>
        <v>30642.887790000001</v>
      </c>
      <c r="AH127" s="135">
        <f t="shared" si="34"/>
        <v>0</v>
      </c>
      <c r="AI127" s="135"/>
      <c r="AJ127" s="135"/>
      <c r="AK127" s="135">
        <f t="shared" si="26"/>
        <v>30642.887790000001</v>
      </c>
      <c r="AL127" s="135">
        <f t="shared" si="27"/>
        <v>0</v>
      </c>
    </row>
    <row r="128" spans="1:38" ht="45" x14ac:dyDescent="0.2">
      <c r="A128" s="53" t="s">
        <v>348</v>
      </c>
      <c r="B128" s="54">
        <v>24</v>
      </c>
      <c r="C128" s="44">
        <v>701</v>
      </c>
      <c r="D128" s="55">
        <v>2</v>
      </c>
      <c r="E128" s="56">
        <v>0</v>
      </c>
      <c r="F128" s="55" t="s">
        <v>349</v>
      </c>
      <c r="G128" s="57">
        <v>52320</v>
      </c>
      <c r="H128" s="48"/>
      <c r="I128" s="49"/>
      <c r="J128" s="49"/>
      <c r="K128" s="49"/>
      <c r="L128" s="49"/>
      <c r="M128" s="49"/>
      <c r="N128" s="50"/>
      <c r="O128" s="51"/>
      <c r="P128" s="51"/>
      <c r="Q128" s="52"/>
      <c r="R128" s="91"/>
      <c r="S128" s="52">
        <f t="shared" si="42"/>
        <v>10010</v>
      </c>
      <c r="T128" s="51"/>
      <c r="U128" s="52">
        <f t="shared" si="44"/>
        <v>10010</v>
      </c>
      <c r="V128" s="52"/>
      <c r="W128" s="52"/>
      <c r="X128" s="52"/>
      <c r="Y128" s="52">
        <f t="shared" si="29"/>
        <v>10010</v>
      </c>
      <c r="Z128" s="52">
        <f t="shared" si="30"/>
        <v>0</v>
      </c>
      <c r="AA128" s="52">
        <f t="shared" si="43"/>
        <v>20632.887790000001</v>
      </c>
      <c r="AB128" s="52"/>
      <c r="AC128" s="52">
        <f t="shared" si="31"/>
        <v>30642.887790000001</v>
      </c>
      <c r="AD128" s="91">
        <f t="shared" si="32"/>
        <v>0</v>
      </c>
      <c r="AE128" s="3"/>
      <c r="AF128" s="3"/>
      <c r="AG128" s="135">
        <f t="shared" si="33"/>
        <v>30642.887790000001</v>
      </c>
      <c r="AH128" s="135">
        <f t="shared" si="34"/>
        <v>0</v>
      </c>
      <c r="AI128" s="135"/>
      <c r="AJ128" s="135"/>
      <c r="AK128" s="135">
        <f t="shared" si="26"/>
        <v>30642.887790000001</v>
      </c>
      <c r="AL128" s="135">
        <f t="shared" si="27"/>
        <v>0</v>
      </c>
    </row>
    <row r="129" spans="1:38" ht="22.5" x14ac:dyDescent="0.2">
      <c r="A129" s="53" t="s">
        <v>99</v>
      </c>
      <c r="B129" s="54">
        <v>24</v>
      </c>
      <c r="C129" s="44">
        <v>701</v>
      </c>
      <c r="D129" s="55">
        <v>2</v>
      </c>
      <c r="E129" s="56">
        <v>0</v>
      </c>
      <c r="F129" s="55" t="s">
        <v>349</v>
      </c>
      <c r="G129" s="57">
        <v>52320</v>
      </c>
      <c r="H129" s="48">
        <v>400</v>
      </c>
      <c r="I129" s="49"/>
      <c r="J129" s="49"/>
      <c r="K129" s="49"/>
      <c r="L129" s="49"/>
      <c r="M129" s="49"/>
      <c r="N129" s="50"/>
      <c r="O129" s="51"/>
      <c r="P129" s="51"/>
      <c r="Q129" s="52"/>
      <c r="R129" s="91"/>
      <c r="S129" s="52">
        <f>S130</f>
        <v>10010</v>
      </c>
      <c r="T129" s="51"/>
      <c r="U129" s="52">
        <f t="shared" si="44"/>
        <v>10010</v>
      </c>
      <c r="V129" s="52"/>
      <c r="W129" s="52"/>
      <c r="X129" s="52"/>
      <c r="Y129" s="52">
        <f t="shared" si="29"/>
        <v>10010</v>
      </c>
      <c r="Z129" s="52">
        <f t="shared" si="30"/>
        <v>0</v>
      </c>
      <c r="AA129" s="52">
        <f t="shared" si="43"/>
        <v>20632.887790000001</v>
      </c>
      <c r="AB129" s="52"/>
      <c r="AC129" s="52">
        <f t="shared" si="31"/>
        <v>30642.887790000001</v>
      </c>
      <c r="AD129" s="91">
        <f t="shared" si="32"/>
        <v>0</v>
      </c>
      <c r="AE129" s="3"/>
      <c r="AF129" s="3"/>
      <c r="AG129" s="135">
        <f t="shared" si="33"/>
        <v>30642.887790000001</v>
      </c>
      <c r="AH129" s="135">
        <f t="shared" si="34"/>
        <v>0</v>
      </c>
      <c r="AI129" s="135"/>
      <c r="AJ129" s="135"/>
      <c r="AK129" s="135">
        <f t="shared" si="26"/>
        <v>30642.887790000001</v>
      </c>
      <c r="AL129" s="135">
        <f t="shared" si="27"/>
        <v>0</v>
      </c>
    </row>
    <row r="130" spans="1:38" x14ac:dyDescent="0.2">
      <c r="A130" s="53" t="s">
        <v>98</v>
      </c>
      <c r="B130" s="54">
        <v>24</v>
      </c>
      <c r="C130" s="44">
        <v>701</v>
      </c>
      <c r="D130" s="55">
        <v>2</v>
      </c>
      <c r="E130" s="56">
        <v>0</v>
      </c>
      <c r="F130" s="55" t="s">
        <v>349</v>
      </c>
      <c r="G130" s="57">
        <v>52320</v>
      </c>
      <c r="H130" s="48">
        <v>410</v>
      </c>
      <c r="I130" s="49"/>
      <c r="J130" s="49"/>
      <c r="K130" s="49"/>
      <c r="L130" s="49"/>
      <c r="M130" s="49"/>
      <c r="N130" s="50"/>
      <c r="O130" s="51"/>
      <c r="P130" s="51"/>
      <c r="Q130" s="52"/>
      <c r="R130" s="91"/>
      <c r="S130" s="52">
        <f>10000+10</f>
        <v>10010</v>
      </c>
      <c r="T130" s="51"/>
      <c r="U130" s="52">
        <f>S130+10</f>
        <v>10020</v>
      </c>
      <c r="V130" s="52"/>
      <c r="W130" s="52"/>
      <c r="X130" s="52"/>
      <c r="Y130" s="52">
        <v>10010</v>
      </c>
      <c r="Z130" s="52">
        <f t="shared" si="30"/>
        <v>0</v>
      </c>
      <c r="AA130" s="52">
        <f>20200+412.2449+20.64289</f>
        <v>20632.887790000001</v>
      </c>
      <c r="AB130" s="52"/>
      <c r="AC130" s="52">
        <f t="shared" si="31"/>
        <v>30642.887790000001</v>
      </c>
      <c r="AD130" s="91">
        <f t="shared" si="32"/>
        <v>0</v>
      </c>
      <c r="AE130" s="3"/>
      <c r="AF130" s="3"/>
      <c r="AG130" s="135">
        <f t="shared" si="33"/>
        <v>30642.887790000001</v>
      </c>
      <c r="AH130" s="135">
        <f t="shared" si="34"/>
        <v>0</v>
      </c>
      <c r="AI130" s="135"/>
      <c r="AJ130" s="135"/>
      <c r="AK130" s="135">
        <f t="shared" si="26"/>
        <v>30642.887790000001</v>
      </c>
      <c r="AL130" s="135">
        <f t="shared" si="27"/>
        <v>0</v>
      </c>
    </row>
    <row r="131" spans="1:38" x14ac:dyDescent="0.2">
      <c r="A131" s="42" t="s">
        <v>221</v>
      </c>
      <c r="B131" s="43">
        <v>24</v>
      </c>
      <c r="C131" s="44">
        <v>800</v>
      </c>
      <c r="D131" s="45" t="s">
        <v>7</v>
      </c>
      <c r="E131" s="46" t="s">
        <v>7</v>
      </c>
      <c r="F131" s="45" t="s">
        <v>7</v>
      </c>
      <c r="G131" s="47" t="s">
        <v>7</v>
      </c>
      <c r="H131" s="48" t="s">
        <v>7</v>
      </c>
      <c r="I131" s="49">
        <f t="shared" ref="I131:J135" si="45">I132</f>
        <v>18544.3</v>
      </c>
      <c r="J131" s="49">
        <f t="shared" si="45"/>
        <v>4000</v>
      </c>
      <c r="K131" s="49"/>
      <c r="L131" s="49"/>
      <c r="M131" s="49">
        <f t="shared" si="38"/>
        <v>18544.3</v>
      </c>
      <c r="N131" s="50">
        <f t="shared" si="39"/>
        <v>4000</v>
      </c>
      <c r="O131" s="51"/>
      <c r="P131" s="51"/>
      <c r="Q131" s="52">
        <f t="shared" si="36"/>
        <v>18544.3</v>
      </c>
      <c r="R131" s="91">
        <f t="shared" si="37"/>
        <v>4000</v>
      </c>
      <c r="S131" s="51"/>
      <c r="T131" s="51"/>
      <c r="U131" s="52">
        <f t="shared" si="28"/>
        <v>18544.3</v>
      </c>
      <c r="V131" s="52">
        <f t="shared" si="28"/>
        <v>4000</v>
      </c>
      <c r="W131" s="52">
        <f>W132</f>
        <v>-8500</v>
      </c>
      <c r="X131" s="52"/>
      <c r="Y131" s="52">
        <f t="shared" si="29"/>
        <v>10044.299999999999</v>
      </c>
      <c r="Z131" s="52">
        <f t="shared" si="30"/>
        <v>4000</v>
      </c>
      <c r="AA131" s="52"/>
      <c r="AB131" s="52"/>
      <c r="AC131" s="52">
        <f t="shared" si="31"/>
        <v>10044.299999999999</v>
      </c>
      <c r="AD131" s="91">
        <f t="shared" si="32"/>
        <v>4000</v>
      </c>
      <c r="AE131" s="3"/>
      <c r="AF131" s="3"/>
      <c r="AG131" s="135">
        <f t="shared" si="33"/>
        <v>10044.299999999999</v>
      </c>
      <c r="AH131" s="135">
        <f t="shared" si="34"/>
        <v>4000</v>
      </c>
      <c r="AI131" s="135"/>
      <c r="AJ131" s="135"/>
      <c r="AK131" s="135">
        <f t="shared" si="26"/>
        <v>10044.299999999999</v>
      </c>
      <c r="AL131" s="135">
        <f t="shared" si="27"/>
        <v>4000</v>
      </c>
    </row>
    <row r="132" spans="1:38" x14ac:dyDescent="0.2">
      <c r="A132" s="42" t="s">
        <v>220</v>
      </c>
      <c r="B132" s="43">
        <v>24</v>
      </c>
      <c r="C132" s="44">
        <v>801</v>
      </c>
      <c r="D132" s="45" t="s">
        <v>7</v>
      </c>
      <c r="E132" s="46" t="s">
        <v>7</v>
      </c>
      <c r="F132" s="45" t="s">
        <v>7</v>
      </c>
      <c r="G132" s="47" t="s">
        <v>7</v>
      </c>
      <c r="H132" s="48" t="s">
        <v>7</v>
      </c>
      <c r="I132" s="49">
        <f t="shared" si="45"/>
        <v>18544.3</v>
      </c>
      <c r="J132" s="49">
        <f t="shared" si="45"/>
        <v>4000</v>
      </c>
      <c r="K132" s="49"/>
      <c r="L132" s="49"/>
      <c r="M132" s="49">
        <f t="shared" si="38"/>
        <v>18544.3</v>
      </c>
      <c r="N132" s="50">
        <f t="shared" si="39"/>
        <v>4000</v>
      </c>
      <c r="O132" s="51"/>
      <c r="P132" s="51"/>
      <c r="Q132" s="52">
        <f t="shared" si="36"/>
        <v>18544.3</v>
      </c>
      <c r="R132" s="91">
        <f t="shared" si="37"/>
        <v>4000</v>
      </c>
      <c r="S132" s="51"/>
      <c r="T132" s="51"/>
      <c r="U132" s="52">
        <f t="shared" si="28"/>
        <v>18544.3</v>
      </c>
      <c r="V132" s="52">
        <f t="shared" si="28"/>
        <v>4000</v>
      </c>
      <c r="W132" s="52">
        <f>W133</f>
        <v>-8500</v>
      </c>
      <c r="X132" s="52"/>
      <c r="Y132" s="52">
        <f t="shared" si="29"/>
        <v>10044.299999999999</v>
      </c>
      <c r="Z132" s="52">
        <f t="shared" si="30"/>
        <v>4000</v>
      </c>
      <c r="AA132" s="52"/>
      <c r="AB132" s="52"/>
      <c r="AC132" s="52">
        <f t="shared" si="31"/>
        <v>10044.299999999999</v>
      </c>
      <c r="AD132" s="91">
        <f t="shared" si="32"/>
        <v>4000</v>
      </c>
      <c r="AE132" s="3"/>
      <c r="AF132" s="3"/>
      <c r="AG132" s="135">
        <f t="shared" si="33"/>
        <v>10044.299999999999</v>
      </c>
      <c r="AH132" s="135">
        <f t="shared" si="34"/>
        <v>4000</v>
      </c>
      <c r="AI132" s="135"/>
      <c r="AJ132" s="135"/>
      <c r="AK132" s="135">
        <f t="shared" si="26"/>
        <v>10044.299999999999</v>
      </c>
      <c r="AL132" s="135">
        <f t="shared" si="27"/>
        <v>4000</v>
      </c>
    </row>
    <row r="133" spans="1:38" ht="56.25" x14ac:dyDescent="0.2">
      <c r="A133" s="42" t="s">
        <v>302</v>
      </c>
      <c r="B133" s="43">
        <v>24</v>
      </c>
      <c r="C133" s="44">
        <v>801</v>
      </c>
      <c r="D133" s="45" t="s">
        <v>175</v>
      </c>
      <c r="E133" s="46" t="s">
        <v>3</v>
      </c>
      <c r="F133" s="45" t="s">
        <v>2</v>
      </c>
      <c r="G133" s="47" t="s">
        <v>9</v>
      </c>
      <c r="H133" s="48" t="s">
        <v>7</v>
      </c>
      <c r="I133" s="49">
        <f t="shared" si="45"/>
        <v>18544.3</v>
      </c>
      <c r="J133" s="49">
        <f t="shared" si="45"/>
        <v>4000</v>
      </c>
      <c r="K133" s="49"/>
      <c r="L133" s="49"/>
      <c r="M133" s="49">
        <f t="shared" si="38"/>
        <v>18544.3</v>
      </c>
      <c r="N133" s="50">
        <f t="shared" si="39"/>
        <v>4000</v>
      </c>
      <c r="O133" s="51"/>
      <c r="P133" s="51"/>
      <c r="Q133" s="52">
        <f t="shared" si="36"/>
        <v>18544.3</v>
      </c>
      <c r="R133" s="91">
        <f t="shared" si="37"/>
        <v>4000</v>
      </c>
      <c r="S133" s="51"/>
      <c r="T133" s="51"/>
      <c r="U133" s="52">
        <f t="shared" si="28"/>
        <v>18544.3</v>
      </c>
      <c r="V133" s="52">
        <f t="shared" si="28"/>
        <v>4000</v>
      </c>
      <c r="W133" s="52">
        <f>W134</f>
        <v>-8500</v>
      </c>
      <c r="X133" s="52"/>
      <c r="Y133" s="52">
        <f t="shared" si="29"/>
        <v>10044.299999999999</v>
      </c>
      <c r="Z133" s="52">
        <f t="shared" si="30"/>
        <v>4000</v>
      </c>
      <c r="AA133" s="52"/>
      <c r="AB133" s="52"/>
      <c r="AC133" s="52">
        <f t="shared" si="31"/>
        <v>10044.299999999999</v>
      </c>
      <c r="AD133" s="91">
        <f t="shared" si="32"/>
        <v>4000</v>
      </c>
      <c r="AE133" s="3"/>
      <c r="AF133" s="3"/>
      <c r="AG133" s="135">
        <f t="shared" si="33"/>
        <v>10044.299999999999</v>
      </c>
      <c r="AH133" s="135">
        <f t="shared" si="34"/>
        <v>4000</v>
      </c>
      <c r="AI133" s="135"/>
      <c r="AJ133" s="135"/>
      <c r="AK133" s="135">
        <f t="shared" si="26"/>
        <v>10044.299999999999</v>
      </c>
      <c r="AL133" s="135">
        <f t="shared" si="27"/>
        <v>4000</v>
      </c>
    </row>
    <row r="134" spans="1:38" ht="22.5" x14ac:dyDescent="0.2">
      <c r="A134" s="42" t="s">
        <v>231</v>
      </c>
      <c r="B134" s="43">
        <v>24</v>
      </c>
      <c r="C134" s="44">
        <v>801</v>
      </c>
      <c r="D134" s="45" t="s">
        <v>175</v>
      </c>
      <c r="E134" s="46" t="s">
        <v>3</v>
      </c>
      <c r="F134" s="45" t="s">
        <v>2</v>
      </c>
      <c r="G134" s="47" t="s">
        <v>230</v>
      </c>
      <c r="H134" s="48" t="s">
        <v>7</v>
      </c>
      <c r="I134" s="49">
        <f t="shared" si="45"/>
        <v>18544.3</v>
      </c>
      <c r="J134" s="49">
        <f t="shared" si="45"/>
        <v>4000</v>
      </c>
      <c r="K134" s="49"/>
      <c r="L134" s="49"/>
      <c r="M134" s="49">
        <f t="shared" si="38"/>
        <v>18544.3</v>
      </c>
      <c r="N134" s="50">
        <f t="shared" si="39"/>
        <v>4000</v>
      </c>
      <c r="O134" s="51"/>
      <c r="P134" s="51"/>
      <c r="Q134" s="52">
        <f t="shared" si="36"/>
        <v>18544.3</v>
      </c>
      <c r="R134" s="91">
        <f t="shared" si="37"/>
        <v>4000</v>
      </c>
      <c r="S134" s="51"/>
      <c r="T134" s="51"/>
      <c r="U134" s="52">
        <f t="shared" si="28"/>
        <v>18544.3</v>
      </c>
      <c r="V134" s="52">
        <f t="shared" si="28"/>
        <v>4000</v>
      </c>
      <c r="W134" s="52">
        <f>W135</f>
        <v>-8500</v>
      </c>
      <c r="X134" s="52"/>
      <c r="Y134" s="52">
        <f t="shared" si="29"/>
        <v>10044.299999999999</v>
      </c>
      <c r="Z134" s="52">
        <f t="shared" si="30"/>
        <v>4000</v>
      </c>
      <c r="AA134" s="52"/>
      <c r="AB134" s="52"/>
      <c r="AC134" s="52">
        <f t="shared" si="31"/>
        <v>10044.299999999999</v>
      </c>
      <c r="AD134" s="91">
        <f t="shared" si="32"/>
        <v>4000</v>
      </c>
      <c r="AE134" s="3"/>
      <c r="AF134" s="3"/>
      <c r="AG134" s="135">
        <f t="shared" si="33"/>
        <v>10044.299999999999</v>
      </c>
      <c r="AH134" s="135">
        <f t="shared" si="34"/>
        <v>4000</v>
      </c>
      <c r="AI134" s="135"/>
      <c r="AJ134" s="135"/>
      <c r="AK134" s="135">
        <f t="shared" si="26"/>
        <v>10044.299999999999</v>
      </c>
      <c r="AL134" s="135">
        <f t="shared" si="27"/>
        <v>4000</v>
      </c>
    </row>
    <row r="135" spans="1:38" ht="22.5" x14ac:dyDescent="0.2">
      <c r="A135" s="42" t="s">
        <v>14</v>
      </c>
      <c r="B135" s="43">
        <v>24</v>
      </c>
      <c r="C135" s="44">
        <v>801</v>
      </c>
      <c r="D135" s="45" t="s">
        <v>175</v>
      </c>
      <c r="E135" s="46" t="s">
        <v>3</v>
      </c>
      <c r="F135" s="45" t="s">
        <v>2</v>
      </c>
      <c r="G135" s="47" t="s">
        <v>230</v>
      </c>
      <c r="H135" s="48">
        <v>200</v>
      </c>
      <c r="I135" s="49">
        <f t="shared" si="45"/>
        <v>18544.3</v>
      </c>
      <c r="J135" s="49">
        <f t="shared" si="45"/>
        <v>4000</v>
      </c>
      <c r="K135" s="49"/>
      <c r="L135" s="49"/>
      <c r="M135" s="49">
        <f t="shared" si="38"/>
        <v>18544.3</v>
      </c>
      <c r="N135" s="50">
        <f t="shared" si="39"/>
        <v>4000</v>
      </c>
      <c r="O135" s="51"/>
      <c r="P135" s="51"/>
      <c r="Q135" s="52">
        <f t="shared" si="36"/>
        <v>18544.3</v>
      </c>
      <c r="R135" s="91">
        <f t="shared" si="37"/>
        <v>4000</v>
      </c>
      <c r="S135" s="51"/>
      <c r="T135" s="51"/>
      <c r="U135" s="52">
        <f t="shared" si="28"/>
        <v>18544.3</v>
      </c>
      <c r="V135" s="52">
        <f t="shared" si="28"/>
        <v>4000</v>
      </c>
      <c r="W135" s="52">
        <f>W136</f>
        <v>-8500</v>
      </c>
      <c r="X135" s="52"/>
      <c r="Y135" s="52">
        <f t="shared" si="29"/>
        <v>10044.299999999999</v>
      </c>
      <c r="Z135" s="52">
        <f t="shared" si="30"/>
        <v>4000</v>
      </c>
      <c r="AA135" s="52"/>
      <c r="AB135" s="52"/>
      <c r="AC135" s="52">
        <f t="shared" si="31"/>
        <v>10044.299999999999</v>
      </c>
      <c r="AD135" s="91">
        <f t="shared" si="32"/>
        <v>4000</v>
      </c>
      <c r="AE135" s="3"/>
      <c r="AF135" s="3"/>
      <c r="AG135" s="135">
        <f t="shared" si="33"/>
        <v>10044.299999999999</v>
      </c>
      <c r="AH135" s="135">
        <f t="shared" si="34"/>
        <v>4000</v>
      </c>
      <c r="AI135" s="135"/>
      <c r="AJ135" s="135"/>
      <c r="AK135" s="135">
        <f t="shared" si="26"/>
        <v>10044.299999999999</v>
      </c>
      <c r="AL135" s="135">
        <f t="shared" si="27"/>
        <v>4000</v>
      </c>
    </row>
    <row r="136" spans="1:38" ht="22.5" x14ac:dyDescent="0.2">
      <c r="A136" s="42" t="s">
        <v>13</v>
      </c>
      <c r="B136" s="43">
        <v>24</v>
      </c>
      <c r="C136" s="44">
        <v>801</v>
      </c>
      <c r="D136" s="45" t="s">
        <v>175</v>
      </c>
      <c r="E136" s="46" t="s">
        <v>3</v>
      </c>
      <c r="F136" s="45" t="s">
        <v>2</v>
      </c>
      <c r="G136" s="47" t="s">
        <v>230</v>
      </c>
      <c r="H136" s="48">
        <v>240</v>
      </c>
      <c r="I136" s="49">
        <v>18544.3</v>
      </c>
      <c r="J136" s="49">
        <v>4000</v>
      </c>
      <c r="K136" s="49"/>
      <c r="L136" s="49"/>
      <c r="M136" s="49">
        <f t="shared" si="38"/>
        <v>18544.3</v>
      </c>
      <c r="N136" s="50">
        <f t="shared" si="39"/>
        <v>4000</v>
      </c>
      <c r="O136" s="51"/>
      <c r="P136" s="51"/>
      <c r="Q136" s="52">
        <f t="shared" si="36"/>
        <v>18544.3</v>
      </c>
      <c r="R136" s="91">
        <f t="shared" si="37"/>
        <v>4000</v>
      </c>
      <c r="S136" s="51"/>
      <c r="T136" s="51"/>
      <c r="U136" s="52">
        <f t="shared" si="28"/>
        <v>18544.3</v>
      </c>
      <c r="V136" s="52">
        <f t="shared" si="28"/>
        <v>4000</v>
      </c>
      <c r="W136" s="52">
        <f>-8500</f>
        <v>-8500</v>
      </c>
      <c r="X136" s="52"/>
      <c r="Y136" s="52">
        <f t="shared" si="29"/>
        <v>10044.299999999999</v>
      </c>
      <c r="Z136" s="52">
        <f t="shared" si="30"/>
        <v>4000</v>
      </c>
      <c r="AA136" s="52"/>
      <c r="AB136" s="52"/>
      <c r="AC136" s="52">
        <f t="shared" si="31"/>
        <v>10044.299999999999</v>
      </c>
      <c r="AD136" s="91">
        <f t="shared" si="32"/>
        <v>4000</v>
      </c>
      <c r="AE136" s="3"/>
      <c r="AF136" s="3"/>
      <c r="AG136" s="135">
        <f t="shared" si="33"/>
        <v>10044.299999999999</v>
      </c>
      <c r="AH136" s="135">
        <f t="shared" si="34"/>
        <v>4000</v>
      </c>
      <c r="AI136" s="135"/>
      <c r="AJ136" s="135"/>
      <c r="AK136" s="135">
        <f t="shared" si="26"/>
        <v>10044.299999999999</v>
      </c>
      <c r="AL136" s="135">
        <f t="shared" si="27"/>
        <v>4000</v>
      </c>
    </row>
    <row r="137" spans="1:38" ht="33.75" x14ac:dyDescent="0.2">
      <c r="A137" s="42" t="s">
        <v>132</v>
      </c>
      <c r="B137" s="43">
        <v>24</v>
      </c>
      <c r="C137" s="44">
        <v>1400</v>
      </c>
      <c r="D137" s="45" t="s">
        <v>7</v>
      </c>
      <c r="E137" s="46" t="s">
        <v>7</v>
      </c>
      <c r="F137" s="45" t="s">
        <v>7</v>
      </c>
      <c r="G137" s="47" t="s">
        <v>7</v>
      </c>
      <c r="H137" s="48" t="s">
        <v>7</v>
      </c>
      <c r="I137" s="49">
        <f t="shared" ref="I137:J141" si="46">I138</f>
        <v>26772.6</v>
      </c>
      <c r="J137" s="49">
        <f t="shared" si="46"/>
        <v>26772.6</v>
      </c>
      <c r="K137" s="49"/>
      <c r="L137" s="49"/>
      <c r="M137" s="49">
        <f t="shared" si="38"/>
        <v>26772.6</v>
      </c>
      <c r="N137" s="50">
        <f t="shared" si="39"/>
        <v>26772.6</v>
      </c>
      <c r="O137" s="51"/>
      <c r="P137" s="51"/>
      <c r="Q137" s="52">
        <f t="shared" si="36"/>
        <v>26772.6</v>
      </c>
      <c r="R137" s="91">
        <f t="shared" si="37"/>
        <v>26772.6</v>
      </c>
      <c r="S137" s="51"/>
      <c r="T137" s="51"/>
      <c r="U137" s="52">
        <f t="shared" si="28"/>
        <v>26772.6</v>
      </c>
      <c r="V137" s="52">
        <f t="shared" si="28"/>
        <v>26772.6</v>
      </c>
      <c r="W137" s="52"/>
      <c r="X137" s="52"/>
      <c r="Y137" s="52">
        <f t="shared" si="29"/>
        <v>26772.6</v>
      </c>
      <c r="Z137" s="52">
        <f t="shared" si="30"/>
        <v>26772.6</v>
      </c>
      <c r="AA137" s="52"/>
      <c r="AB137" s="52"/>
      <c r="AC137" s="52">
        <f t="shared" si="31"/>
        <v>26772.6</v>
      </c>
      <c r="AD137" s="91">
        <f t="shared" si="32"/>
        <v>26772.6</v>
      </c>
      <c r="AE137" s="3"/>
      <c r="AF137" s="3"/>
      <c r="AG137" s="135">
        <f t="shared" si="33"/>
        <v>26772.6</v>
      </c>
      <c r="AH137" s="135">
        <f t="shared" si="34"/>
        <v>26772.6</v>
      </c>
      <c r="AI137" s="135"/>
      <c r="AJ137" s="135"/>
      <c r="AK137" s="135">
        <f t="shared" si="26"/>
        <v>26772.6</v>
      </c>
      <c r="AL137" s="135">
        <f t="shared" si="27"/>
        <v>26772.6</v>
      </c>
    </row>
    <row r="138" spans="1:38" x14ac:dyDescent="0.2">
      <c r="A138" s="42" t="s">
        <v>229</v>
      </c>
      <c r="B138" s="43">
        <v>24</v>
      </c>
      <c r="C138" s="44">
        <v>1403</v>
      </c>
      <c r="D138" s="45" t="s">
        <v>7</v>
      </c>
      <c r="E138" s="46" t="s">
        <v>7</v>
      </c>
      <c r="F138" s="45" t="s">
        <v>7</v>
      </c>
      <c r="G138" s="47" t="s">
        <v>7</v>
      </c>
      <c r="H138" s="48" t="s">
        <v>7</v>
      </c>
      <c r="I138" s="49">
        <f t="shared" si="46"/>
        <v>26772.6</v>
      </c>
      <c r="J138" s="49">
        <f t="shared" si="46"/>
        <v>26772.6</v>
      </c>
      <c r="K138" s="49"/>
      <c r="L138" s="49"/>
      <c r="M138" s="49">
        <f t="shared" si="38"/>
        <v>26772.6</v>
      </c>
      <c r="N138" s="50">
        <f t="shared" si="39"/>
        <v>26772.6</v>
      </c>
      <c r="O138" s="51"/>
      <c r="P138" s="51"/>
      <c r="Q138" s="52">
        <f t="shared" si="36"/>
        <v>26772.6</v>
      </c>
      <c r="R138" s="91">
        <f t="shared" si="37"/>
        <v>26772.6</v>
      </c>
      <c r="S138" s="51"/>
      <c r="T138" s="51"/>
      <c r="U138" s="52">
        <f t="shared" si="28"/>
        <v>26772.6</v>
      </c>
      <c r="V138" s="52">
        <f t="shared" si="28"/>
        <v>26772.6</v>
      </c>
      <c r="W138" s="52"/>
      <c r="X138" s="52"/>
      <c r="Y138" s="52">
        <f t="shared" si="29"/>
        <v>26772.6</v>
      </c>
      <c r="Z138" s="52">
        <f t="shared" si="30"/>
        <v>26772.6</v>
      </c>
      <c r="AA138" s="52"/>
      <c r="AB138" s="52"/>
      <c r="AC138" s="52">
        <f t="shared" si="31"/>
        <v>26772.6</v>
      </c>
      <c r="AD138" s="91">
        <f t="shared" si="32"/>
        <v>26772.6</v>
      </c>
      <c r="AE138" s="3"/>
      <c r="AF138" s="3"/>
      <c r="AG138" s="135">
        <f t="shared" si="33"/>
        <v>26772.6</v>
      </c>
      <c r="AH138" s="135">
        <f t="shared" si="34"/>
        <v>26772.6</v>
      </c>
      <c r="AI138" s="135"/>
      <c r="AJ138" s="135"/>
      <c r="AK138" s="135">
        <f t="shared" si="26"/>
        <v>26772.6</v>
      </c>
      <c r="AL138" s="135">
        <f t="shared" si="27"/>
        <v>26772.6</v>
      </c>
    </row>
    <row r="139" spans="1:38" ht="56.25" x14ac:dyDescent="0.2">
      <c r="A139" s="42" t="s">
        <v>302</v>
      </c>
      <c r="B139" s="43">
        <v>24</v>
      </c>
      <c r="C139" s="44">
        <v>1403</v>
      </c>
      <c r="D139" s="45" t="s">
        <v>175</v>
      </c>
      <c r="E139" s="46" t="s">
        <v>3</v>
      </c>
      <c r="F139" s="45" t="s">
        <v>2</v>
      </c>
      <c r="G139" s="47" t="s">
        <v>9</v>
      </c>
      <c r="H139" s="48" t="s">
        <v>7</v>
      </c>
      <c r="I139" s="49">
        <f>I140+I143</f>
        <v>26772.6</v>
      </c>
      <c r="J139" s="49">
        <f>J140+J143</f>
        <v>26772.6</v>
      </c>
      <c r="K139" s="49"/>
      <c r="L139" s="49"/>
      <c r="M139" s="49">
        <f t="shared" si="38"/>
        <v>26772.6</v>
      </c>
      <c r="N139" s="50">
        <f t="shared" si="39"/>
        <v>26772.6</v>
      </c>
      <c r="O139" s="51"/>
      <c r="P139" s="51"/>
      <c r="Q139" s="52">
        <f t="shared" si="36"/>
        <v>26772.6</v>
      </c>
      <c r="R139" s="91">
        <f t="shared" si="37"/>
        <v>26772.6</v>
      </c>
      <c r="S139" s="51"/>
      <c r="T139" s="51"/>
      <c r="U139" s="52">
        <f t="shared" si="28"/>
        <v>26772.6</v>
      </c>
      <c r="V139" s="52">
        <f t="shared" si="28"/>
        <v>26772.6</v>
      </c>
      <c r="W139" s="52"/>
      <c r="X139" s="52"/>
      <c r="Y139" s="52">
        <f t="shared" si="29"/>
        <v>26772.6</v>
      </c>
      <c r="Z139" s="52">
        <f t="shared" si="30"/>
        <v>26772.6</v>
      </c>
      <c r="AA139" s="52"/>
      <c r="AB139" s="52"/>
      <c r="AC139" s="52">
        <f t="shared" si="31"/>
        <v>26772.6</v>
      </c>
      <c r="AD139" s="91">
        <f t="shared" si="32"/>
        <v>26772.6</v>
      </c>
      <c r="AE139" s="3"/>
      <c r="AF139" s="3"/>
      <c r="AG139" s="135">
        <f t="shared" si="33"/>
        <v>26772.6</v>
      </c>
      <c r="AH139" s="135">
        <f t="shared" si="34"/>
        <v>26772.6</v>
      </c>
      <c r="AI139" s="135"/>
      <c r="AJ139" s="135"/>
      <c r="AK139" s="135">
        <f t="shared" si="26"/>
        <v>26772.6</v>
      </c>
      <c r="AL139" s="135">
        <f t="shared" si="27"/>
        <v>26772.6</v>
      </c>
    </row>
    <row r="140" spans="1:38" ht="67.5" x14ac:dyDescent="0.2">
      <c r="A140" s="53" t="s">
        <v>298</v>
      </c>
      <c r="B140" s="43">
        <v>24</v>
      </c>
      <c r="C140" s="44">
        <v>1403</v>
      </c>
      <c r="D140" s="45" t="s">
        <v>175</v>
      </c>
      <c r="E140" s="46" t="s">
        <v>3</v>
      </c>
      <c r="F140" s="45" t="s">
        <v>2</v>
      </c>
      <c r="G140" s="47" t="s">
        <v>228</v>
      </c>
      <c r="H140" s="48" t="s">
        <v>7</v>
      </c>
      <c r="I140" s="49">
        <f t="shared" si="46"/>
        <v>11469.8</v>
      </c>
      <c r="J140" s="49">
        <f t="shared" si="46"/>
        <v>11469.8</v>
      </c>
      <c r="K140" s="49"/>
      <c r="L140" s="49"/>
      <c r="M140" s="49">
        <f t="shared" si="38"/>
        <v>11469.8</v>
      </c>
      <c r="N140" s="50">
        <f t="shared" si="39"/>
        <v>11469.8</v>
      </c>
      <c r="O140" s="51"/>
      <c r="P140" s="51"/>
      <c r="Q140" s="52">
        <f t="shared" si="36"/>
        <v>11469.8</v>
      </c>
      <c r="R140" s="91">
        <f t="shared" si="37"/>
        <v>11469.8</v>
      </c>
      <c r="S140" s="51"/>
      <c r="T140" s="51"/>
      <c r="U140" s="52">
        <f t="shared" si="28"/>
        <v>11469.8</v>
      </c>
      <c r="V140" s="52">
        <f t="shared" si="28"/>
        <v>11469.8</v>
      </c>
      <c r="W140" s="52"/>
      <c r="X140" s="52"/>
      <c r="Y140" s="52">
        <f t="shared" si="29"/>
        <v>11469.8</v>
      </c>
      <c r="Z140" s="52">
        <f t="shared" si="30"/>
        <v>11469.8</v>
      </c>
      <c r="AA140" s="52"/>
      <c r="AB140" s="52"/>
      <c r="AC140" s="52">
        <f t="shared" si="31"/>
        <v>11469.8</v>
      </c>
      <c r="AD140" s="91">
        <f t="shared" si="32"/>
        <v>11469.8</v>
      </c>
      <c r="AE140" s="3"/>
      <c r="AF140" s="3"/>
      <c r="AG140" s="135">
        <f t="shared" si="33"/>
        <v>11469.8</v>
      </c>
      <c r="AH140" s="135">
        <f t="shared" si="34"/>
        <v>11469.8</v>
      </c>
      <c r="AI140" s="135"/>
      <c r="AJ140" s="135"/>
      <c r="AK140" s="135">
        <f t="shared" si="26"/>
        <v>11469.8</v>
      </c>
      <c r="AL140" s="135">
        <f t="shared" si="27"/>
        <v>11469.8</v>
      </c>
    </row>
    <row r="141" spans="1:38" x14ac:dyDescent="0.2">
      <c r="A141" s="42" t="s">
        <v>65</v>
      </c>
      <c r="B141" s="43">
        <v>24</v>
      </c>
      <c r="C141" s="44">
        <v>1403</v>
      </c>
      <c r="D141" s="45" t="s">
        <v>175</v>
      </c>
      <c r="E141" s="46" t="s">
        <v>3</v>
      </c>
      <c r="F141" s="45" t="s">
        <v>2</v>
      </c>
      <c r="G141" s="47" t="s">
        <v>228</v>
      </c>
      <c r="H141" s="48">
        <v>500</v>
      </c>
      <c r="I141" s="49">
        <f t="shared" si="46"/>
        <v>11469.8</v>
      </c>
      <c r="J141" s="49">
        <f t="shared" si="46"/>
        <v>11469.8</v>
      </c>
      <c r="K141" s="49"/>
      <c r="L141" s="49"/>
      <c r="M141" s="49">
        <f t="shared" si="38"/>
        <v>11469.8</v>
      </c>
      <c r="N141" s="50">
        <f t="shared" si="39"/>
        <v>11469.8</v>
      </c>
      <c r="O141" s="51"/>
      <c r="P141" s="51"/>
      <c r="Q141" s="52">
        <f t="shared" si="36"/>
        <v>11469.8</v>
      </c>
      <c r="R141" s="91">
        <f t="shared" si="37"/>
        <v>11469.8</v>
      </c>
      <c r="S141" s="51"/>
      <c r="T141" s="51"/>
      <c r="U141" s="52">
        <f t="shared" si="28"/>
        <v>11469.8</v>
      </c>
      <c r="V141" s="52">
        <f t="shared" si="28"/>
        <v>11469.8</v>
      </c>
      <c r="W141" s="52"/>
      <c r="X141" s="52"/>
      <c r="Y141" s="52">
        <f t="shared" si="29"/>
        <v>11469.8</v>
      </c>
      <c r="Z141" s="52">
        <f t="shared" si="30"/>
        <v>11469.8</v>
      </c>
      <c r="AA141" s="52"/>
      <c r="AB141" s="52"/>
      <c r="AC141" s="52">
        <f t="shared" si="31"/>
        <v>11469.8</v>
      </c>
      <c r="AD141" s="91">
        <f t="shared" si="32"/>
        <v>11469.8</v>
      </c>
      <c r="AE141" s="3"/>
      <c r="AF141" s="3"/>
      <c r="AG141" s="135">
        <f t="shared" si="33"/>
        <v>11469.8</v>
      </c>
      <c r="AH141" s="135">
        <f t="shared" si="34"/>
        <v>11469.8</v>
      </c>
      <c r="AI141" s="135"/>
      <c r="AJ141" s="135"/>
      <c r="AK141" s="135">
        <f t="shared" si="26"/>
        <v>11469.8</v>
      </c>
      <c r="AL141" s="135">
        <f t="shared" si="27"/>
        <v>11469.8</v>
      </c>
    </row>
    <row r="142" spans="1:38" x14ac:dyDescent="0.2">
      <c r="A142" s="42" t="s">
        <v>64</v>
      </c>
      <c r="B142" s="43">
        <v>24</v>
      </c>
      <c r="C142" s="44">
        <v>1403</v>
      </c>
      <c r="D142" s="45" t="s">
        <v>175</v>
      </c>
      <c r="E142" s="46" t="s">
        <v>3</v>
      </c>
      <c r="F142" s="45" t="s">
        <v>2</v>
      </c>
      <c r="G142" s="47" t="s">
        <v>228</v>
      </c>
      <c r="H142" s="48">
        <v>540</v>
      </c>
      <c r="I142" s="49">
        <v>11469.8</v>
      </c>
      <c r="J142" s="49">
        <v>11469.8</v>
      </c>
      <c r="K142" s="49"/>
      <c r="L142" s="49"/>
      <c r="M142" s="49">
        <f t="shared" si="38"/>
        <v>11469.8</v>
      </c>
      <c r="N142" s="50">
        <f t="shared" si="39"/>
        <v>11469.8</v>
      </c>
      <c r="O142" s="51"/>
      <c r="P142" s="51"/>
      <c r="Q142" s="52">
        <f t="shared" si="36"/>
        <v>11469.8</v>
      </c>
      <c r="R142" s="91">
        <f t="shared" si="37"/>
        <v>11469.8</v>
      </c>
      <c r="S142" s="51"/>
      <c r="T142" s="51"/>
      <c r="U142" s="52">
        <f t="shared" si="28"/>
        <v>11469.8</v>
      </c>
      <c r="V142" s="52">
        <f t="shared" si="28"/>
        <v>11469.8</v>
      </c>
      <c r="W142" s="52"/>
      <c r="X142" s="52"/>
      <c r="Y142" s="52">
        <f t="shared" si="29"/>
        <v>11469.8</v>
      </c>
      <c r="Z142" s="52">
        <f t="shared" si="30"/>
        <v>11469.8</v>
      </c>
      <c r="AA142" s="52"/>
      <c r="AB142" s="52"/>
      <c r="AC142" s="52">
        <f t="shared" si="31"/>
        <v>11469.8</v>
      </c>
      <c r="AD142" s="91">
        <f t="shared" si="32"/>
        <v>11469.8</v>
      </c>
      <c r="AE142" s="3"/>
      <c r="AF142" s="3"/>
      <c r="AG142" s="135">
        <f t="shared" si="33"/>
        <v>11469.8</v>
      </c>
      <c r="AH142" s="135">
        <f t="shared" si="34"/>
        <v>11469.8</v>
      </c>
      <c r="AI142" s="135"/>
      <c r="AJ142" s="135"/>
      <c r="AK142" s="135">
        <f t="shared" si="26"/>
        <v>11469.8</v>
      </c>
      <c r="AL142" s="135">
        <f t="shared" si="27"/>
        <v>11469.8</v>
      </c>
    </row>
    <row r="143" spans="1:38" ht="45" x14ac:dyDescent="0.2">
      <c r="A143" s="42" t="s">
        <v>293</v>
      </c>
      <c r="B143" s="43">
        <v>24</v>
      </c>
      <c r="C143" s="44">
        <v>1403</v>
      </c>
      <c r="D143" s="45" t="s">
        <v>175</v>
      </c>
      <c r="E143" s="46" t="s">
        <v>3</v>
      </c>
      <c r="F143" s="45" t="s">
        <v>2</v>
      </c>
      <c r="G143" s="47" t="s">
        <v>227</v>
      </c>
      <c r="H143" s="48" t="s">
        <v>7</v>
      </c>
      <c r="I143" s="49">
        <f>I144</f>
        <v>15302.8</v>
      </c>
      <c r="J143" s="49">
        <f>J144</f>
        <v>15302.8</v>
      </c>
      <c r="K143" s="49"/>
      <c r="L143" s="49"/>
      <c r="M143" s="49">
        <f t="shared" si="38"/>
        <v>15302.8</v>
      </c>
      <c r="N143" s="50">
        <f t="shared" si="39"/>
        <v>15302.8</v>
      </c>
      <c r="O143" s="51"/>
      <c r="P143" s="51"/>
      <c r="Q143" s="52">
        <f t="shared" si="36"/>
        <v>15302.8</v>
      </c>
      <c r="R143" s="91">
        <f t="shared" si="37"/>
        <v>15302.8</v>
      </c>
      <c r="S143" s="51"/>
      <c r="T143" s="51"/>
      <c r="U143" s="52">
        <f t="shared" si="28"/>
        <v>15302.8</v>
      </c>
      <c r="V143" s="52">
        <f t="shared" si="28"/>
        <v>15302.8</v>
      </c>
      <c r="W143" s="52"/>
      <c r="X143" s="52"/>
      <c r="Y143" s="52">
        <f t="shared" si="29"/>
        <v>15302.8</v>
      </c>
      <c r="Z143" s="52">
        <f t="shared" si="30"/>
        <v>15302.8</v>
      </c>
      <c r="AA143" s="52"/>
      <c r="AB143" s="52"/>
      <c r="AC143" s="52">
        <f t="shared" si="31"/>
        <v>15302.8</v>
      </c>
      <c r="AD143" s="91">
        <f t="shared" si="32"/>
        <v>15302.8</v>
      </c>
      <c r="AE143" s="3"/>
      <c r="AF143" s="3"/>
      <c r="AG143" s="135">
        <f t="shared" si="33"/>
        <v>15302.8</v>
      </c>
      <c r="AH143" s="135">
        <f t="shared" si="34"/>
        <v>15302.8</v>
      </c>
      <c r="AI143" s="135"/>
      <c r="AJ143" s="135"/>
      <c r="AK143" s="135">
        <f t="shared" si="26"/>
        <v>15302.8</v>
      </c>
      <c r="AL143" s="135">
        <f t="shared" si="27"/>
        <v>15302.8</v>
      </c>
    </row>
    <row r="144" spans="1:38" x14ac:dyDescent="0.2">
      <c r="A144" s="42" t="s">
        <v>65</v>
      </c>
      <c r="B144" s="43">
        <v>24</v>
      </c>
      <c r="C144" s="44">
        <v>1403</v>
      </c>
      <c r="D144" s="45" t="s">
        <v>175</v>
      </c>
      <c r="E144" s="46" t="s">
        <v>3</v>
      </c>
      <c r="F144" s="45" t="s">
        <v>2</v>
      </c>
      <c r="G144" s="47" t="s">
        <v>227</v>
      </c>
      <c r="H144" s="48">
        <v>500</v>
      </c>
      <c r="I144" s="49">
        <f>I145</f>
        <v>15302.8</v>
      </c>
      <c r="J144" s="49">
        <f>J145</f>
        <v>15302.8</v>
      </c>
      <c r="K144" s="49"/>
      <c r="L144" s="49"/>
      <c r="M144" s="49">
        <f t="shared" si="38"/>
        <v>15302.8</v>
      </c>
      <c r="N144" s="50">
        <f t="shared" si="39"/>
        <v>15302.8</v>
      </c>
      <c r="O144" s="51"/>
      <c r="P144" s="51"/>
      <c r="Q144" s="52">
        <f t="shared" si="36"/>
        <v>15302.8</v>
      </c>
      <c r="R144" s="91">
        <f t="shared" si="37"/>
        <v>15302.8</v>
      </c>
      <c r="S144" s="51"/>
      <c r="T144" s="51"/>
      <c r="U144" s="52">
        <f t="shared" si="28"/>
        <v>15302.8</v>
      </c>
      <c r="V144" s="52">
        <f t="shared" si="28"/>
        <v>15302.8</v>
      </c>
      <c r="W144" s="52"/>
      <c r="X144" s="52"/>
      <c r="Y144" s="52">
        <f t="shared" si="29"/>
        <v>15302.8</v>
      </c>
      <c r="Z144" s="52">
        <f t="shared" si="30"/>
        <v>15302.8</v>
      </c>
      <c r="AA144" s="52"/>
      <c r="AB144" s="52"/>
      <c r="AC144" s="52">
        <f t="shared" si="31"/>
        <v>15302.8</v>
      </c>
      <c r="AD144" s="91">
        <f t="shared" si="32"/>
        <v>15302.8</v>
      </c>
      <c r="AE144" s="3"/>
      <c r="AF144" s="3"/>
      <c r="AG144" s="135">
        <f t="shared" si="33"/>
        <v>15302.8</v>
      </c>
      <c r="AH144" s="135">
        <f t="shared" si="34"/>
        <v>15302.8</v>
      </c>
      <c r="AI144" s="135"/>
      <c r="AJ144" s="135"/>
      <c r="AK144" s="135">
        <f t="shared" si="26"/>
        <v>15302.8</v>
      </c>
      <c r="AL144" s="135">
        <f t="shared" si="27"/>
        <v>15302.8</v>
      </c>
    </row>
    <row r="145" spans="1:38" x14ac:dyDescent="0.2">
      <c r="A145" s="42" t="s">
        <v>64</v>
      </c>
      <c r="B145" s="43">
        <v>24</v>
      </c>
      <c r="C145" s="44">
        <v>1403</v>
      </c>
      <c r="D145" s="45" t="s">
        <v>175</v>
      </c>
      <c r="E145" s="46" t="s">
        <v>3</v>
      </c>
      <c r="F145" s="45" t="s">
        <v>2</v>
      </c>
      <c r="G145" s="47" t="s">
        <v>227</v>
      </c>
      <c r="H145" s="48">
        <v>540</v>
      </c>
      <c r="I145" s="49">
        <v>15302.8</v>
      </c>
      <c r="J145" s="49">
        <v>15302.8</v>
      </c>
      <c r="K145" s="49"/>
      <c r="L145" s="49"/>
      <c r="M145" s="49">
        <f t="shared" si="38"/>
        <v>15302.8</v>
      </c>
      <c r="N145" s="50">
        <f t="shared" si="39"/>
        <v>15302.8</v>
      </c>
      <c r="O145" s="51"/>
      <c r="P145" s="51"/>
      <c r="Q145" s="52">
        <f t="shared" si="36"/>
        <v>15302.8</v>
      </c>
      <c r="R145" s="91">
        <f t="shared" si="37"/>
        <v>15302.8</v>
      </c>
      <c r="S145" s="51"/>
      <c r="T145" s="51"/>
      <c r="U145" s="52">
        <f t="shared" si="28"/>
        <v>15302.8</v>
      </c>
      <c r="V145" s="52">
        <f t="shared" si="28"/>
        <v>15302.8</v>
      </c>
      <c r="W145" s="52"/>
      <c r="X145" s="52"/>
      <c r="Y145" s="52">
        <f t="shared" si="29"/>
        <v>15302.8</v>
      </c>
      <c r="Z145" s="52">
        <f t="shared" si="30"/>
        <v>15302.8</v>
      </c>
      <c r="AA145" s="52"/>
      <c r="AB145" s="52"/>
      <c r="AC145" s="52">
        <f t="shared" si="31"/>
        <v>15302.8</v>
      </c>
      <c r="AD145" s="91">
        <f t="shared" si="32"/>
        <v>15302.8</v>
      </c>
      <c r="AE145" s="3"/>
      <c r="AF145" s="3"/>
      <c r="AG145" s="135">
        <f t="shared" si="33"/>
        <v>15302.8</v>
      </c>
      <c r="AH145" s="135">
        <f t="shared" si="34"/>
        <v>15302.8</v>
      </c>
      <c r="AI145" s="135"/>
      <c r="AJ145" s="135"/>
      <c r="AK145" s="135">
        <f t="shared" si="26"/>
        <v>15302.8</v>
      </c>
      <c r="AL145" s="135">
        <f t="shared" si="27"/>
        <v>15302.8</v>
      </c>
    </row>
    <row r="146" spans="1:38" ht="22.5" x14ac:dyDescent="0.2">
      <c r="A146" s="61" t="s">
        <v>226</v>
      </c>
      <c r="B146" s="62">
        <v>63</v>
      </c>
      <c r="C146" s="63" t="s">
        <v>7</v>
      </c>
      <c r="D146" s="64" t="s">
        <v>7</v>
      </c>
      <c r="E146" s="65" t="s">
        <v>7</v>
      </c>
      <c r="F146" s="64" t="s">
        <v>7</v>
      </c>
      <c r="G146" s="66" t="s">
        <v>7</v>
      </c>
      <c r="H146" s="67" t="s">
        <v>7</v>
      </c>
      <c r="I146" s="68">
        <f>I147+I156+I180+I165</f>
        <v>135391.5</v>
      </c>
      <c r="J146" s="68">
        <f>J147+J156+J180+J165</f>
        <v>134586.20000000001</v>
      </c>
      <c r="K146" s="68"/>
      <c r="L146" s="68"/>
      <c r="M146" s="68">
        <f t="shared" si="38"/>
        <v>135391.5</v>
      </c>
      <c r="N146" s="69">
        <f t="shared" si="39"/>
        <v>134586.20000000001</v>
      </c>
      <c r="O146" s="51"/>
      <c r="P146" s="51"/>
      <c r="Q146" s="40">
        <f t="shared" si="36"/>
        <v>135391.5</v>
      </c>
      <c r="R146" s="41">
        <f t="shared" si="37"/>
        <v>134586.20000000001</v>
      </c>
      <c r="S146" s="41">
        <f>S180</f>
        <v>0</v>
      </c>
      <c r="T146" s="41">
        <f>T180</f>
        <v>0</v>
      </c>
      <c r="U146" s="40">
        <f t="shared" si="28"/>
        <v>135391.5</v>
      </c>
      <c r="V146" s="40">
        <f t="shared" si="28"/>
        <v>134586.20000000001</v>
      </c>
      <c r="W146" s="40"/>
      <c r="X146" s="40"/>
      <c r="Y146" s="40">
        <f t="shared" si="29"/>
        <v>135391.5</v>
      </c>
      <c r="Z146" s="40">
        <f t="shared" si="30"/>
        <v>134586.20000000001</v>
      </c>
      <c r="AA146" s="40"/>
      <c r="AB146" s="40"/>
      <c r="AC146" s="40">
        <f t="shared" si="31"/>
        <v>135391.5</v>
      </c>
      <c r="AD146" s="41">
        <f t="shared" si="32"/>
        <v>134586.20000000001</v>
      </c>
      <c r="AE146" s="3"/>
      <c r="AF146" s="3"/>
      <c r="AG146" s="146">
        <f t="shared" si="33"/>
        <v>135391.5</v>
      </c>
      <c r="AH146" s="146">
        <f t="shared" si="34"/>
        <v>134586.20000000001</v>
      </c>
      <c r="AI146" s="146"/>
      <c r="AJ146" s="146"/>
      <c r="AK146" s="146">
        <f t="shared" si="26"/>
        <v>135391.5</v>
      </c>
      <c r="AL146" s="146">
        <f t="shared" si="27"/>
        <v>134586.20000000001</v>
      </c>
    </row>
    <row r="147" spans="1:38" x14ac:dyDescent="0.2">
      <c r="A147" s="42" t="s">
        <v>27</v>
      </c>
      <c r="B147" s="43">
        <v>63</v>
      </c>
      <c r="C147" s="44">
        <v>100</v>
      </c>
      <c r="D147" s="45" t="s">
        <v>7</v>
      </c>
      <c r="E147" s="46" t="s">
        <v>7</v>
      </c>
      <c r="F147" s="45" t="s">
        <v>7</v>
      </c>
      <c r="G147" s="47" t="s">
        <v>7</v>
      </c>
      <c r="H147" s="48" t="s">
        <v>7</v>
      </c>
      <c r="I147" s="49">
        <f>I148</f>
        <v>4440.9000000000005</v>
      </c>
      <c r="J147" s="49">
        <f>J148</f>
        <v>4440.9000000000005</v>
      </c>
      <c r="K147" s="49"/>
      <c r="L147" s="49"/>
      <c r="M147" s="49">
        <f t="shared" si="38"/>
        <v>4440.9000000000005</v>
      </c>
      <c r="N147" s="50">
        <f t="shared" si="39"/>
        <v>4440.9000000000005</v>
      </c>
      <c r="O147" s="51"/>
      <c r="P147" s="51"/>
      <c r="Q147" s="52">
        <f t="shared" si="36"/>
        <v>4440.9000000000005</v>
      </c>
      <c r="R147" s="91">
        <f t="shared" si="37"/>
        <v>4440.9000000000005</v>
      </c>
      <c r="S147" s="51"/>
      <c r="T147" s="51"/>
      <c r="U147" s="52">
        <f t="shared" si="28"/>
        <v>4440.9000000000005</v>
      </c>
      <c r="V147" s="52">
        <f t="shared" si="28"/>
        <v>4440.9000000000005</v>
      </c>
      <c r="W147" s="52"/>
      <c r="X147" s="52"/>
      <c r="Y147" s="52">
        <f t="shared" si="29"/>
        <v>4440.9000000000005</v>
      </c>
      <c r="Z147" s="52">
        <f t="shared" si="30"/>
        <v>4440.9000000000005</v>
      </c>
      <c r="AA147" s="52"/>
      <c r="AB147" s="52"/>
      <c r="AC147" s="52">
        <f t="shared" si="31"/>
        <v>4440.9000000000005</v>
      </c>
      <c r="AD147" s="91">
        <f t="shared" si="32"/>
        <v>4440.9000000000005</v>
      </c>
      <c r="AE147" s="3"/>
      <c r="AF147" s="3"/>
      <c r="AG147" s="135">
        <f t="shared" si="33"/>
        <v>4440.9000000000005</v>
      </c>
      <c r="AH147" s="135">
        <f t="shared" si="34"/>
        <v>4440.9000000000005</v>
      </c>
      <c r="AI147" s="135"/>
      <c r="AJ147" s="135"/>
      <c r="AK147" s="135">
        <f t="shared" si="26"/>
        <v>4440.9000000000005</v>
      </c>
      <c r="AL147" s="135">
        <f t="shared" si="27"/>
        <v>4440.9000000000005</v>
      </c>
    </row>
    <row r="148" spans="1:38" x14ac:dyDescent="0.2">
      <c r="A148" s="42" t="s">
        <v>86</v>
      </c>
      <c r="B148" s="43">
        <v>63</v>
      </c>
      <c r="C148" s="44">
        <v>113</v>
      </c>
      <c r="D148" s="45" t="s">
        <v>7</v>
      </c>
      <c r="E148" s="46" t="s">
        <v>7</v>
      </c>
      <c r="F148" s="45" t="s">
        <v>7</v>
      </c>
      <c r="G148" s="47" t="s">
        <v>7</v>
      </c>
      <c r="H148" s="48" t="s">
        <v>7</v>
      </c>
      <c r="I148" s="49">
        <f>I149</f>
        <v>4440.9000000000005</v>
      </c>
      <c r="J148" s="49">
        <f>J149</f>
        <v>4440.9000000000005</v>
      </c>
      <c r="K148" s="49"/>
      <c r="L148" s="49"/>
      <c r="M148" s="49">
        <f t="shared" si="38"/>
        <v>4440.9000000000005</v>
      </c>
      <c r="N148" s="50">
        <f t="shared" si="39"/>
        <v>4440.9000000000005</v>
      </c>
      <c r="O148" s="51"/>
      <c r="P148" s="51"/>
      <c r="Q148" s="52">
        <f t="shared" si="36"/>
        <v>4440.9000000000005</v>
      </c>
      <c r="R148" s="91">
        <f t="shared" si="37"/>
        <v>4440.9000000000005</v>
      </c>
      <c r="S148" s="51"/>
      <c r="T148" s="51"/>
      <c r="U148" s="52">
        <f t="shared" si="28"/>
        <v>4440.9000000000005</v>
      </c>
      <c r="V148" s="52">
        <f t="shared" si="28"/>
        <v>4440.9000000000005</v>
      </c>
      <c r="W148" s="52"/>
      <c r="X148" s="52"/>
      <c r="Y148" s="52">
        <f t="shared" si="29"/>
        <v>4440.9000000000005</v>
      </c>
      <c r="Z148" s="52">
        <f t="shared" si="30"/>
        <v>4440.9000000000005</v>
      </c>
      <c r="AA148" s="52"/>
      <c r="AB148" s="52"/>
      <c r="AC148" s="52">
        <f t="shared" si="31"/>
        <v>4440.9000000000005</v>
      </c>
      <c r="AD148" s="91">
        <f t="shared" si="32"/>
        <v>4440.9000000000005</v>
      </c>
      <c r="AE148" s="3"/>
      <c r="AF148" s="3"/>
      <c r="AG148" s="135">
        <f t="shared" si="33"/>
        <v>4440.9000000000005</v>
      </c>
      <c r="AH148" s="135">
        <f t="shared" si="34"/>
        <v>4440.9000000000005</v>
      </c>
      <c r="AI148" s="135"/>
      <c r="AJ148" s="135"/>
      <c r="AK148" s="135">
        <f t="shared" si="26"/>
        <v>4440.9000000000005</v>
      </c>
      <c r="AL148" s="135">
        <f t="shared" si="27"/>
        <v>4440.9000000000005</v>
      </c>
    </row>
    <row r="149" spans="1:38" ht="45" x14ac:dyDescent="0.2">
      <c r="A149" s="42" t="s">
        <v>300</v>
      </c>
      <c r="B149" s="43">
        <v>63</v>
      </c>
      <c r="C149" s="44">
        <v>113</v>
      </c>
      <c r="D149" s="45" t="s">
        <v>34</v>
      </c>
      <c r="E149" s="46" t="s">
        <v>3</v>
      </c>
      <c r="F149" s="45" t="s">
        <v>2</v>
      </c>
      <c r="G149" s="47" t="s">
        <v>9</v>
      </c>
      <c r="H149" s="48" t="s">
        <v>7</v>
      </c>
      <c r="I149" s="49">
        <f>I150+I153</f>
        <v>4440.9000000000005</v>
      </c>
      <c r="J149" s="49">
        <f>J150+J153</f>
        <v>4440.9000000000005</v>
      </c>
      <c r="K149" s="49"/>
      <c r="L149" s="49"/>
      <c r="M149" s="49">
        <f t="shared" si="38"/>
        <v>4440.9000000000005</v>
      </c>
      <c r="N149" s="50">
        <f t="shared" si="39"/>
        <v>4440.9000000000005</v>
      </c>
      <c r="O149" s="51"/>
      <c r="P149" s="51"/>
      <c r="Q149" s="52">
        <f t="shared" si="36"/>
        <v>4440.9000000000005</v>
      </c>
      <c r="R149" s="91">
        <f t="shared" si="37"/>
        <v>4440.9000000000005</v>
      </c>
      <c r="S149" s="51"/>
      <c r="T149" s="51"/>
      <c r="U149" s="52">
        <f t="shared" si="28"/>
        <v>4440.9000000000005</v>
      </c>
      <c r="V149" s="52">
        <f t="shared" si="28"/>
        <v>4440.9000000000005</v>
      </c>
      <c r="W149" s="52"/>
      <c r="X149" s="52"/>
      <c r="Y149" s="52">
        <f t="shared" si="29"/>
        <v>4440.9000000000005</v>
      </c>
      <c r="Z149" s="52">
        <f t="shared" si="30"/>
        <v>4440.9000000000005</v>
      </c>
      <c r="AA149" s="52"/>
      <c r="AB149" s="52"/>
      <c r="AC149" s="52">
        <f t="shared" si="31"/>
        <v>4440.9000000000005</v>
      </c>
      <c r="AD149" s="91">
        <f t="shared" si="32"/>
        <v>4440.9000000000005</v>
      </c>
      <c r="AE149" s="3"/>
      <c r="AF149" s="3"/>
      <c r="AG149" s="135">
        <f t="shared" si="33"/>
        <v>4440.9000000000005</v>
      </c>
      <c r="AH149" s="135">
        <f t="shared" si="34"/>
        <v>4440.9000000000005</v>
      </c>
      <c r="AI149" s="135"/>
      <c r="AJ149" s="135"/>
      <c r="AK149" s="135">
        <f t="shared" si="26"/>
        <v>4440.9000000000005</v>
      </c>
      <c r="AL149" s="135">
        <f t="shared" si="27"/>
        <v>4440.9000000000005</v>
      </c>
    </row>
    <row r="150" spans="1:38" ht="22.5" x14ac:dyDescent="0.2">
      <c r="A150" s="42" t="s">
        <v>81</v>
      </c>
      <c r="B150" s="43">
        <v>63</v>
      </c>
      <c r="C150" s="44">
        <v>113</v>
      </c>
      <c r="D150" s="45" t="s">
        <v>34</v>
      </c>
      <c r="E150" s="46" t="s">
        <v>3</v>
      </c>
      <c r="F150" s="45" t="s">
        <v>2</v>
      </c>
      <c r="G150" s="47" t="s">
        <v>80</v>
      </c>
      <c r="H150" s="48" t="s">
        <v>7</v>
      </c>
      <c r="I150" s="49">
        <f>I151</f>
        <v>27.1</v>
      </c>
      <c r="J150" s="49">
        <f>J151</f>
        <v>27.1</v>
      </c>
      <c r="K150" s="49"/>
      <c r="L150" s="49"/>
      <c r="M150" s="49">
        <f t="shared" si="38"/>
        <v>27.1</v>
      </c>
      <c r="N150" s="50">
        <f t="shared" si="39"/>
        <v>27.1</v>
      </c>
      <c r="O150" s="51"/>
      <c r="P150" s="51"/>
      <c r="Q150" s="52">
        <f t="shared" si="36"/>
        <v>27.1</v>
      </c>
      <c r="R150" s="91">
        <f t="shared" si="37"/>
        <v>27.1</v>
      </c>
      <c r="S150" s="51"/>
      <c r="T150" s="51"/>
      <c r="U150" s="52">
        <f t="shared" si="28"/>
        <v>27.1</v>
      </c>
      <c r="V150" s="52">
        <f t="shared" si="28"/>
        <v>27.1</v>
      </c>
      <c r="W150" s="52"/>
      <c r="X150" s="52"/>
      <c r="Y150" s="52">
        <f t="shared" si="29"/>
        <v>27.1</v>
      </c>
      <c r="Z150" s="52">
        <f t="shared" si="30"/>
        <v>27.1</v>
      </c>
      <c r="AA150" s="52"/>
      <c r="AB150" s="52"/>
      <c r="AC150" s="52">
        <f t="shared" si="31"/>
        <v>27.1</v>
      </c>
      <c r="AD150" s="91">
        <f t="shared" si="32"/>
        <v>27.1</v>
      </c>
      <c r="AE150" s="3"/>
      <c r="AF150" s="3"/>
      <c r="AG150" s="135">
        <f t="shared" si="33"/>
        <v>27.1</v>
      </c>
      <c r="AH150" s="135">
        <f t="shared" si="34"/>
        <v>27.1</v>
      </c>
      <c r="AI150" s="135"/>
      <c r="AJ150" s="135"/>
      <c r="AK150" s="135">
        <f t="shared" si="26"/>
        <v>27.1</v>
      </c>
      <c r="AL150" s="135">
        <f t="shared" si="27"/>
        <v>27.1</v>
      </c>
    </row>
    <row r="151" spans="1:38" ht="22.5" x14ac:dyDescent="0.2">
      <c r="A151" s="42" t="s">
        <v>14</v>
      </c>
      <c r="B151" s="43">
        <v>63</v>
      </c>
      <c r="C151" s="44">
        <v>113</v>
      </c>
      <c r="D151" s="45" t="s">
        <v>34</v>
      </c>
      <c r="E151" s="46" t="s">
        <v>3</v>
      </c>
      <c r="F151" s="45" t="s">
        <v>2</v>
      </c>
      <c r="G151" s="47" t="s">
        <v>80</v>
      </c>
      <c r="H151" s="48">
        <v>200</v>
      </c>
      <c r="I151" s="49">
        <f>I152</f>
        <v>27.1</v>
      </c>
      <c r="J151" s="49">
        <f>J152</f>
        <v>27.1</v>
      </c>
      <c r="K151" s="49"/>
      <c r="L151" s="49"/>
      <c r="M151" s="49">
        <f t="shared" si="38"/>
        <v>27.1</v>
      </c>
      <c r="N151" s="50">
        <f t="shared" si="39"/>
        <v>27.1</v>
      </c>
      <c r="O151" s="51"/>
      <c r="P151" s="51"/>
      <c r="Q151" s="52">
        <f t="shared" si="36"/>
        <v>27.1</v>
      </c>
      <c r="R151" s="91">
        <f t="shared" si="37"/>
        <v>27.1</v>
      </c>
      <c r="S151" s="51"/>
      <c r="T151" s="51"/>
      <c r="U151" s="52">
        <f t="shared" si="28"/>
        <v>27.1</v>
      </c>
      <c r="V151" s="52">
        <f t="shared" si="28"/>
        <v>27.1</v>
      </c>
      <c r="W151" s="52"/>
      <c r="X151" s="52"/>
      <c r="Y151" s="52">
        <f t="shared" si="29"/>
        <v>27.1</v>
      </c>
      <c r="Z151" s="52">
        <f t="shared" si="30"/>
        <v>27.1</v>
      </c>
      <c r="AA151" s="52"/>
      <c r="AB151" s="52"/>
      <c r="AC151" s="52">
        <f t="shared" si="31"/>
        <v>27.1</v>
      </c>
      <c r="AD151" s="91">
        <f t="shared" si="32"/>
        <v>27.1</v>
      </c>
      <c r="AE151" s="3"/>
      <c r="AF151" s="3"/>
      <c r="AG151" s="135">
        <f t="shared" si="33"/>
        <v>27.1</v>
      </c>
      <c r="AH151" s="135">
        <f t="shared" si="34"/>
        <v>27.1</v>
      </c>
      <c r="AI151" s="135"/>
      <c r="AJ151" s="135"/>
      <c r="AK151" s="135">
        <f t="shared" si="26"/>
        <v>27.1</v>
      </c>
      <c r="AL151" s="135">
        <f t="shared" si="27"/>
        <v>27.1</v>
      </c>
    </row>
    <row r="152" spans="1:38" ht="22.5" x14ac:dyDescent="0.2">
      <c r="A152" s="42" t="s">
        <v>13</v>
      </c>
      <c r="B152" s="43">
        <v>63</v>
      </c>
      <c r="C152" s="44">
        <v>113</v>
      </c>
      <c r="D152" s="45" t="s">
        <v>34</v>
      </c>
      <c r="E152" s="46" t="s">
        <v>3</v>
      </c>
      <c r="F152" s="45" t="s">
        <v>2</v>
      </c>
      <c r="G152" s="47" t="s">
        <v>80</v>
      </c>
      <c r="H152" s="48">
        <v>240</v>
      </c>
      <c r="I152" s="49">
        <v>27.1</v>
      </c>
      <c r="J152" s="49">
        <v>27.1</v>
      </c>
      <c r="K152" s="49"/>
      <c r="L152" s="49"/>
      <c r="M152" s="49">
        <f t="shared" si="38"/>
        <v>27.1</v>
      </c>
      <c r="N152" s="50">
        <f t="shared" si="39"/>
        <v>27.1</v>
      </c>
      <c r="O152" s="51"/>
      <c r="P152" s="51"/>
      <c r="Q152" s="52">
        <f t="shared" si="36"/>
        <v>27.1</v>
      </c>
      <c r="R152" s="91">
        <f t="shared" si="37"/>
        <v>27.1</v>
      </c>
      <c r="S152" s="51"/>
      <c r="T152" s="51"/>
      <c r="U152" s="52">
        <f t="shared" si="28"/>
        <v>27.1</v>
      </c>
      <c r="V152" s="52">
        <f t="shared" si="28"/>
        <v>27.1</v>
      </c>
      <c r="W152" s="52"/>
      <c r="X152" s="52"/>
      <c r="Y152" s="52">
        <f t="shared" si="29"/>
        <v>27.1</v>
      </c>
      <c r="Z152" s="52">
        <f t="shared" si="30"/>
        <v>27.1</v>
      </c>
      <c r="AA152" s="52"/>
      <c r="AB152" s="52"/>
      <c r="AC152" s="52">
        <f t="shared" si="31"/>
        <v>27.1</v>
      </c>
      <c r="AD152" s="91">
        <f t="shared" si="32"/>
        <v>27.1</v>
      </c>
      <c r="AE152" s="3"/>
      <c r="AF152" s="3"/>
      <c r="AG152" s="135">
        <f t="shared" si="33"/>
        <v>27.1</v>
      </c>
      <c r="AH152" s="135">
        <f t="shared" si="34"/>
        <v>27.1</v>
      </c>
      <c r="AI152" s="135"/>
      <c r="AJ152" s="135"/>
      <c r="AK152" s="135">
        <f t="shared" ref="AK152:AK215" si="47">AG152+AI152</f>
        <v>27.1</v>
      </c>
      <c r="AL152" s="135">
        <f t="shared" ref="AL152:AL215" si="48">AH152+AJ152</f>
        <v>27.1</v>
      </c>
    </row>
    <row r="153" spans="1:38" ht="45" x14ac:dyDescent="0.2">
      <c r="A153" s="42" t="s">
        <v>225</v>
      </c>
      <c r="B153" s="43">
        <v>63</v>
      </c>
      <c r="C153" s="44">
        <v>113</v>
      </c>
      <c r="D153" s="45" t="s">
        <v>34</v>
      </c>
      <c r="E153" s="46" t="s">
        <v>3</v>
      </c>
      <c r="F153" s="45" t="s">
        <v>2</v>
      </c>
      <c r="G153" s="47" t="s">
        <v>224</v>
      </c>
      <c r="H153" s="48" t="s">
        <v>7</v>
      </c>
      <c r="I153" s="49">
        <f>I154</f>
        <v>4413.8</v>
      </c>
      <c r="J153" s="49">
        <f>J154</f>
        <v>4413.8</v>
      </c>
      <c r="K153" s="49"/>
      <c r="L153" s="49"/>
      <c r="M153" s="49">
        <f t="shared" si="38"/>
        <v>4413.8</v>
      </c>
      <c r="N153" s="50">
        <f t="shared" si="39"/>
        <v>4413.8</v>
      </c>
      <c r="O153" s="51"/>
      <c r="P153" s="51"/>
      <c r="Q153" s="52">
        <f t="shared" si="36"/>
        <v>4413.8</v>
      </c>
      <c r="R153" s="91">
        <f t="shared" si="37"/>
        <v>4413.8</v>
      </c>
      <c r="S153" s="51"/>
      <c r="T153" s="51"/>
      <c r="U153" s="52">
        <f t="shared" si="28"/>
        <v>4413.8</v>
      </c>
      <c r="V153" s="52">
        <f t="shared" si="28"/>
        <v>4413.8</v>
      </c>
      <c r="W153" s="52"/>
      <c r="X153" s="52"/>
      <c r="Y153" s="52">
        <f t="shared" si="29"/>
        <v>4413.8</v>
      </c>
      <c r="Z153" s="52">
        <f t="shared" si="30"/>
        <v>4413.8</v>
      </c>
      <c r="AA153" s="52"/>
      <c r="AB153" s="52"/>
      <c r="AC153" s="52">
        <f t="shared" si="31"/>
        <v>4413.8</v>
      </c>
      <c r="AD153" s="91">
        <f t="shared" si="32"/>
        <v>4413.8</v>
      </c>
      <c r="AE153" s="3"/>
      <c r="AF153" s="3"/>
      <c r="AG153" s="135">
        <f t="shared" si="33"/>
        <v>4413.8</v>
      </c>
      <c r="AH153" s="135">
        <f t="shared" si="34"/>
        <v>4413.8</v>
      </c>
      <c r="AI153" s="135"/>
      <c r="AJ153" s="135"/>
      <c r="AK153" s="135">
        <f t="shared" si="47"/>
        <v>4413.8</v>
      </c>
      <c r="AL153" s="135">
        <f t="shared" si="48"/>
        <v>4413.8</v>
      </c>
    </row>
    <row r="154" spans="1:38" ht="22.5" x14ac:dyDescent="0.2">
      <c r="A154" s="42" t="s">
        <v>79</v>
      </c>
      <c r="B154" s="43">
        <v>63</v>
      </c>
      <c r="C154" s="44">
        <v>113</v>
      </c>
      <c r="D154" s="45" t="s">
        <v>34</v>
      </c>
      <c r="E154" s="46" t="s">
        <v>3</v>
      </c>
      <c r="F154" s="45" t="s">
        <v>2</v>
      </c>
      <c r="G154" s="47" t="s">
        <v>224</v>
      </c>
      <c r="H154" s="48">
        <v>600</v>
      </c>
      <c r="I154" s="49">
        <f>I155</f>
        <v>4413.8</v>
      </c>
      <c r="J154" s="49">
        <f>J155</f>
        <v>4413.8</v>
      </c>
      <c r="K154" s="49"/>
      <c r="L154" s="49"/>
      <c r="M154" s="49">
        <f t="shared" si="38"/>
        <v>4413.8</v>
      </c>
      <c r="N154" s="50">
        <f t="shared" si="39"/>
        <v>4413.8</v>
      </c>
      <c r="O154" s="51"/>
      <c r="P154" s="51"/>
      <c r="Q154" s="52">
        <f t="shared" si="36"/>
        <v>4413.8</v>
      </c>
      <c r="R154" s="91">
        <f t="shared" si="37"/>
        <v>4413.8</v>
      </c>
      <c r="S154" s="51"/>
      <c r="T154" s="51"/>
      <c r="U154" s="52">
        <f t="shared" si="28"/>
        <v>4413.8</v>
      </c>
      <c r="V154" s="52">
        <f t="shared" si="28"/>
        <v>4413.8</v>
      </c>
      <c r="W154" s="52"/>
      <c r="X154" s="52"/>
      <c r="Y154" s="52">
        <f t="shared" si="29"/>
        <v>4413.8</v>
      </c>
      <c r="Z154" s="52">
        <f t="shared" si="30"/>
        <v>4413.8</v>
      </c>
      <c r="AA154" s="52"/>
      <c r="AB154" s="52"/>
      <c r="AC154" s="52">
        <f t="shared" ref="AC154:AC217" si="49">Y154+AA154</f>
        <v>4413.8</v>
      </c>
      <c r="AD154" s="91">
        <f t="shared" ref="AD154:AD217" si="50">Z154+AB154</f>
        <v>4413.8</v>
      </c>
      <c r="AE154" s="3"/>
      <c r="AF154" s="3"/>
      <c r="AG154" s="135">
        <f t="shared" ref="AG154:AG217" si="51">AC154+AE154</f>
        <v>4413.8</v>
      </c>
      <c r="AH154" s="135">
        <f t="shared" ref="AH154:AH217" si="52">AD154+AF154</f>
        <v>4413.8</v>
      </c>
      <c r="AI154" s="135"/>
      <c r="AJ154" s="135"/>
      <c r="AK154" s="135">
        <f t="shared" si="47"/>
        <v>4413.8</v>
      </c>
      <c r="AL154" s="135">
        <f t="shared" si="48"/>
        <v>4413.8</v>
      </c>
    </row>
    <row r="155" spans="1:38" x14ac:dyDescent="0.2">
      <c r="A155" s="42" t="s">
        <v>156</v>
      </c>
      <c r="B155" s="43">
        <v>63</v>
      </c>
      <c r="C155" s="44">
        <v>113</v>
      </c>
      <c r="D155" s="45" t="s">
        <v>34</v>
      </c>
      <c r="E155" s="46" t="s">
        <v>3</v>
      </c>
      <c r="F155" s="45" t="s">
        <v>2</v>
      </c>
      <c r="G155" s="47" t="s">
        <v>224</v>
      </c>
      <c r="H155" s="48">
        <v>610</v>
      </c>
      <c r="I155" s="49">
        <v>4413.8</v>
      </c>
      <c r="J155" s="49">
        <v>4413.8</v>
      </c>
      <c r="K155" s="49"/>
      <c r="L155" s="49"/>
      <c r="M155" s="49">
        <f t="shared" si="38"/>
        <v>4413.8</v>
      </c>
      <c r="N155" s="50">
        <f t="shared" si="39"/>
        <v>4413.8</v>
      </c>
      <c r="O155" s="51"/>
      <c r="P155" s="51"/>
      <c r="Q155" s="52">
        <f t="shared" si="36"/>
        <v>4413.8</v>
      </c>
      <c r="R155" s="91">
        <f t="shared" si="37"/>
        <v>4413.8</v>
      </c>
      <c r="S155" s="51"/>
      <c r="T155" s="51"/>
      <c r="U155" s="52">
        <f t="shared" si="28"/>
        <v>4413.8</v>
      </c>
      <c r="V155" s="52">
        <f t="shared" si="28"/>
        <v>4413.8</v>
      </c>
      <c r="W155" s="52"/>
      <c r="X155" s="52"/>
      <c r="Y155" s="52">
        <f t="shared" si="29"/>
        <v>4413.8</v>
      </c>
      <c r="Z155" s="52">
        <f t="shared" si="30"/>
        <v>4413.8</v>
      </c>
      <c r="AA155" s="52"/>
      <c r="AB155" s="52"/>
      <c r="AC155" s="52">
        <f t="shared" si="49"/>
        <v>4413.8</v>
      </c>
      <c r="AD155" s="91">
        <f t="shared" si="50"/>
        <v>4413.8</v>
      </c>
      <c r="AE155" s="3"/>
      <c r="AF155" s="3"/>
      <c r="AG155" s="135">
        <f t="shared" si="51"/>
        <v>4413.8</v>
      </c>
      <c r="AH155" s="135">
        <f t="shared" si="52"/>
        <v>4413.8</v>
      </c>
      <c r="AI155" s="135"/>
      <c r="AJ155" s="135"/>
      <c r="AK155" s="135">
        <f t="shared" si="47"/>
        <v>4413.8</v>
      </c>
      <c r="AL155" s="135">
        <f t="shared" si="48"/>
        <v>4413.8</v>
      </c>
    </row>
    <row r="156" spans="1:38" x14ac:dyDescent="0.2">
      <c r="A156" s="42" t="s">
        <v>119</v>
      </c>
      <c r="B156" s="43">
        <v>63</v>
      </c>
      <c r="C156" s="44">
        <v>400</v>
      </c>
      <c r="D156" s="45" t="s">
        <v>7</v>
      </c>
      <c r="E156" s="46" t="s">
        <v>7</v>
      </c>
      <c r="F156" s="45" t="s">
        <v>7</v>
      </c>
      <c r="G156" s="47" t="s">
        <v>7</v>
      </c>
      <c r="H156" s="48" t="s">
        <v>7</v>
      </c>
      <c r="I156" s="49">
        <f>I157</f>
        <v>888.8</v>
      </c>
      <c r="J156" s="49">
        <f>J157</f>
        <v>888.8</v>
      </c>
      <c r="K156" s="49"/>
      <c r="L156" s="49"/>
      <c r="M156" s="49">
        <f t="shared" si="38"/>
        <v>888.8</v>
      </c>
      <c r="N156" s="50">
        <f t="shared" si="39"/>
        <v>888.8</v>
      </c>
      <c r="O156" s="51"/>
      <c r="P156" s="51"/>
      <c r="Q156" s="52">
        <f t="shared" si="36"/>
        <v>888.8</v>
      </c>
      <c r="R156" s="91">
        <f t="shared" si="37"/>
        <v>888.8</v>
      </c>
      <c r="S156" s="51"/>
      <c r="T156" s="51"/>
      <c r="U156" s="52">
        <f t="shared" si="28"/>
        <v>888.8</v>
      </c>
      <c r="V156" s="52">
        <f t="shared" si="28"/>
        <v>888.8</v>
      </c>
      <c r="W156" s="52"/>
      <c r="X156" s="52"/>
      <c r="Y156" s="52">
        <f t="shared" si="29"/>
        <v>888.8</v>
      </c>
      <c r="Z156" s="52">
        <f t="shared" si="30"/>
        <v>888.8</v>
      </c>
      <c r="AA156" s="52"/>
      <c r="AB156" s="52"/>
      <c r="AC156" s="52">
        <f t="shared" si="49"/>
        <v>888.8</v>
      </c>
      <c r="AD156" s="91">
        <f t="shared" si="50"/>
        <v>888.8</v>
      </c>
      <c r="AE156" s="3"/>
      <c r="AF156" s="3"/>
      <c r="AG156" s="135">
        <f t="shared" si="51"/>
        <v>888.8</v>
      </c>
      <c r="AH156" s="135">
        <f t="shared" si="52"/>
        <v>888.8</v>
      </c>
      <c r="AI156" s="135"/>
      <c r="AJ156" s="135"/>
      <c r="AK156" s="135">
        <f t="shared" si="47"/>
        <v>888.8</v>
      </c>
      <c r="AL156" s="135">
        <f t="shared" si="48"/>
        <v>888.8</v>
      </c>
    </row>
    <row r="157" spans="1:38" x14ac:dyDescent="0.2">
      <c r="A157" s="42" t="s">
        <v>113</v>
      </c>
      <c r="B157" s="43">
        <v>63</v>
      </c>
      <c r="C157" s="44">
        <v>412</v>
      </c>
      <c r="D157" s="45" t="s">
        <v>7</v>
      </c>
      <c r="E157" s="46" t="s">
        <v>7</v>
      </c>
      <c r="F157" s="45" t="s">
        <v>7</v>
      </c>
      <c r="G157" s="47" t="s">
        <v>7</v>
      </c>
      <c r="H157" s="48" t="s">
        <v>7</v>
      </c>
      <c r="I157" s="49">
        <f>I158</f>
        <v>888.8</v>
      </c>
      <c r="J157" s="49">
        <f>J158</f>
        <v>888.8</v>
      </c>
      <c r="K157" s="49"/>
      <c r="L157" s="49"/>
      <c r="M157" s="49">
        <f t="shared" si="38"/>
        <v>888.8</v>
      </c>
      <c r="N157" s="50">
        <f t="shared" si="39"/>
        <v>888.8</v>
      </c>
      <c r="O157" s="51"/>
      <c r="P157" s="51"/>
      <c r="Q157" s="52">
        <f t="shared" si="36"/>
        <v>888.8</v>
      </c>
      <c r="R157" s="91">
        <f t="shared" si="37"/>
        <v>888.8</v>
      </c>
      <c r="S157" s="51"/>
      <c r="T157" s="51"/>
      <c r="U157" s="52">
        <f t="shared" si="28"/>
        <v>888.8</v>
      </c>
      <c r="V157" s="52">
        <f t="shared" si="28"/>
        <v>888.8</v>
      </c>
      <c r="W157" s="52"/>
      <c r="X157" s="52"/>
      <c r="Y157" s="52">
        <f t="shared" si="29"/>
        <v>888.8</v>
      </c>
      <c r="Z157" s="52">
        <f t="shared" si="30"/>
        <v>888.8</v>
      </c>
      <c r="AA157" s="52"/>
      <c r="AB157" s="52"/>
      <c r="AC157" s="52">
        <f t="shared" si="49"/>
        <v>888.8</v>
      </c>
      <c r="AD157" s="91">
        <f t="shared" si="50"/>
        <v>888.8</v>
      </c>
      <c r="AE157" s="3"/>
      <c r="AF157" s="3"/>
      <c r="AG157" s="135">
        <f t="shared" si="51"/>
        <v>888.8</v>
      </c>
      <c r="AH157" s="135">
        <f t="shared" si="52"/>
        <v>888.8</v>
      </c>
      <c r="AI157" s="135"/>
      <c r="AJ157" s="135"/>
      <c r="AK157" s="135">
        <f t="shared" si="47"/>
        <v>888.8</v>
      </c>
      <c r="AL157" s="135">
        <f t="shared" si="48"/>
        <v>888.8</v>
      </c>
    </row>
    <row r="158" spans="1:38" ht="45" x14ac:dyDescent="0.2">
      <c r="A158" s="42" t="s">
        <v>319</v>
      </c>
      <c r="B158" s="43">
        <v>63</v>
      </c>
      <c r="C158" s="44">
        <v>412</v>
      </c>
      <c r="D158" s="45" t="s">
        <v>206</v>
      </c>
      <c r="E158" s="46" t="s">
        <v>3</v>
      </c>
      <c r="F158" s="45" t="s">
        <v>2</v>
      </c>
      <c r="G158" s="47" t="s">
        <v>9</v>
      </c>
      <c r="H158" s="48" t="s">
        <v>7</v>
      </c>
      <c r="I158" s="49">
        <f>I159+I162</f>
        <v>888.8</v>
      </c>
      <c r="J158" s="49">
        <f>J159+J162</f>
        <v>888.8</v>
      </c>
      <c r="K158" s="49"/>
      <c r="L158" s="49"/>
      <c r="M158" s="49">
        <f t="shared" si="38"/>
        <v>888.8</v>
      </c>
      <c r="N158" s="50">
        <f t="shared" si="39"/>
        <v>888.8</v>
      </c>
      <c r="O158" s="51"/>
      <c r="P158" s="51"/>
      <c r="Q158" s="52">
        <f t="shared" si="36"/>
        <v>888.8</v>
      </c>
      <c r="R158" s="91">
        <f t="shared" si="37"/>
        <v>888.8</v>
      </c>
      <c r="S158" s="51"/>
      <c r="T158" s="51"/>
      <c r="U158" s="52">
        <f t="shared" si="28"/>
        <v>888.8</v>
      </c>
      <c r="V158" s="52">
        <f t="shared" si="28"/>
        <v>888.8</v>
      </c>
      <c r="W158" s="52"/>
      <c r="X158" s="52"/>
      <c r="Y158" s="52">
        <f t="shared" si="29"/>
        <v>888.8</v>
      </c>
      <c r="Z158" s="52">
        <f t="shared" si="30"/>
        <v>888.8</v>
      </c>
      <c r="AA158" s="52"/>
      <c r="AB158" s="52"/>
      <c r="AC158" s="52">
        <f t="shared" si="49"/>
        <v>888.8</v>
      </c>
      <c r="AD158" s="91">
        <f t="shared" si="50"/>
        <v>888.8</v>
      </c>
      <c r="AE158" s="3"/>
      <c r="AF158" s="3"/>
      <c r="AG158" s="135">
        <f t="shared" si="51"/>
        <v>888.8</v>
      </c>
      <c r="AH158" s="135">
        <f t="shared" si="52"/>
        <v>888.8</v>
      </c>
      <c r="AI158" s="135"/>
      <c r="AJ158" s="135"/>
      <c r="AK158" s="135">
        <f t="shared" si="47"/>
        <v>888.8</v>
      </c>
      <c r="AL158" s="135">
        <f t="shared" si="48"/>
        <v>888.8</v>
      </c>
    </row>
    <row r="159" spans="1:38" ht="33.6" customHeight="1" x14ac:dyDescent="0.2">
      <c r="A159" s="42" t="s">
        <v>223</v>
      </c>
      <c r="B159" s="43">
        <v>63</v>
      </c>
      <c r="C159" s="44">
        <v>412</v>
      </c>
      <c r="D159" s="45" t="s">
        <v>206</v>
      </c>
      <c r="E159" s="46" t="s">
        <v>3</v>
      </c>
      <c r="F159" s="45" t="s">
        <v>2</v>
      </c>
      <c r="G159" s="47" t="s">
        <v>222</v>
      </c>
      <c r="H159" s="48" t="s">
        <v>7</v>
      </c>
      <c r="I159" s="49">
        <f>I160</f>
        <v>858.8</v>
      </c>
      <c r="J159" s="49">
        <f>J160</f>
        <v>858.8</v>
      </c>
      <c r="K159" s="49"/>
      <c r="L159" s="49"/>
      <c r="M159" s="49">
        <f t="shared" si="38"/>
        <v>858.8</v>
      </c>
      <c r="N159" s="50">
        <f t="shared" si="39"/>
        <v>858.8</v>
      </c>
      <c r="O159" s="51"/>
      <c r="P159" s="51"/>
      <c r="Q159" s="52">
        <f t="shared" si="36"/>
        <v>858.8</v>
      </c>
      <c r="R159" s="91">
        <f t="shared" si="37"/>
        <v>858.8</v>
      </c>
      <c r="S159" s="51"/>
      <c r="T159" s="51"/>
      <c r="U159" s="52">
        <f t="shared" si="28"/>
        <v>858.8</v>
      </c>
      <c r="V159" s="52">
        <f t="shared" si="28"/>
        <v>858.8</v>
      </c>
      <c r="W159" s="52"/>
      <c r="X159" s="52"/>
      <c r="Y159" s="52">
        <f t="shared" si="29"/>
        <v>858.8</v>
      </c>
      <c r="Z159" s="52">
        <f t="shared" si="30"/>
        <v>858.8</v>
      </c>
      <c r="AA159" s="52"/>
      <c r="AB159" s="52"/>
      <c r="AC159" s="52">
        <f t="shared" si="49"/>
        <v>858.8</v>
      </c>
      <c r="AD159" s="91">
        <f t="shared" si="50"/>
        <v>858.8</v>
      </c>
      <c r="AE159" s="3"/>
      <c r="AF159" s="3"/>
      <c r="AG159" s="135">
        <f t="shared" si="51"/>
        <v>858.8</v>
      </c>
      <c r="AH159" s="135">
        <f t="shared" si="52"/>
        <v>858.8</v>
      </c>
      <c r="AI159" s="135"/>
      <c r="AJ159" s="135"/>
      <c r="AK159" s="135">
        <f t="shared" si="47"/>
        <v>858.8</v>
      </c>
      <c r="AL159" s="135">
        <f t="shared" si="48"/>
        <v>858.8</v>
      </c>
    </row>
    <row r="160" spans="1:38" ht="22.5" x14ac:dyDescent="0.2">
      <c r="A160" s="42" t="s">
        <v>79</v>
      </c>
      <c r="B160" s="43">
        <v>63</v>
      </c>
      <c r="C160" s="44">
        <v>412</v>
      </c>
      <c r="D160" s="45" t="s">
        <v>206</v>
      </c>
      <c r="E160" s="46" t="s">
        <v>3</v>
      </c>
      <c r="F160" s="45" t="s">
        <v>2</v>
      </c>
      <c r="G160" s="47" t="s">
        <v>222</v>
      </c>
      <c r="H160" s="48">
        <v>600</v>
      </c>
      <c r="I160" s="49">
        <f>I161</f>
        <v>858.8</v>
      </c>
      <c r="J160" s="49">
        <f>J161</f>
        <v>858.8</v>
      </c>
      <c r="K160" s="49"/>
      <c r="L160" s="49"/>
      <c r="M160" s="49">
        <f t="shared" si="38"/>
        <v>858.8</v>
      </c>
      <c r="N160" s="50">
        <f t="shared" si="39"/>
        <v>858.8</v>
      </c>
      <c r="O160" s="51"/>
      <c r="P160" s="51"/>
      <c r="Q160" s="52">
        <f t="shared" si="36"/>
        <v>858.8</v>
      </c>
      <c r="R160" s="91">
        <f t="shared" si="37"/>
        <v>858.8</v>
      </c>
      <c r="S160" s="51"/>
      <c r="T160" s="51"/>
      <c r="U160" s="52">
        <f t="shared" si="28"/>
        <v>858.8</v>
      </c>
      <c r="V160" s="52">
        <f t="shared" si="28"/>
        <v>858.8</v>
      </c>
      <c r="W160" s="52"/>
      <c r="X160" s="52"/>
      <c r="Y160" s="52">
        <f t="shared" ref="Y160:Y223" si="53">U160+W160</f>
        <v>858.8</v>
      </c>
      <c r="Z160" s="52">
        <f t="shared" ref="Z160:Z223" si="54">V160+X160</f>
        <v>858.8</v>
      </c>
      <c r="AA160" s="52"/>
      <c r="AB160" s="52"/>
      <c r="AC160" s="52">
        <f t="shared" si="49"/>
        <v>858.8</v>
      </c>
      <c r="AD160" s="91">
        <f t="shared" si="50"/>
        <v>858.8</v>
      </c>
      <c r="AE160" s="3"/>
      <c r="AF160" s="3"/>
      <c r="AG160" s="135">
        <f t="shared" si="51"/>
        <v>858.8</v>
      </c>
      <c r="AH160" s="135">
        <f t="shared" si="52"/>
        <v>858.8</v>
      </c>
      <c r="AI160" s="135"/>
      <c r="AJ160" s="135"/>
      <c r="AK160" s="135">
        <f t="shared" si="47"/>
        <v>858.8</v>
      </c>
      <c r="AL160" s="135">
        <f t="shared" si="48"/>
        <v>858.8</v>
      </c>
    </row>
    <row r="161" spans="1:38" x14ac:dyDescent="0.2">
      <c r="A161" s="42" t="s">
        <v>156</v>
      </c>
      <c r="B161" s="43">
        <v>63</v>
      </c>
      <c r="C161" s="44">
        <v>412</v>
      </c>
      <c r="D161" s="45" t="s">
        <v>206</v>
      </c>
      <c r="E161" s="46" t="s">
        <v>3</v>
      </c>
      <c r="F161" s="45" t="s">
        <v>2</v>
      </c>
      <c r="G161" s="47" t="s">
        <v>222</v>
      </c>
      <c r="H161" s="48">
        <v>610</v>
      </c>
      <c r="I161" s="49">
        <v>858.8</v>
      </c>
      <c r="J161" s="49">
        <v>858.8</v>
      </c>
      <c r="K161" s="49"/>
      <c r="L161" s="49"/>
      <c r="M161" s="49">
        <f t="shared" si="38"/>
        <v>858.8</v>
      </c>
      <c r="N161" s="50">
        <f t="shared" si="39"/>
        <v>858.8</v>
      </c>
      <c r="O161" s="51"/>
      <c r="P161" s="51"/>
      <c r="Q161" s="52">
        <f t="shared" si="36"/>
        <v>858.8</v>
      </c>
      <c r="R161" s="91">
        <f t="shared" si="37"/>
        <v>858.8</v>
      </c>
      <c r="S161" s="51"/>
      <c r="T161" s="51"/>
      <c r="U161" s="52">
        <f t="shared" si="28"/>
        <v>858.8</v>
      </c>
      <c r="V161" s="52">
        <f t="shared" si="28"/>
        <v>858.8</v>
      </c>
      <c r="W161" s="52"/>
      <c r="X161" s="52"/>
      <c r="Y161" s="52">
        <f t="shared" si="53"/>
        <v>858.8</v>
      </c>
      <c r="Z161" s="52">
        <f t="shared" si="54"/>
        <v>858.8</v>
      </c>
      <c r="AA161" s="52"/>
      <c r="AB161" s="52"/>
      <c r="AC161" s="52">
        <f t="shared" si="49"/>
        <v>858.8</v>
      </c>
      <c r="AD161" s="91">
        <f t="shared" si="50"/>
        <v>858.8</v>
      </c>
      <c r="AE161" s="3"/>
      <c r="AF161" s="3"/>
      <c r="AG161" s="135">
        <f t="shared" si="51"/>
        <v>858.8</v>
      </c>
      <c r="AH161" s="135">
        <f t="shared" si="52"/>
        <v>858.8</v>
      </c>
      <c r="AI161" s="135"/>
      <c r="AJ161" s="135"/>
      <c r="AK161" s="135">
        <f t="shared" si="47"/>
        <v>858.8</v>
      </c>
      <c r="AL161" s="135">
        <f t="shared" si="48"/>
        <v>858.8</v>
      </c>
    </row>
    <row r="162" spans="1:38" ht="22.5" x14ac:dyDescent="0.2">
      <c r="A162" s="53" t="s">
        <v>307</v>
      </c>
      <c r="B162" s="54">
        <v>63</v>
      </c>
      <c r="C162" s="44">
        <v>412</v>
      </c>
      <c r="D162" s="55" t="s">
        <v>206</v>
      </c>
      <c r="E162" s="56" t="s">
        <v>3</v>
      </c>
      <c r="F162" s="55" t="s">
        <v>2</v>
      </c>
      <c r="G162" s="57" t="s">
        <v>275</v>
      </c>
      <c r="H162" s="48" t="s">
        <v>7</v>
      </c>
      <c r="I162" s="58">
        <f>I163</f>
        <v>30</v>
      </c>
      <c r="J162" s="49">
        <f>J163</f>
        <v>30</v>
      </c>
      <c r="K162" s="58"/>
      <c r="L162" s="49"/>
      <c r="M162" s="58">
        <f t="shared" si="38"/>
        <v>30</v>
      </c>
      <c r="N162" s="50">
        <f t="shared" si="39"/>
        <v>30</v>
      </c>
      <c r="O162" s="51"/>
      <c r="P162" s="51"/>
      <c r="Q162" s="52">
        <f t="shared" si="36"/>
        <v>30</v>
      </c>
      <c r="R162" s="91">
        <f t="shared" si="37"/>
        <v>30</v>
      </c>
      <c r="S162" s="51"/>
      <c r="T162" s="51"/>
      <c r="U162" s="52">
        <f t="shared" si="28"/>
        <v>30</v>
      </c>
      <c r="V162" s="52">
        <f t="shared" si="28"/>
        <v>30</v>
      </c>
      <c r="W162" s="52"/>
      <c r="X162" s="52"/>
      <c r="Y162" s="52">
        <f t="shared" si="53"/>
        <v>30</v>
      </c>
      <c r="Z162" s="52">
        <f t="shared" si="54"/>
        <v>30</v>
      </c>
      <c r="AA162" s="52"/>
      <c r="AB162" s="52"/>
      <c r="AC162" s="52">
        <f t="shared" si="49"/>
        <v>30</v>
      </c>
      <c r="AD162" s="91">
        <f t="shared" si="50"/>
        <v>30</v>
      </c>
      <c r="AE162" s="3"/>
      <c r="AF162" s="3"/>
      <c r="AG162" s="135">
        <f t="shared" si="51"/>
        <v>30</v>
      </c>
      <c r="AH162" s="135">
        <f t="shared" si="52"/>
        <v>30</v>
      </c>
      <c r="AI162" s="135"/>
      <c r="AJ162" s="135"/>
      <c r="AK162" s="135">
        <f t="shared" si="47"/>
        <v>30</v>
      </c>
      <c r="AL162" s="135">
        <f t="shared" si="48"/>
        <v>30</v>
      </c>
    </row>
    <row r="163" spans="1:38" ht="22.5" x14ac:dyDescent="0.2">
      <c r="A163" s="53" t="s">
        <v>79</v>
      </c>
      <c r="B163" s="54">
        <v>63</v>
      </c>
      <c r="C163" s="44">
        <v>412</v>
      </c>
      <c r="D163" s="55" t="s">
        <v>206</v>
      </c>
      <c r="E163" s="56" t="s">
        <v>3</v>
      </c>
      <c r="F163" s="55" t="s">
        <v>2</v>
      </c>
      <c r="G163" s="57" t="s">
        <v>275</v>
      </c>
      <c r="H163" s="48">
        <v>600</v>
      </c>
      <c r="I163" s="58">
        <f>I164</f>
        <v>30</v>
      </c>
      <c r="J163" s="49">
        <f>J164</f>
        <v>30</v>
      </c>
      <c r="K163" s="58"/>
      <c r="L163" s="49"/>
      <c r="M163" s="58">
        <f t="shared" si="38"/>
        <v>30</v>
      </c>
      <c r="N163" s="50">
        <f t="shared" si="39"/>
        <v>30</v>
      </c>
      <c r="O163" s="51"/>
      <c r="P163" s="51"/>
      <c r="Q163" s="52">
        <f t="shared" si="36"/>
        <v>30</v>
      </c>
      <c r="R163" s="91">
        <f t="shared" si="37"/>
        <v>30</v>
      </c>
      <c r="S163" s="51"/>
      <c r="T163" s="51"/>
      <c r="U163" s="52">
        <f t="shared" si="28"/>
        <v>30</v>
      </c>
      <c r="V163" s="52">
        <f t="shared" si="28"/>
        <v>30</v>
      </c>
      <c r="W163" s="52"/>
      <c r="X163" s="52"/>
      <c r="Y163" s="52">
        <f t="shared" si="53"/>
        <v>30</v>
      </c>
      <c r="Z163" s="52">
        <f t="shared" si="54"/>
        <v>30</v>
      </c>
      <c r="AA163" s="52"/>
      <c r="AB163" s="52"/>
      <c r="AC163" s="52">
        <f t="shared" si="49"/>
        <v>30</v>
      </c>
      <c r="AD163" s="91">
        <f t="shared" si="50"/>
        <v>30</v>
      </c>
      <c r="AE163" s="3"/>
      <c r="AF163" s="3"/>
      <c r="AG163" s="135">
        <f t="shared" si="51"/>
        <v>30</v>
      </c>
      <c r="AH163" s="135">
        <f t="shared" si="52"/>
        <v>30</v>
      </c>
      <c r="AI163" s="135"/>
      <c r="AJ163" s="135"/>
      <c r="AK163" s="135">
        <f t="shared" si="47"/>
        <v>30</v>
      </c>
      <c r="AL163" s="135">
        <f t="shared" si="48"/>
        <v>30</v>
      </c>
    </row>
    <row r="164" spans="1:38" x14ac:dyDescent="0.2">
      <c r="A164" s="53" t="s">
        <v>156</v>
      </c>
      <c r="B164" s="54">
        <v>63</v>
      </c>
      <c r="C164" s="44">
        <v>412</v>
      </c>
      <c r="D164" s="55" t="s">
        <v>206</v>
      </c>
      <c r="E164" s="56" t="s">
        <v>3</v>
      </c>
      <c r="F164" s="55" t="s">
        <v>2</v>
      </c>
      <c r="G164" s="57" t="s">
        <v>275</v>
      </c>
      <c r="H164" s="48">
        <v>610</v>
      </c>
      <c r="I164" s="58">
        <v>30</v>
      </c>
      <c r="J164" s="49">
        <v>30</v>
      </c>
      <c r="K164" s="58"/>
      <c r="L164" s="49"/>
      <c r="M164" s="58">
        <f t="shared" si="38"/>
        <v>30</v>
      </c>
      <c r="N164" s="50">
        <f t="shared" si="39"/>
        <v>30</v>
      </c>
      <c r="O164" s="51"/>
      <c r="P164" s="51"/>
      <c r="Q164" s="52">
        <f t="shared" si="36"/>
        <v>30</v>
      </c>
      <c r="R164" s="91">
        <f t="shared" si="37"/>
        <v>30</v>
      </c>
      <c r="S164" s="51"/>
      <c r="T164" s="51"/>
      <c r="U164" s="52">
        <f t="shared" si="28"/>
        <v>30</v>
      </c>
      <c r="V164" s="52">
        <f t="shared" si="28"/>
        <v>30</v>
      </c>
      <c r="W164" s="52"/>
      <c r="X164" s="52"/>
      <c r="Y164" s="52">
        <f t="shared" si="53"/>
        <v>30</v>
      </c>
      <c r="Z164" s="52">
        <f t="shared" si="54"/>
        <v>30</v>
      </c>
      <c r="AA164" s="52"/>
      <c r="AB164" s="52"/>
      <c r="AC164" s="52">
        <f t="shared" si="49"/>
        <v>30</v>
      </c>
      <c r="AD164" s="91">
        <f t="shared" si="50"/>
        <v>30</v>
      </c>
      <c r="AE164" s="3"/>
      <c r="AF164" s="3"/>
      <c r="AG164" s="135">
        <f t="shared" si="51"/>
        <v>30</v>
      </c>
      <c r="AH164" s="135">
        <f t="shared" si="52"/>
        <v>30</v>
      </c>
      <c r="AI164" s="135"/>
      <c r="AJ164" s="135"/>
      <c r="AK164" s="135">
        <f t="shared" si="47"/>
        <v>30</v>
      </c>
      <c r="AL164" s="135">
        <f t="shared" si="48"/>
        <v>30</v>
      </c>
    </row>
    <row r="165" spans="1:38" x14ac:dyDescent="0.2">
      <c r="A165" s="53" t="s">
        <v>58</v>
      </c>
      <c r="B165" s="54">
        <v>63</v>
      </c>
      <c r="C165" s="44">
        <v>700</v>
      </c>
      <c r="D165" s="55" t="s">
        <v>7</v>
      </c>
      <c r="E165" s="56" t="s">
        <v>7</v>
      </c>
      <c r="F165" s="55" t="s">
        <v>7</v>
      </c>
      <c r="G165" s="57" t="s">
        <v>7</v>
      </c>
      <c r="H165" s="48" t="s">
        <v>7</v>
      </c>
      <c r="I165" s="58">
        <f>I166</f>
        <v>21662.9</v>
      </c>
      <c r="J165" s="49">
        <f>J166</f>
        <v>21662.9</v>
      </c>
      <c r="K165" s="58"/>
      <c r="L165" s="49"/>
      <c r="M165" s="58">
        <f t="shared" si="38"/>
        <v>21662.9</v>
      </c>
      <c r="N165" s="50">
        <f t="shared" si="39"/>
        <v>21662.9</v>
      </c>
      <c r="O165" s="51"/>
      <c r="P165" s="51"/>
      <c r="Q165" s="52">
        <f t="shared" si="36"/>
        <v>21662.9</v>
      </c>
      <c r="R165" s="91">
        <f t="shared" si="37"/>
        <v>21662.9</v>
      </c>
      <c r="S165" s="51"/>
      <c r="T165" s="51"/>
      <c r="U165" s="52">
        <f t="shared" si="28"/>
        <v>21662.9</v>
      </c>
      <c r="V165" s="52">
        <f t="shared" si="28"/>
        <v>21662.9</v>
      </c>
      <c r="W165" s="52"/>
      <c r="X165" s="52"/>
      <c r="Y165" s="52">
        <f t="shared" si="53"/>
        <v>21662.9</v>
      </c>
      <c r="Z165" s="52">
        <f t="shared" si="54"/>
        <v>21662.9</v>
      </c>
      <c r="AA165" s="52"/>
      <c r="AB165" s="52"/>
      <c r="AC165" s="52">
        <f t="shared" si="49"/>
        <v>21662.9</v>
      </c>
      <c r="AD165" s="91">
        <f t="shared" si="50"/>
        <v>21662.9</v>
      </c>
      <c r="AE165" s="3"/>
      <c r="AF165" s="3"/>
      <c r="AG165" s="135">
        <f t="shared" si="51"/>
        <v>21662.9</v>
      </c>
      <c r="AH165" s="135">
        <f t="shared" si="52"/>
        <v>21662.9</v>
      </c>
      <c r="AI165" s="135"/>
      <c r="AJ165" s="135"/>
      <c r="AK165" s="135">
        <f t="shared" si="47"/>
        <v>21662.9</v>
      </c>
      <c r="AL165" s="135">
        <f t="shared" si="48"/>
        <v>21662.9</v>
      </c>
    </row>
    <row r="166" spans="1:38" x14ac:dyDescent="0.2">
      <c r="A166" s="53" t="s">
        <v>190</v>
      </c>
      <c r="B166" s="54">
        <v>63</v>
      </c>
      <c r="C166" s="44">
        <v>703</v>
      </c>
      <c r="D166" s="55"/>
      <c r="E166" s="56"/>
      <c r="F166" s="55"/>
      <c r="G166" s="57"/>
      <c r="H166" s="48"/>
      <c r="I166" s="58">
        <f>I167</f>
        <v>21662.9</v>
      </c>
      <c r="J166" s="49">
        <f>J167</f>
        <v>21662.9</v>
      </c>
      <c r="K166" s="58"/>
      <c r="L166" s="49"/>
      <c r="M166" s="58">
        <f t="shared" si="38"/>
        <v>21662.9</v>
      </c>
      <c r="N166" s="50">
        <f t="shared" si="39"/>
        <v>21662.9</v>
      </c>
      <c r="O166" s="51"/>
      <c r="P166" s="51"/>
      <c r="Q166" s="52">
        <f t="shared" si="36"/>
        <v>21662.9</v>
      </c>
      <c r="R166" s="91">
        <f t="shared" si="37"/>
        <v>21662.9</v>
      </c>
      <c r="S166" s="51"/>
      <c r="T166" s="51"/>
      <c r="U166" s="52">
        <f t="shared" si="28"/>
        <v>21662.9</v>
      </c>
      <c r="V166" s="52">
        <f t="shared" si="28"/>
        <v>21662.9</v>
      </c>
      <c r="W166" s="52"/>
      <c r="X166" s="52"/>
      <c r="Y166" s="52">
        <f t="shared" si="53"/>
        <v>21662.9</v>
      </c>
      <c r="Z166" s="52">
        <f t="shared" si="54"/>
        <v>21662.9</v>
      </c>
      <c r="AA166" s="52"/>
      <c r="AB166" s="52"/>
      <c r="AC166" s="52">
        <f t="shared" si="49"/>
        <v>21662.9</v>
      </c>
      <c r="AD166" s="91">
        <f t="shared" si="50"/>
        <v>21662.9</v>
      </c>
      <c r="AE166" s="3"/>
      <c r="AF166" s="3"/>
      <c r="AG166" s="135">
        <f t="shared" si="51"/>
        <v>21662.9</v>
      </c>
      <c r="AH166" s="135">
        <f t="shared" si="52"/>
        <v>21662.9</v>
      </c>
      <c r="AI166" s="135"/>
      <c r="AJ166" s="135"/>
      <c r="AK166" s="135">
        <f t="shared" si="47"/>
        <v>21662.9</v>
      </c>
      <c r="AL166" s="135">
        <f t="shared" si="48"/>
        <v>21662.9</v>
      </c>
    </row>
    <row r="167" spans="1:38" ht="56.25" x14ac:dyDescent="0.2">
      <c r="A167" s="53" t="s">
        <v>318</v>
      </c>
      <c r="B167" s="54">
        <v>63</v>
      </c>
      <c r="C167" s="44">
        <v>703</v>
      </c>
      <c r="D167" s="55" t="s">
        <v>155</v>
      </c>
      <c r="E167" s="56" t="s">
        <v>3</v>
      </c>
      <c r="F167" s="55" t="s">
        <v>2</v>
      </c>
      <c r="G167" s="57" t="s">
        <v>9</v>
      </c>
      <c r="H167" s="48" t="s">
        <v>7</v>
      </c>
      <c r="I167" s="58">
        <f>I168+I171+I174+I177</f>
        <v>21662.9</v>
      </c>
      <c r="J167" s="49">
        <f>J168+J171+J174+J177</f>
        <v>21662.9</v>
      </c>
      <c r="K167" s="58"/>
      <c r="L167" s="49"/>
      <c r="M167" s="58">
        <f t="shared" si="38"/>
        <v>21662.9</v>
      </c>
      <c r="N167" s="50">
        <f t="shared" si="39"/>
        <v>21662.9</v>
      </c>
      <c r="O167" s="51"/>
      <c r="P167" s="51"/>
      <c r="Q167" s="52">
        <f t="shared" si="36"/>
        <v>21662.9</v>
      </c>
      <c r="R167" s="91">
        <f t="shared" si="37"/>
        <v>21662.9</v>
      </c>
      <c r="S167" s="51"/>
      <c r="T167" s="51"/>
      <c r="U167" s="52">
        <f t="shared" ref="U167:V233" si="55">Q167+S167</f>
        <v>21662.9</v>
      </c>
      <c r="V167" s="52">
        <f t="shared" si="55"/>
        <v>21662.9</v>
      </c>
      <c r="W167" s="52"/>
      <c r="X167" s="52"/>
      <c r="Y167" s="52">
        <f t="shared" si="53"/>
        <v>21662.9</v>
      </c>
      <c r="Z167" s="52">
        <f t="shared" si="54"/>
        <v>21662.9</v>
      </c>
      <c r="AA167" s="52"/>
      <c r="AB167" s="52"/>
      <c r="AC167" s="52">
        <f t="shared" si="49"/>
        <v>21662.9</v>
      </c>
      <c r="AD167" s="91">
        <f t="shared" si="50"/>
        <v>21662.9</v>
      </c>
      <c r="AE167" s="3"/>
      <c r="AF167" s="3"/>
      <c r="AG167" s="135">
        <f t="shared" si="51"/>
        <v>21662.9</v>
      </c>
      <c r="AH167" s="135">
        <f t="shared" si="52"/>
        <v>21662.9</v>
      </c>
      <c r="AI167" s="135"/>
      <c r="AJ167" s="135"/>
      <c r="AK167" s="135">
        <f t="shared" si="47"/>
        <v>21662.9</v>
      </c>
      <c r="AL167" s="135">
        <f t="shared" si="48"/>
        <v>21662.9</v>
      </c>
    </row>
    <row r="168" spans="1:38" ht="67.5" x14ac:dyDescent="0.2">
      <c r="A168" s="53" t="s">
        <v>189</v>
      </c>
      <c r="B168" s="54">
        <v>63</v>
      </c>
      <c r="C168" s="44">
        <v>703</v>
      </c>
      <c r="D168" s="55" t="s">
        <v>155</v>
      </c>
      <c r="E168" s="56" t="s">
        <v>3</v>
      </c>
      <c r="F168" s="55" t="s">
        <v>2</v>
      </c>
      <c r="G168" s="57" t="s">
        <v>188</v>
      </c>
      <c r="H168" s="48" t="s">
        <v>7</v>
      </c>
      <c r="I168" s="58">
        <f>I169</f>
        <v>729.1</v>
      </c>
      <c r="J168" s="49">
        <f>J169</f>
        <v>729.1</v>
      </c>
      <c r="K168" s="58"/>
      <c r="L168" s="49"/>
      <c r="M168" s="58">
        <f t="shared" si="38"/>
        <v>729.1</v>
      </c>
      <c r="N168" s="50">
        <f t="shared" si="39"/>
        <v>729.1</v>
      </c>
      <c r="O168" s="51"/>
      <c r="P168" s="51"/>
      <c r="Q168" s="52">
        <f t="shared" si="36"/>
        <v>729.1</v>
      </c>
      <c r="R168" s="91">
        <f t="shared" si="37"/>
        <v>729.1</v>
      </c>
      <c r="S168" s="51"/>
      <c r="T168" s="51"/>
      <c r="U168" s="52">
        <f t="shared" si="55"/>
        <v>729.1</v>
      </c>
      <c r="V168" s="52">
        <f t="shared" si="55"/>
        <v>729.1</v>
      </c>
      <c r="W168" s="52"/>
      <c r="X168" s="52"/>
      <c r="Y168" s="52">
        <f t="shared" si="53"/>
        <v>729.1</v>
      </c>
      <c r="Z168" s="52">
        <f t="shared" si="54"/>
        <v>729.1</v>
      </c>
      <c r="AA168" s="52"/>
      <c r="AB168" s="52"/>
      <c r="AC168" s="52">
        <f t="shared" si="49"/>
        <v>729.1</v>
      </c>
      <c r="AD168" s="91">
        <f t="shared" si="50"/>
        <v>729.1</v>
      </c>
      <c r="AE168" s="3"/>
      <c r="AF168" s="3"/>
      <c r="AG168" s="135">
        <f t="shared" si="51"/>
        <v>729.1</v>
      </c>
      <c r="AH168" s="135">
        <f t="shared" si="52"/>
        <v>729.1</v>
      </c>
      <c r="AI168" s="135"/>
      <c r="AJ168" s="135"/>
      <c r="AK168" s="135">
        <f t="shared" si="47"/>
        <v>729.1</v>
      </c>
      <c r="AL168" s="135">
        <f t="shared" si="48"/>
        <v>729.1</v>
      </c>
    </row>
    <row r="169" spans="1:38" ht="22.5" x14ac:dyDescent="0.2">
      <c r="A169" s="53" t="s">
        <v>79</v>
      </c>
      <c r="B169" s="54">
        <v>63</v>
      </c>
      <c r="C169" s="44">
        <v>703</v>
      </c>
      <c r="D169" s="55" t="s">
        <v>155</v>
      </c>
      <c r="E169" s="56" t="s">
        <v>3</v>
      </c>
      <c r="F169" s="55" t="s">
        <v>2</v>
      </c>
      <c r="G169" s="57" t="s">
        <v>188</v>
      </c>
      <c r="H169" s="48">
        <v>600</v>
      </c>
      <c r="I169" s="58">
        <f>I170</f>
        <v>729.1</v>
      </c>
      <c r="J169" s="49">
        <f>J170</f>
        <v>729.1</v>
      </c>
      <c r="K169" s="58"/>
      <c r="L169" s="49"/>
      <c r="M169" s="58">
        <f t="shared" si="38"/>
        <v>729.1</v>
      </c>
      <c r="N169" s="50">
        <f t="shared" si="39"/>
        <v>729.1</v>
      </c>
      <c r="O169" s="51"/>
      <c r="P169" s="51"/>
      <c r="Q169" s="52">
        <f t="shared" si="36"/>
        <v>729.1</v>
      </c>
      <c r="R169" s="91">
        <f t="shared" si="37"/>
        <v>729.1</v>
      </c>
      <c r="S169" s="51"/>
      <c r="T169" s="51"/>
      <c r="U169" s="52">
        <f t="shared" si="55"/>
        <v>729.1</v>
      </c>
      <c r="V169" s="52">
        <f t="shared" si="55"/>
        <v>729.1</v>
      </c>
      <c r="W169" s="52"/>
      <c r="X169" s="52"/>
      <c r="Y169" s="52">
        <f t="shared" si="53"/>
        <v>729.1</v>
      </c>
      <c r="Z169" s="52">
        <f t="shared" si="54"/>
        <v>729.1</v>
      </c>
      <c r="AA169" s="52"/>
      <c r="AB169" s="52"/>
      <c r="AC169" s="52">
        <f t="shared" si="49"/>
        <v>729.1</v>
      </c>
      <c r="AD169" s="91">
        <f t="shared" si="50"/>
        <v>729.1</v>
      </c>
      <c r="AE169" s="3"/>
      <c r="AF169" s="3"/>
      <c r="AG169" s="135">
        <f t="shared" si="51"/>
        <v>729.1</v>
      </c>
      <c r="AH169" s="135">
        <f t="shared" si="52"/>
        <v>729.1</v>
      </c>
      <c r="AI169" s="135"/>
      <c r="AJ169" s="135"/>
      <c r="AK169" s="135">
        <f t="shared" si="47"/>
        <v>729.1</v>
      </c>
      <c r="AL169" s="135">
        <f t="shared" si="48"/>
        <v>729.1</v>
      </c>
    </row>
    <row r="170" spans="1:38" x14ac:dyDescent="0.2">
      <c r="A170" s="53" t="s">
        <v>156</v>
      </c>
      <c r="B170" s="54">
        <v>63</v>
      </c>
      <c r="C170" s="44">
        <v>703</v>
      </c>
      <c r="D170" s="55" t="s">
        <v>155</v>
      </c>
      <c r="E170" s="56" t="s">
        <v>3</v>
      </c>
      <c r="F170" s="55" t="s">
        <v>2</v>
      </c>
      <c r="G170" s="57" t="s">
        <v>188</v>
      </c>
      <c r="H170" s="48">
        <v>610</v>
      </c>
      <c r="I170" s="58">
        <v>729.1</v>
      </c>
      <c r="J170" s="49">
        <v>729.1</v>
      </c>
      <c r="K170" s="58"/>
      <c r="L170" s="49"/>
      <c r="M170" s="58">
        <f t="shared" si="38"/>
        <v>729.1</v>
      </c>
      <c r="N170" s="50">
        <f t="shared" si="39"/>
        <v>729.1</v>
      </c>
      <c r="O170" s="51"/>
      <c r="P170" s="51"/>
      <c r="Q170" s="52">
        <f t="shared" si="36"/>
        <v>729.1</v>
      </c>
      <c r="R170" s="91">
        <f t="shared" si="37"/>
        <v>729.1</v>
      </c>
      <c r="S170" s="51"/>
      <c r="T170" s="51"/>
      <c r="U170" s="52">
        <f t="shared" si="55"/>
        <v>729.1</v>
      </c>
      <c r="V170" s="52">
        <f t="shared" si="55"/>
        <v>729.1</v>
      </c>
      <c r="W170" s="52"/>
      <c r="X170" s="52"/>
      <c r="Y170" s="52">
        <f t="shared" si="53"/>
        <v>729.1</v>
      </c>
      <c r="Z170" s="52">
        <f t="shared" si="54"/>
        <v>729.1</v>
      </c>
      <c r="AA170" s="52"/>
      <c r="AB170" s="52"/>
      <c r="AC170" s="52">
        <f t="shared" si="49"/>
        <v>729.1</v>
      </c>
      <c r="AD170" s="91">
        <f t="shared" si="50"/>
        <v>729.1</v>
      </c>
      <c r="AE170" s="3"/>
      <c r="AF170" s="3"/>
      <c r="AG170" s="135">
        <f t="shared" si="51"/>
        <v>729.1</v>
      </c>
      <c r="AH170" s="135">
        <f t="shared" si="52"/>
        <v>729.1</v>
      </c>
      <c r="AI170" s="135"/>
      <c r="AJ170" s="135"/>
      <c r="AK170" s="135">
        <f t="shared" si="47"/>
        <v>729.1</v>
      </c>
      <c r="AL170" s="135">
        <f t="shared" si="48"/>
        <v>729.1</v>
      </c>
    </row>
    <row r="171" spans="1:38" ht="22.5" x14ac:dyDescent="0.2">
      <c r="A171" s="53" t="s">
        <v>187</v>
      </c>
      <c r="B171" s="54">
        <v>63</v>
      </c>
      <c r="C171" s="44">
        <v>703</v>
      </c>
      <c r="D171" s="55" t="s">
        <v>155</v>
      </c>
      <c r="E171" s="56" t="s">
        <v>3</v>
      </c>
      <c r="F171" s="55" t="s">
        <v>2</v>
      </c>
      <c r="G171" s="57" t="s">
        <v>186</v>
      </c>
      <c r="H171" s="48" t="s">
        <v>7</v>
      </c>
      <c r="I171" s="58">
        <f>I172</f>
        <v>363.1</v>
      </c>
      <c r="J171" s="49">
        <f>J172</f>
        <v>363.1</v>
      </c>
      <c r="K171" s="58"/>
      <c r="L171" s="49"/>
      <c r="M171" s="58">
        <f t="shared" si="38"/>
        <v>363.1</v>
      </c>
      <c r="N171" s="50">
        <f t="shared" si="39"/>
        <v>363.1</v>
      </c>
      <c r="O171" s="51"/>
      <c r="P171" s="51"/>
      <c r="Q171" s="52">
        <f t="shared" ref="Q171:Q237" si="56">M171+O171</f>
        <v>363.1</v>
      </c>
      <c r="R171" s="91">
        <f t="shared" ref="R171:R237" si="57">N171+P171</f>
        <v>363.1</v>
      </c>
      <c r="S171" s="51"/>
      <c r="T171" s="51"/>
      <c r="U171" s="52">
        <f t="shared" si="55"/>
        <v>363.1</v>
      </c>
      <c r="V171" s="52">
        <f t="shared" si="55"/>
        <v>363.1</v>
      </c>
      <c r="W171" s="52"/>
      <c r="X171" s="52"/>
      <c r="Y171" s="52">
        <f t="shared" si="53"/>
        <v>363.1</v>
      </c>
      <c r="Z171" s="52">
        <f t="shared" si="54"/>
        <v>363.1</v>
      </c>
      <c r="AA171" s="52"/>
      <c r="AB171" s="52"/>
      <c r="AC171" s="52">
        <f t="shared" si="49"/>
        <v>363.1</v>
      </c>
      <c r="AD171" s="91">
        <f t="shared" si="50"/>
        <v>363.1</v>
      </c>
      <c r="AE171" s="3"/>
      <c r="AF171" s="3"/>
      <c r="AG171" s="135">
        <f t="shared" si="51"/>
        <v>363.1</v>
      </c>
      <c r="AH171" s="135">
        <f t="shared" si="52"/>
        <v>363.1</v>
      </c>
      <c r="AI171" s="135"/>
      <c r="AJ171" s="135"/>
      <c r="AK171" s="135">
        <f t="shared" si="47"/>
        <v>363.1</v>
      </c>
      <c r="AL171" s="135">
        <f t="shared" si="48"/>
        <v>363.1</v>
      </c>
    </row>
    <row r="172" spans="1:38" ht="22.5" x14ac:dyDescent="0.2">
      <c r="A172" s="53" t="s">
        <v>79</v>
      </c>
      <c r="B172" s="54">
        <v>63</v>
      </c>
      <c r="C172" s="44">
        <v>703</v>
      </c>
      <c r="D172" s="55" t="s">
        <v>155</v>
      </c>
      <c r="E172" s="56" t="s">
        <v>3</v>
      </c>
      <c r="F172" s="55" t="s">
        <v>2</v>
      </c>
      <c r="G172" s="57" t="s">
        <v>186</v>
      </c>
      <c r="H172" s="48">
        <v>600</v>
      </c>
      <c r="I172" s="58">
        <f>I173</f>
        <v>363.1</v>
      </c>
      <c r="J172" s="49">
        <f>J173</f>
        <v>363.1</v>
      </c>
      <c r="K172" s="58"/>
      <c r="L172" s="49"/>
      <c r="M172" s="58">
        <f t="shared" si="38"/>
        <v>363.1</v>
      </c>
      <c r="N172" s="50">
        <f t="shared" si="39"/>
        <v>363.1</v>
      </c>
      <c r="O172" s="51"/>
      <c r="P172" s="51"/>
      <c r="Q172" s="52">
        <f t="shared" si="56"/>
        <v>363.1</v>
      </c>
      <c r="R172" s="91">
        <f t="shared" si="57"/>
        <v>363.1</v>
      </c>
      <c r="S172" s="51"/>
      <c r="T172" s="51"/>
      <c r="U172" s="52">
        <f t="shared" si="55"/>
        <v>363.1</v>
      </c>
      <c r="V172" s="52">
        <f t="shared" si="55"/>
        <v>363.1</v>
      </c>
      <c r="W172" s="52"/>
      <c r="X172" s="52"/>
      <c r="Y172" s="52">
        <f t="shared" si="53"/>
        <v>363.1</v>
      </c>
      <c r="Z172" s="52">
        <f t="shared" si="54"/>
        <v>363.1</v>
      </c>
      <c r="AA172" s="52"/>
      <c r="AB172" s="52"/>
      <c r="AC172" s="52">
        <f t="shared" si="49"/>
        <v>363.1</v>
      </c>
      <c r="AD172" s="91">
        <f t="shared" si="50"/>
        <v>363.1</v>
      </c>
      <c r="AE172" s="3"/>
      <c r="AF172" s="3"/>
      <c r="AG172" s="135">
        <f t="shared" si="51"/>
        <v>363.1</v>
      </c>
      <c r="AH172" s="135">
        <f t="shared" si="52"/>
        <v>363.1</v>
      </c>
      <c r="AI172" s="135"/>
      <c r="AJ172" s="135"/>
      <c r="AK172" s="135">
        <f t="shared" si="47"/>
        <v>363.1</v>
      </c>
      <c r="AL172" s="135">
        <f t="shared" si="48"/>
        <v>363.1</v>
      </c>
    </row>
    <row r="173" spans="1:38" x14ac:dyDescent="0.2">
      <c r="A173" s="53" t="s">
        <v>156</v>
      </c>
      <c r="B173" s="54">
        <v>63</v>
      </c>
      <c r="C173" s="44">
        <v>703</v>
      </c>
      <c r="D173" s="55" t="s">
        <v>155</v>
      </c>
      <c r="E173" s="56" t="s">
        <v>3</v>
      </c>
      <c r="F173" s="55" t="s">
        <v>2</v>
      </c>
      <c r="G173" s="57" t="s">
        <v>186</v>
      </c>
      <c r="H173" s="48">
        <v>610</v>
      </c>
      <c r="I173" s="58">
        <v>363.1</v>
      </c>
      <c r="J173" s="49">
        <v>363.1</v>
      </c>
      <c r="K173" s="58"/>
      <c r="L173" s="49"/>
      <c r="M173" s="58">
        <f t="shared" si="38"/>
        <v>363.1</v>
      </c>
      <c r="N173" s="50">
        <f t="shared" si="39"/>
        <v>363.1</v>
      </c>
      <c r="O173" s="51"/>
      <c r="P173" s="51"/>
      <c r="Q173" s="52">
        <f t="shared" si="56"/>
        <v>363.1</v>
      </c>
      <c r="R173" s="91">
        <f t="shared" si="57"/>
        <v>363.1</v>
      </c>
      <c r="S173" s="51"/>
      <c r="T173" s="51"/>
      <c r="U173" s="52">
        <f t="shared" si="55"/>
        <v>363.1</v>
      </c>
      <c r="V173" s="52">
        <f t="shared" si="55"/>
        <v>363.1</v>
      </c>
      <c r="W173" s="52"/>
      <c r="X173" s="52"/>
      <c r="Y173" s="52">
        <f t="shared" si="53"/>
        <v>363.1</v>
      </c>
      <c r="Z173" s="52">
        <f t="shared" si="54"/>
        <v>363.1</v>
      </c>
      <c r="AA173" s="52"/>
      <c r="AB173" s="52"/>
      <c r="AC173" s="52">
        <f t="shared" si="49"/>
        <v>363.1</v>
      </c>
      <c r="AD173" s="91">
        <f t="shared" si="50"/>
        <v>363.1</v>
      </c>
      <c r="AE173" s="3"/>
      <c r="AF173" s="3"/>
      <c r="AG173" s="135">
        <f t="shared" si="51"/>
        <v>363.1</v>
      </c>
      <c r="AH173" s="135">
        <f t="shared" si="52"/>
        <v>363.1</v>
      </c>
      <c r="AI173" s="135"/>
      <c r="AJ173" s="135"/>
      <c r="AK173" s="135">
        <f t="shared" si="47"/>
        <v>363.1</v>
      </c>
      <c r="AL173" s="135">
        <f t="shared" si="48"/>
        <v>363.1</v>
      </c>
    </row>
    <row r="174" spans="1:38" x14ac:dyDescent="0.2">
      <c r="A174" s="53" t="s">
        <v>185</v>
      </c>
      <c r="B174" s="54">
        <v>63</v>
      </c>
      <c r="C174" s="44">
        <v>703</v>
      </c>
      <c r="D174" s="55" t="s">
        <v>155</v>
      </c>
      <c r="E174" s="56" t="s">
        <v>3</v>
      </c>
      <c r="F174" s="55" t="s">
        <v>2</v>
      </c>
      <c r="G174" s="57" t="s">
        <v>184</v>
      </c>
      <c r="H174" s="48" t="s">
        <v>7</v>
      </c>
      <c r="I174" s="58">
        <f>I175</f>
        <v>12</v>
      </c>
      <c r="J174" s="49">
        <f>J175</f>
        <v>12</v>
      </c>
      <c r="K174" s="58"/>
      <c r="L174" s="49"/>
      <c r="M174" s="58">
        <f t="shared" si="38"/>
        <v>12</v>
      </c>
      <c r="N174" s="50">
        <f t="shared" si="39"/>
        <v>12</v>
      </c>
      <c r="O174" s="51"/>
      <c r="P174" s="51"/>
      <c r="Q174" s="52">
        <f t="shared" si="56"/>
        <v>12</v>
      </c>
      <c r="R174" s="91">
        <f t="shared" si="57"/>
        <v>12</v>
      </c>
      <c r="S174" s="51"/>
      <c r="T174" s="51"/>
      <c r="U174" s="52">
        <f t="shared" si="55"/>
        <v>12</v>
      </c>
      <c r="V174" s="52">
        <f t="shared" si="55"/>
        <v>12</v>
      </c>
      <c r="W174" s="52"/>
      <c r="X174" s="52"/>
      <c r="Y174" s="52">
        <f t="shared" si="53"/>
        <v>12</v>
      </c>
      <c r="Z174" s="52">
        <f t="shared" si="54"/>
        <v>12</v>
      </c>
      <c r="AA174" s="52"/>
      <c r="AB174" s="52"/>
      <c r="AC174" s="52">
        <f t="shared" si="49"/>
        <v>12</v>
      </c>
      <c r="AD174" s="91">
        <f t="shared" si="50"/>
        <v>12</v>
      </c>
      <c r="AE174" s="3"/>
      <c r="AF174" s="3"/>
      <c r="AG174" s="135">
        <f t="shared" si="51"/>
        <v>12</v>
      </c>
      <c r="AH174" s="135">
        <f t="shared" si="52"/>
        <v>12</v>
      </c>
      <c r="AI174" s="135"/>
      <c r="AJ174" s="135"/>
      <c r="AK174" s="135">
        <f t="shared" si="47"/>
        <v>12</v>
      </c>
      <c r="AL174" s="135">
        <f t="shared" si="48"/>
        <v>12</v>
      </c>
    </row>
    <row r="175" spans="1:38" ht="22.5" x14ac:dyDescent="0.2">
      <c r="A175" s="53" t="s">
        <v>79</v>
      </c>
      <c r="B175" s="54">
        <v>63</v>
      </c>
      <c r="C175" s="44">
        <v>703</v>
      </c>
      <c r="D175" s="55" t="s">
        <v>155</v>
      </c>
      <c r="E175" s="56" t="s">
        <v>3</v>
      </c>
      <c r="F175" s="55" t="s">
        <v>2</v>
      </c>
      <c r="G175" s="57" t="s">
        <v>184</v>
      </c>
      <c r="H175" s="48">
        <v>600</v>
      </c>
      <c r="I175" s="58">
        <f>I176</f>
        <v>12</v>
      </c>
      <c r="J175" s="49">
        <f>J176</f>
        <v>12</v>
      </c>
      <c r="K175" s="58"/>
      <c r="L175" s="49"/>
      <c r="M175" s="58">
        <f t="shared" si="38"/>
        <v>12</v>
      </c>
      <c r="N175" s="50">
        <f t="shared" si="39"/>
        <v>12</v>
      </c>
      <c r="O175" s="51"/>
      <c r="P175" s="51"/>
      <c r="Q175" s="52">
        <f t="shared" si="56"/>
        <v>12</v>
      </c>
      <c r="R175" s="91">
        <f t="shared" si="57"/>
        <v>12</v>
      </c>
      <c r="S175" s="51"/>
      <c r="T175" s="51"/>
      <c r="U175" s="52">
        <f t="shared" si="55"/>
        <v>12</v>
      </c>
      <c r="V175" s="52">
        <f t="shared" si="55"/>
        <v>12</v>
      </c>
      <c r="W175" s="52"/>
      <c r="X175" s="52"/>
      <c r="Y175" s="52">
        <f t="shared" si="53"/>
        <v>12</v>
      </c>
      <c r="Z175" s="52">
        <f t="shared" si="54"/>
        <v>12</v>
      </c>
      <c r="AA175" s="52"/>
      <c r="AB175" s="52"/>
      <c r="AC175" s="52">
        <f t="shared" si="49"/>
        <v>12</v>
      </c>
      <c r="AD175" s="91">
        <f t="shared" si="50"/>
        <v>12</v>
      </c>
      <c r="AE175" s="3"/>
      <c r="AF175" s="3"/>
      <c r="AG175" s="135">
        <f t="shared" si="51"/>
        <v>12</v>
      </c>
      <c r="AH175" s="135">
        <f t="shared" si="52"/>
        <v>12</v>
      </c>
      <c r="AI175" s="135"/>
      <c r="AJ175" s="135"/>
      <c r="AK175" s="135">
        <f t="shared" si="47"/>
        <v>12</v>
      </c>
      <c r="AL175" s="135">
        <f t="shared" si="48"/>
        <v>12</v>
      </c>
    </row>
    <row r="176" spans="1:38" x14ac:dyDescent="0.2">
      <c r="A176" s="53" t="s">
        <v>156</v>
      </c>
      <c r="B176" s="54">
        <v>63</v>
      </c>
      <c r="C176" s="44">
        <v>703</v>
      </c>
      <c r="D176" s="55" t="s">
        <v>155</v>
      </c>
      <c r="E176" s="56" t="s">
        <v>3</v>
      </c>
      <c r="F176" s="55" t="s">
        <v>2</v>
      </c>
      <c r="G176" s="57" t="s">
        <v>184</v>
      </c>
      <c r="H176" s="48">
        <v>610</v>
      </c>
      <c r="I176" s="58">
        <v>12</v>
      </c>
      <c r="J176" s="49">
        <v>12</v>
      </c>
      <c r="K176" s="58"/>
      <c r="L176" s="49"/>
      <c r="M176" s="58">
        <f t="shared" ref="M176:M242" si="58">I176+K176</f>
        <v>12</v>
      </c>
      <c r="N176" s="50">
        <f t="shared" ref="N176:N242" si="59">J176+L176</f>
        <v>12</v>
      </c>
      <c r="O176" s="51"/>
      <c r="P176" s="51"/>
      <c r="Q176" s="52">
        <f t="shared" si="56"/>
        <v>12</v>
      </c>
      <c r="R176" s="91">
        <f t="shared" si="57"/>
        <v>12</v>
      </c>
      <c r="S176" s="51"/>
      <c r="T176" s="51"/>
      <c r="U176" s="52">
        <f t="shared" si="55"/>
        <v>12</v>
      </c>
      <c r="V176" s="52">
        <f t="shared" si="55"/>
        <v>12</v>
      </c>
      <c r="W176" s="52"/>
      <c r="X176" s="52"/>
      <c r="Y176" s="52">
        <f t="shared" si="53"/>
        <v>12</v>
      </c>
      <c r="Z176" s="52">
        <f t="shared" si="54"/>
        <v>12</v>
      </c>
      <c r="AA176" s="52"/>
      <c r="AB176" s="52"/>
      <c r="AC176" s="52">
        <f t="shared" si="49"/>
        <v>12</v>
      </c>
      <c r="AD176" s="91">
        <f t="shared" si="50"/>
        <v>12</v>
      </c>
      <c r="AE176" s="3"/>
      <c r="AF176" s="3"/>
      <c r="AG176" s="135">
        <f t="shared" si="51"/>
        <v>12</v>
      </c>
      <c r="AH176" s="135">
        <f t="shared" si="52"/>
        <v>12</v>
      </c>
      <c r="AI176" s="135"/>
      <c r="AJ176" s="135"/>
      <c r="AK176" s="135">
        <f t="shared" si="47"/>
        <v>12</v>
      </c>
      <c r="AL176" s="135">
        <f t="shared" si="48"/>
        <v>12</v>
      </c>
    </row>
    <row r="177" spans="1:38" ht="56.25" x14ac:dyDescent="0.2">
      <c r="A177" s="53" t="s">
        <v>183</v>
      </c>
      <c r="B177" s="54">
        <v>63</v>
      </c>
      <c r="C177" s="44">
        <v>703</v>
      </c>
      <c r="D177" s="55" t="s">
        <v>155</v>
      </c>
      <c r="E177" s="56" t="s">
        <v>3</v>
      </c>
      <c r="F177" s="55" t="s">
        <v>2</v>
      </c>
      <c r="G177" s="57" t="s">
        <v>182</v>
      </c>
      <c r="H177" s="48" t="s">
        <v>7</v>
      </c>
      <c r="I177" s="58">
        <f>I178</f>
        <v>20558.7</v>
      </c>
      <c r="J177" s="49">
        <f>J178</f>
        <v>20558.7</v>
      </c>
      <c r="K177" s="58"/>
      <c r="L177" s="49"/>
      <c r="M177" s="58">
        <f t="shared" si="58"/>
        <v>20558.7</v>
      </c>
      <c r="N177" s="50">
        <f t="shared" si="59"/>
        <v>20558.7</v>
      </c>
      <c r="O177" s="51"/>
      <c r="P177" s="51"/>
      <c r="Q177" s="52">
        <f t="shared" si="56"/>
        <v>20558.7</v>
      </c>
      <c r="R177" s="91">
        <f t="shared" si="57"/>
        <v>20558.7</v>
      </c>
      <c r="S177" s="51"/>
      <c r="T177" s="51"/>
      <c r="U177" s="52">
        <f t="shared" si="55"/>
        <v>20558.7</v>
      </c>
      <c r="V177" s="52">
        <f t="shared" si="55"/>
        <v>20558.7</v>
      </c>
      <c r="W177" s="52"/>
      <c r="X177" s="52"/>
      <c r="Y177" s="52">
        <f t="shared" si="53"/>
        <v>20558.7</v>
      </c>
      <c r="Z177" s="52">
        <f t="shared" si="54"/>
        <v>20558.7</v>
      </c>
      <c r="AA177" s="52"/>
      <c r="AB177" s="52"/>
      <c r="AC177" s="52">
        <f t="shared" si="49"/>
        <v>20558.7</v>
      </c>
      <c r="AD177" s="91">
        <f t="shared" si="50"/>
        <v>20558.7</v>
      </c>
      <c r="AE177" s="3"/>
      <c r="AF177" s="3"/>
      <c r="AG177" s="135">
        <f t="shared" si="51"/>
        <v>20558.7</v>
      </c>
      <c r="AH177" s="135">
        <f t="shared" si="52"/>
        <v>20558.7</v>
      </c>
      <c r="AI177" s="135"/>
      <c r="AJ177" s="135"/>
      <c r="AK177" s="135">
        <f t="shared" si="47"/>
        <v>20558.7</v>
      </c>
      <c r="AL177" s="135">
        <f t="shared" si="48"/>
        <v>20558.7</v>
      </c>
    </row>
    <row r="178" spans="1:38" ht="22.5" x14ac:dyDescent="0.2">
      <c r="A178" s="53" t="s">
        <v>79</v>
      </c>
      <c r="B178" s="54">
        <v>63</v>
      </c>
      <c r="C178" s="44">
        <v>703</v>
      </c>
      <c r="D178" s="55" t="s">
        <v>155</v>
      </c>
      <c r="E178" s="56" t="s">
        <v>3</v>
      </c>
      <c r="F178" s="55" t="s">
        <v>2</v>
      </c>
      <c r="G178" s="57" t="s">
        <v>182</v>
      </c>
      <c r="H178" s="48">
        <v>600</v>
      </c>
      <c r="I178" s="58">
        <f>I179</f>
        <v>20558.7</v>
      </c>
      <c r="J178" s="49">
        <f>J179</f>
        <v>20558.7</v>
      </c>
      <c r="K178" s="58"/>
      <c r="L178" s="49"/>
      <c r="M178" s="58">
        <f t="shared" si="58"/>
        <v>20558.7</v>
      </c>
      <c r="N178" s="50">
        <f t="shared" si="59"/>
        <v>20558.7</v>
      </c>
      <c r="O178" s="51"/>
      <c r="P178" s="51"/>
      <c r="Q178" s="52">
        <f t="shared" si="56"/>
        <v>20558.7</v>
      </c>
      <c r="R178" s="91">
        <f t="shared" si="57"/>
        <v>20558.7</v>
      </c>
      <c r="S178" s="51"/>
      <c r="T178" s="51"/>
      <c r="U178" s="52">
        <f t="shared" si="55"/>
        <v>20558.7</v>
      </c>
      <c r="V178" s="52">
        <f t="shared" si="55"/>
        <v>20558.7</v>
      </c>
      <c r="W178" s="52"/>
      <c r="X178" s="52"/>
      <c r="Y178" s="52">
        <f t="shared" si="53"/>
        <v>20558.7</v>
      </c>
      <c r="Z178" s="52">
        <f t="shared" si="54"/>
        <v>20558.7</v>
      </c>
      <c r="AA178" s="52"/>
      <c r="AB178" s="52"/>
      <c r="AC178" s="52">
        <f t="shared" si="49"/>
        <v>20558.7</v>
      </c>
      <c r="AD178" s="91">
        <f t="shared" si="50"/>
        <v>20558.7</v>
      </c>
      <c r="AE178" s="3"/>
      <c r="AF178" s="3"/>
      <c r="AG178" s="135">
        <f t="shared" si="51"/>
        <v>20558.7</v>
      </c>
      <c r="AH178" s="135">
        <f t="shared" si="52"/>
        <v>20558.7</v>
      </c>
      <c r="AI178" s="135"/>
      <c r="AJ178" s="135"/>
      <c r="AK178" s="135">
        <f t="shared" si="47"/>
        <v>20558.7</v>
      </c>
      <c r="AL178" s="135">
        <f t="shared" si="48"/>
        <v>20558.7</v>
      </c>
    </row>
    <row r="179" spans="1:38" x14ac:dyDescent="0.2">
      <c r="A179" s="53" t="s">
        <v>156</v>
      </c>
      <c r="B179" s="54">
        <v>63</v>
      </c>
      <c r="C179" s="44">
        <v>703</v>
      </c>
      <c r="D179" s="55" t="s">
        <v>155</v>
      </c>
      <c r="E179" s="56" t="s">
        <v>3</v>
      </c>
      <c r="F179" s="55" t="s">
        <v>2</v>
      </c>
      <c r="G179" s="57" t="s">
        <v>182</v>
      </c>
      <c r="H179" s="48">
        <v>610</v>
      </c>
      <c r="I179" s="58">
        <v>20558.7</v>
      </c>
      <c r="J179" s="49">
        <v>20558.7</v>
      </c>
      <c r="K179" s="58"/>
      <c r="L179" s="49"/>
      <c r="M179" s="58">
        <f t="shared" si="58"/>
        <v>20558.7</v>
      </c>
      <c r="N179" s="50">
        <f t="shared" si="59"/>
        <v>20558.7</v>
      </c>
      <c r="O179" s="51"/>
      <c r="P179" s="51"/>
      <c r="Q179" s="52">
        <f t="shared" si="56"/>
        <v>20558.7</v>
      </c>
      <c r="R179" s="91">
        <f t="shared" si="57"/>
        <v>20558.7</v>
      </c>
      <c r="S179" s="51"/>
      <c r="T179" s="51"/>
      <c r="U179" s="52">
        <f t="shared" si="55"/>
        <v>20558.7</v>
      </c>
      <c r="V179" s="52">
        <f t="shared" si="55"/>
        <v>20558.7</v>
      </c>
      <c r="W179" s="52"/>
      <c r="X179" s="52"/>
      <c r="Y179" s="52">
        <f t="shared" si="53"/>
        <v>20558.7</v>
      </c>
      <c r="Z179" s="52">
        <f t="shared" si="54"/>
        <v>20558.7</v>
      </c>
      <c r="AA179" s="52"/>
      <c r="AB179" s="52"/>
      <c r="AC179" s="52">
        <f t="shared" si="49"/>
        <v>20558.7</v>
      </c>
      <c r="AD179" s="91">
        <f t="shared" si="50"/>
        <v>20558.7</v>
      </c>
      <c r="AE179" s="3"/>
      <c r="AF179" s="3"/>
      <c r="AG179" s="135">
        <f t="shared" si="51"/>
        <v>20558.7</v>
      </c>
      <c r="AH179" s="135">
        <f t="shared" si="52"/>
        <v>20558.7</v>
      </c>
      <c r="AI179" s="135"/>
      <c r="AJ179" s="135"/>
      <c r="AK179" s="135">
        <f t="shared" si="47"/>
        <v>20558.7</v>
      </c>
      <c r="AL179" s="135">
        <f t="shared" si="48"/>
        <v>20558.7</v>
      </c>
    </row>
    <row r="180" spans="1:38" x14ac:dyDescent="0.2">
      <c r="A180" s="42" t="s">
        <v>221</v>
      </c>
      <c r="B180" s="43">
        <v>63</v>
      </c>
      <c r="C180" s="44">
        <v>800</v>
      </c>
      <c r="D180" s="45" t="s">
        <v>7</v>
      </c>
      <c r="E180" s="46" t="s">
        <v>7</v>
      </c>
      <c r="F180" s="45" t="s">
        <v>7</v>
      </c>
      <c r="G180" s="47" t="s">
        <v>7</v>
      </c>
      <c r="H180" s="48" t="s">
        <v>7</v>
      </c>
      <c r="I180" s="49">
        <f>I181+I223</f>
        <v>108398.9</v>
      </c>
      <c r="J180" s="49">
        <f>J181+J223</f>
        <v>107593.60000000001</v>
      </c>
      <c r="K180" s="49"/>
      <c r="L180" s="49"/>
      <c r="M180" s="49">
        <f t="shared" si="58"/>
        <v>108398.9</v>
      </c>
      <c r="N180" s="50">
        <f t="shared" si="59"/>
        <v>107593.60000000001</v>
      </c>
      <c r="O180" s="51"/>
      <c r="P180" s="51"/>
      <c r="Q180" s="52">
        <f t="shared" si="56"/>
        <v>108398.9</v>
      </c>
      <c r="R180" s="91">
        <f t="shared" si="57"/>
        <v>107593.60000000001</v>
      </c>
      <c r="S180" s="72">
        <f>S181</f>
        <v>0</v>
      </c>
      <c r="T180" s="72">
        <f>T181</f>
        <v>0</v>
      </c>
      <c r="U180" s="52">
        <f t="shared" si="55"/>
        <v>108398.9</v>
      </c>
      <c r="V180" s="52">
        <f t="shared" si="55"/>
        <v>107593.60000000001</v>
      </c>
      <c r="W180" s="52"/>
      <c r="X180" s="52"/>
      <c r="Y180" s="52">
        <f t="shared" si="53"/>
        <v>108398.9</v>
      </c>
      <c r="Z180" s="52">
        <f t="shared" si="54"/>
        <v>107593.60000000001</v>
      </c>
      <c r="AA180" s="52"/>
      <c r="AB180" s="52"/>
      <c r="AC180" s="52">
        <f t="shared" si="49"/>
        <v>108398.9</v>
      </c>
      <c r="AD180" s="91">
        <f t="shared" si="50"/>
        <v>107593.60000000001</v>
      </c>
      <c r="AE180" s="3"/>
      <c r="AF180" s="3"/>
      <c r="AG180" s="135">
        <f t="shared" si="51"/>
        <v>108398.9</v>
      </c>
      <c r="AH180" s="135">
        <f t="shared" si="52"/>
        <v>107593.60000000001</v>
      </c>
      <c r="AI180" s="135"/>
      <c r="AJ180" s="135"/>
      <c r="AK180" s="135">
        <f t="shared" si="47"/>
        <v>108398.9</v>
      </c>
      <c r="AL180" s="135">
        <f t="shared" si="48"/>
        <v>107593.60000000001</v>
      </c>
    </row>
    <row r="181" spans="1:38" x14ac:dyDescent="0.2">
      <c r="A181" s="42" t="s">
        <v>220</v>
      </c>
      <c r="B181" s="43">
        <v>63</v>
      </c>
      <c r="C181" s="44">
        <v>801</v>
      </c>
      <c r="D181" s="45" t="s">
        <v>7</v>
      </c>
      <c r="E181" s="46" t="s">
        <v>7</v>
      </c>
      <c r="F181" s="45" t="s">
        <v>7</v>
      </c>
      <c r="G181" s="47" t="s">
        <v>7</v>
      </c>
      <c r="H181" s="48" t="s">
        <v>7</v>
      </c>
      <c r="I181" s="49">
        <f>I182+I186</f>
        <v>106488.5</v>
      </c>
      <c r="J181" s="49">
        <f>J182+J186</f>
        <v>105683.20000000001</v>
      </c>
      <c r="K181" s="49"/>
      <c r="L181" s="49"/>
      <c r="M181" s="49">
        <f t="shared" si="58"/>
        <v>106488.5</v>
      </c>
      <c r="N181" s="50">
        <f t="shared" si="59"/>
        <v>105683.20000000001</v>
      </c>
      <c r="O181" s="51"/>
      <c r="P181" s="51"/>
      <c r="Q181" s="52">
        <f t="shared" si="56"/>
        <v>106488.5</v>
      </c>
      <c r="R181" s="91">
        <f t="shared" si="57"/>
        <v>105683.20000000001</v>
      </c>
      <c r="S181" s="72">
        <f>S186</f>
        <v>0</v>
      </c>
      <c r="T181" s="72">
        <f>T186</f>
        <v>0</v>
      </c>
      <c r="U181" s="52">
        <f t="shared" si="55"/>
        <v>106488.5</v>
      </c>
      <c r="V181" s="52">
        <f t="shared" si="55"/>
        <v>105683.20000000001</v>
      </c>
      <c r="W181" s="52"/>
      <c r="X181" s="52"/>
      <c r="Y181" s="52">
        <f t="shared" si="53"/>
        <v>106488.5</v>
      </c>
      <c r="Z181" s="52">
        <f t="shared" si="54"/>
        <v>105683.20000000001</v>
      </c>
      <c r="AA181" s="52"/>
      <c r="AB181" s="52"/>
      <c r="AC181" s="52">
        <f t="shared" si="49"/>
        <v>106488.5</v>
      </c>
      <c r="AD181" s="91">
        <f t="shared" si="50"/>
        <v>105683.20000000001</v>
      </c>
      <c r="AE181" s="3"/>
      <c r="AF181" s="3"/>
      <c r="AG181" s="135">
        <f t="shared" si="51"/>
        <v>106488.5</v>
      </c>
      <c r="AH181" s="135">
        <f t="shared" si="52"/>
        <v>105683.20000000001</v>
      </c>
      <c r="AI181" s="135"/>
      <c r="AJ181" s="135"/>
      <c r="AK181" s="135">
        <f t="shared" si="47"/>
        <v>106488.5</v>
      </c>
      <c r="AL181" s="135">
        <f t="shared" si="48"/>
        <v>105683.20000000001</v>
      </c>
    </row>
    <row r="182" spans="1:38" ht="56.25" x14ac:dyDescent="0.2">
      <c r="A182" s="42" t="s">
        <v>302</v>
      </c>
      <c r="B182" s="43">
        <v>63</v>
      </c>
      <c r="C182" s="44">
        <v>801</v>
      </c>
      <c r="D182" s="45" t="s">
        <v>175</v>
      </c>
      <c r="E182" s="46" t="s">
        <v>3</v>
      </c>
      <c r="F182" s="45" t="s">
        <v>2</v>
      </c>
      <c r="G182" s="47" t="s">
        <v>9</v>
      </c>
      <c r="H182" s="48" t="s">
        <v>7</v>
      </c>
      <c r="I182" s="49">
        <f t="shared" ref="I182:J184" si="60">I183</f>
        <v>300</v>
      </c>
      <c r="J182" s="49">
        <f t="shared" si="60"/>
        <v>0</v>
      </c>
      <c r="K182" s="49"/>
      <c r="L182" s="49"/>
      <c r="M182" s="49">
        <f t="shared" si="58"/>
        <v>300</v>
      </c>
      <c r="N182" s="50">
        <f t="shared" si="59"/>
        <v>0</v>
      </c>
      <c r="O182" s="51"/>
      <c r="P182" s="51"/>
      <c r="Q182" s="52">
        <f t="shared" si="56"/>
        <v>300</v>
      </c>
      <c r="R182" s="91">
        <f t="shared" si="57"/>
        <v>0</v>
      </c>
      <c r="S182" s="51"/>
      <c r="T182" s="51"/>
      <c r="U182" s="52">
        <f t="shared" si="55"/>
        <v>300</v>
      </c>
      <c r="V182" s="52">
        <f t="shared" si="55"/>
        <v>0</v>
      </c>
      <c r="W182" s="52"/>
      <c r="X182" s="52"/>
      <c r="Y182" s="52">
        <f t="shared" si="53"/>
        <v>300</v>
      </c>
      <c r="Z182" s="52">
        <f t="shared" si="54"/>
        <v>0</v>
      </c>
      <c r="AA182" s="52"/>
      <c r="AB182" s="52"/>
      <c r="AC182" s="52">
        <f t="shared" si="49"/>
        <v>300</v>
      </c>
      <c r="AD182" s="91">
        <f t="shared" si="50"/>
        <v>0</v>
      </c>
      <c r="AE182" s="3"/>
      <c r="AF182" s="3"/>
      <c r="AG182" s="135">
        <f t="shared" si="51"/>
        <v>300</v>
      </c>
      <c r="AH182" s="135">
        <f t="shared" si="52"/>
        <v>0</v>
      </c>
      <c r="AI182" s="135"/>
      <c r="AJ182" s="135"/>
      <c r="AK182" s="135">
        <f t="shared" si="47"/>
        <v>300</v>
      </c>
      <c r="AL182" s="135">
        <f t="shared" si="48"/>
        <v>0</v>
      </c>
    </row>
    <row r="183" spans="1:38" ht="22.5" x14ac:dyDescent="0.2">
      <c r="A183" s="42" t="s">
        <v>176</v>
      </c>
      <c r="B183" s="43">
        <v>63</v>
      </c>
      <c r="C183" s="44">
        <v>801</v>
      </c>
      <c r="D183" s="45" t="s">
        <v>175</v>
      </c>
      <c r="E183" s="46" t="s">
        <v>3</v>
      </c>
      <c r="F183" s="45" t="s">
        <v>2</v>
      </c>
      <c r="G183" s="47" t="s">
        <v>174</v>
      </c>
      <c r="H183" s="48" t="s">
        <v>7</v>
      </c>
      <c r="I183" s="49">
        <f t="shared" si="60"/>
        <v>300</v>
      </c>
      <c r="J183" s="49">
        <f t="shared" si="60"/>
        <v>0</v>
      </c>
      <c r="K183" s="49"/>
      <c r="L183" s="49"/>
      <c r="M183" s="49">
        <f t="shared" si="58"/>
        <v>300</v>
      </c>
      <c r="N183" s="50">
        <f t="shared" si="59"/>
        <v>0</v>
      </c>
      <c r="O183" s="51"/>
      <c r="P183" s="51"/>
      <c r="Q183" s="52">
        <f t="shared" si="56"/>
        <v>300</v>
      </c>
      <c r="R183" s="91">
        <f t="shared" si="57"/>
        <v>0</v>
      </c>
      <c r="S183" s="51"/>
      <c r="T183" s="51"/>
      <c r="U183" s="52">
        <f t="shared" si="55"/>
        <v>300</v>
      </c>
      <c r="V183" s="52">
        <f t="shared" si="55"/>
        <v>0</v>
      </c>
      <c r="W183" s="52"/>
      <c r="X183" s="52"/>
      <c r="Y183" s="52">
        <f t="shared" si="53"/>
        <v>300</v>
      </c>
      <c r="Z183" s="52">
        <f t="shared" si="54"/>
        <v>0</v>
      </c>
      <c r="AA183" s="52"/>
      <c r="AB183" s="52"/>
      <c r="AC183" s="52">
        <f t="shared" si="49"/>
        <v>300</v>
      </c>
      <c r="AD183" s="91">
        <f t="shared" si="50"/>
        <v>0</v>
      </c>
      <c r="AE183" s="3"/>
      <c r="AF183" s="3"/>
      <c r="AG183" s="135">
        <f t="shared" si="51"/>
        <v>300</v>
      </c>
      <c r="AH183" s="135">
        <f t="shared" si="52"/>
        <v>0</v>
      </c>
      <c r="AI183" s="135"/>
      <c r="AJ183" s="135"/>
      <c r="AK183" s="135">
        <f t="shared" si="47"/>
        <v>300</v>
      </c>
      <c r="AL183" s="135">
        <f t="shared" si="48"/>
        <v>0</v>
      </c>
    </row>
    <row r="184" spans="1:38" ht="22.5" x14ac:dyDescent="0.2">
      <c r="A184" s="42" t="s">
        <v>79</v>
      </c>
      <c r="B184" s="43">
        <v>63</v>
      </c>
      <c r="C184" s="44">
        <v>801</v>
      </c>
      <c r="D184" s="45" t="s">
        <v>175</v>
      </c>
      <c r="E184" s="46" t="s">
        <v>3</v>
      </c>
      <c r="F184" s="45" t="s">
        <v>2</v>
      </c>
      <c r="G184" s="47" t="s">
        <v>174</v>
      </c>
      <c r="H184" s="48">
        <v>600</v>
      </c>
      <c r="I184" s="49">
        <f t="shared" si="60"/>
        <v>300</v>
      </c>
      <c r="J184" s="49">
        <f t="shared" si="60"/>
        <v>0</v>
      </c>
      <c r="K184" s="49"/>
      <c r="L184" s="49"/>
      <c r="M184" s="49">
        <f t="shared" si="58"/>
        <v>300</v>
      </c>
      <c r="N184" s="50">
        <f t="shared" si="59"/>
        <v>0</v>
      </c>
      <c r="O184" s="51"/>
      <c r="P184" s="51"/>
      <c r="Q184" s="52">
        <f t="shared" si="56"/>
        <v>300</v>
      </c>
      <c r="R184" s="91">
        <f t="shared" si="57"/>
        <v>0</v>
      </c>
      <c r="S184" s="51"/>
      <c r="T184" s="51"/>
      <c r="U184" s="52">
        <f t="shared" si="55"/>
        <v>300</v>
      </c>
      <c r="V184" s="52">
        <f t="shared" si="55"/>
        <v>0</v>
      </c>
      <c r="W184" s="52"/>
      <c r="X184" s="52"/>
      <c r="Y184" s="52">
        <f t="shared" si="53"/>
        <v>300</v>
      </c>
      <c r="Z184" s="52">
        <f t="shared" si="54"/>
        <v>0</v>
      </c>
      <c r="AA184" s="52"/>
      <c r="AB184" s="52"/>
      <c r="AC184" s="52">
        <f t="shared" si="49"/>
        <v>300</v>
      </c>
      <c r="AD184" s="91">
        <f t="shared" si="50"/>
        <v>0</v>
      </c>
      <c r="AE184" s="3"/>
      <c r="AF184" s="3"/>
      <c r="AG184" s="135">
        <f t="shared" si="51"/>
        <v>300</v>
      </c>
      <c r="AH184" s="135">
        <f t="shared" si="52"/>
        <v>0</v>
      </c>
      <c r="AI184" s="135"/>
      <c r="AJ184" s="135"/>
      <c r="AK184" s="135">
        <f t="shared" si="47"/>
        <v>300</v>
      </c>
      <c r="AL184" s="135">
        <f t="shared" si="48"/>
        <v>0</v>
      </c>
    </row>
    <row r="185" spans="1:38" x14ac:dyDescent="0.2">
      <c r="A185" s="42" t="s">
        <v>156</v>
      </c>
      <c r="B185" s="43">
        <v>63</v>
      </c>
      <c r="C185" s="44">
        <v>801</v>
      </c>
      <c r="D185" s="45" t="s">
        <v>175</v>
      </c>
      <c r="E185" s="46" t="s">
        <v>3</v>
      </c>
      <c r="F185" s="45" t="s">
        <v>2</v>
      </c>
      <c r="G185" s="47" t="s">
        <v>174</v>
      </c>
      <c r="H185" s="48">
        <v>610</v>
      </c>
      <c r="I185" s="49">
        <v>300</v>
      </c>
      <c r="J185" s="49">
        <v>0</v>
      </c>
      <c r="K185" s="49"/>
      <c r="L185" s="49"/>
      <c r="M185" s="49">
        <f t="shared" si="58"/>
        <v>300</v>
      </c>
      <c r="N185" s="50">
        <f t="shared" si="59"/>
        <v>0</v>
      </c>
      <c r="O185" s="51"/>
      <c r="P185" s="51"/>
      <c r="Q185" s="52">
        <f t="shared" si="56"/>
        <v>300</v>
      </c>
      <c r="R185" s="91">
        <f t="shared" si="57"/>
        <v>0</v>
      </c>
      <c r="S185" s="51"/>
      <c r="T185" s="51"/>
      <c r="U185" s="52">
        <f t="shared" si="55"/>
        <v>300</v>
      </c>
      <c r="V185" s="52">
        <f t="shared" si="55"/>
        <v>0</v>
      </c>
      <c r="W185" s="52"/>
      <c r="X185" s="52"/>
      <c r="Y185" s="52">
        <f t="shared" si="53"/>
        <v>300</v>
      </c>
      <c r="Z185" s="52">
        <f t="shared" si="54"/>
        <v>0</v>
      </c>
      <c r="AA185" s="52"/>
      <c r="AB185" s="52"/>
      <c r="AC185" s="52">
        <f t="shared" si="49"/>
        <v>300</v>
      </c>
      <c r="AD185" s="91">
        <f t="shared" si="50"/>
        <v>0</v>
      </c>
      <c r="AE185" s="3"/>
      <c r="AF185" s="3"/>
      <c r="AG185" s="135">
        <f t="shared" si="51"/>
        <v>300</v>
      </c>
      <c r="AH185" s="135">
        <f t="shared" si="52"/>
        <v>0</v>
      </c>
      <c r="AI185" s="135"/>
      <c r="AJ185" s="135"/>
      <c r="AK185" s="135">
        <f t="shared" si="47"/>
        <v>300</v>
      </c>
      <c r="AL185" s="135">
        <f t="shared" si="48"/>
        <v>0</v>
      </c>
    </row>
    <row r="186" spans="1:38" ht="45" x14ac:dyDescent="0.2">
      <c r="A186" s="42" t="s">
        <v>319</v>
      </c>
      <c r="B186" s="43">
        <v>63</v>
      </c>
      <c r="C186" s="44">
        <v>801</v>
      </c>
      <c r="D186" s="45" t="s">
        <v>206</v>
      </c>
      <c r="E186" s="46" t="s">
        <v>3</v>
      </c>
      <c r="F186" s="45" t="s">
        <v>2</v>
      </c>
      <c r="G186" s="47" t="s">
        <v>9</v>
      </c>
      <c r="H186" s="48" t="s">
        <v>7</v>
      </c>
      <c r="I186" s="49">
        <f>I187+I190+I193+I196++I202+I205+I208+I211+I217+I220+I199</f>
        <v>106188.5</v>
      </c>
      <c r="J186" s="49">
        <f>J187+J190+J193+J196+J199+J202+J205+J208+J211+J217+J220</f>
        <v>105683.20000000001</v>
      </c>
      <c r="K186" s="49"/>
      <c r="L186" s="49"/>
      <c r="M186" s="49">
        <f t="shared" si="58"/>
        <v>106188.5</v>
      </c>
      <c r="N186" s="50">
        <f t="shared" si="59"/>
        <v>105683.20000000001</v>
      </c>
      <c r="O186" s="51"/>
      <c r="P186" s="51"/>
      <c r="Q186" s="52">
        <f t="shared" si="56"/>
        <v>106188.5</v>
      </c>
      <c r="R186" s="91">
        <f t="shared" si="57"/>
        <v>105683.20000000001</v>
      </c>
      <c r="S186" s="72">
        <f>S187+S190+S214</f>
        <v>0</v>
      </c>
      <c r="T186" s="72">
        <f>T187+T190+T214</f>
        <v>0</v>
      </c>
      <c r="U186" s="52">
        <f t="shared" si="55"/>
        <v>106188.5</v>
      </c>
      <c r="V186" s="52">
        <f t="shared" si="55"/>
        <v>105683.20000000001</v>
      </c>
      <c r="W186" s="52"/>
      <c r="X186" s="52"/>
      <c r="Y186" s="52">
        <f t="shared" si="53"/>
        <v>106188.5</v>
      </c>
      <c r="Z186" s="52">
        <f t="shared" si="54"/>
        <v>105683.20000000001</v>
      </c>
      <c r="AA186" s="52"/>
      <c r="AB186" s="52"/>
      <c r="AC186" s="52">
        <f t="shared" si="49"/>
        <v>106188.5</v>
      </c>
      <c r="AD186" s="91">
        <f t="shared" si="50"/>
        <v>105683.20000000001</v>
      </c>
      <c r="AE186" s="3"/>
      <c r="AF186" s="3"/>
      <c r="AG186" s="135">
        <f t="shared" si="51"/>
        <v>106188.5</v>
      </c>
      <c r="AH186" s="135">
        <f t="shared" si="52"/>
        <v>105683.20000000001</v>
      </c>
      <c r="AI186" s="135"/>
      <c r="AJ186" s="135"/>
      <c r="AK186" s="135">
        <f t="shared" si="47"/>
        <v>106188.5</v>
      </c>
      <c r="AL186" s="135">
        <f t="shared" si="48"/>
        <v>105683.20000000001</v>
      </c>
    </row>
    <row r="187" spans="1:38" ht="78.75" x14ac:dyDescent="0.2">
      <c r="A187" s="42" t="s">
        <v>219</v>
      </c>
      <c r="B187" s="43">
        <v>63</v>
      </c>
      <c r="C187" s="44">
        <v>801</v>
      </c>
      <c r="D187" s="45" t="s">
        <v>206</v>
      </c>
      <c r="E187" s="46" t="s">
        <v>3</v>
      </c>
      <c r="F187" s="45" t="s">
        <v>2</v>
      </c>
      <c r="G187" s="47" t="s">
        <v>218</v>
      </c>
      <c r="H187" s="48" t="s">
        <v>7</v>
      </c>
      <c r="I187" s="49">
        <f>I188</f>
        <v>80.099999999999994</v>
      </c>
      <c r="J187" s="49">
        <f>J188</f>
        <v>74.8</v>
      </c>
      <c r="K187" s="49"/>
      <c r="L187" s="49"/>
      <c r="M187" s="49">
        <f t="shared" si="58"/>
        <v>80.099999999999994</v>
      </c>
      <c r="N187" s="50">
        <f t="shared" si="59"/>
        <v>74.8</v>
      </c>
      <c r="O187" s="51"/>
      <c r="P187" s="51"/>
      <c r="Q187" s="52">
        <f t="shared" si="56"/>
        <v>80.099999999999994</v>
      </c>
      <c r="R187" s="91">
        <f t="shared" si="57"/>
        <v>74.8</v>
      </c>
      <c r="S187" s="72">
        <f>S188</f>
        <v>-80.099999999999994</v>
      </c>
      <c r="T187" s="72">
        <f>T188</f>
        <v>-74.8</v>
      </c>
      <c r="U187" s="52">
        <f t="shared" si="55"/>
        <v>0</v>
      </c>
      <c r="V187" s="52">
        <f t="shared" si="55"/>
        <v>0</v>
      </c>
      <c r="W187" s="52"/>
      <c r="X187" s="52"/>
      <c r="Y187" s="52">
        <f t="shared" si="53"/>
        <v>0</v>
      </c>
      <c r="Z187" s="52">
        <f t="shared" si="54"/>
        <v>0</v>
      </c>
      <c r="AA187" s="52"/>
      <c r="AB187" s="52"/>
      <c r="AC187" s="52">
        <f t="shared" si="49"/>
        <v>0</v>
      </c>
      <c r="AD187" s="91">
        <f t="shared" si="50"/>
        <v>0</v>
      </c>
      <c r="AE187" s="3"/>
      <c r="AF187" s="3"/>
      <c r="AG187" s="135">
        <f t="shared" si="51"/>
        <v>0</v>
      </c>
      <c r="AH187" s="135">
        <f t="shared" si="52"/>
        <v>0</v>
      </c>
      <c r="AI187" s="135"/>
      <c r="AJ187" s="135"/>
      <c r="AK187" s="135">
        <f t="shared" si="47"/>
        <v>0</v>
      </c>
      <c r="AL187" s="135">
        <f t="shared" si="48"/>
        <v>0</v>
      </c>
    </row>
    <row r="188" spans="1:38" ht="22.5" x14ac:dyDescent="0.2">
      <c r="A188" s="42" t="s">
        <v>79</v>
      </c>
      <c r="B188" s="43">
        <v>63</v>
      </c>
      <c r="C188" s="44">
        <v>801</v>
      </c>
      <c r="D188" s="45" t="s">
        <v>206</v>
      </c>
      <c r="E188" s="46" t="s">
        <v>3</v>
      </c>
      <c r="F188" s="45" t="s">
        <v>2</v>
      </c>
      <c r="G188" s="47" t="s">
        <v>218</v>
      </c>
      <c r="H188" s="48">
        <v>600</v>
      </c>
      <c r="I188" s="49">
        <f>I189</f>
        <v>80.099999999999994</v>
      </c>
      <c r="J188" s="49">
        <f>J189</f>
        <v>74.8</v>
      </c>
      <c r="K188" s="49"/>
      <c r="L188" s="49"/>
      <c r="M188" s="49">
        <f t="shared" si="58"/>
        <v>80.099999999999994</v>
      </c>
      <c r="N188" s="50">
        <f t="shared" si="59"/>
        <v>74.8</v>
      </c>
      <c r="O188" s="51"/>
      <c r="P188" s="51"/>
      <c r="Q188" s="52">
        <f t="shared" si="56"/>
        <v>80.099999999999994</v>
      </c>
      <c r="R188" s="91">
        <f t="shared" si="57"/>
        <v>74.8</v>
      </c>
      <c r="S188" s="72">
        <f>S189</f>
        <v>-80.099999999999994</v>
      </c>
      <c r="T188" s="72">
        <f>T189</f>
        <v>-74.8</v>
      </c>
      <c r="U188" s="52">
        <f t="shared" si="55"/>
        <v>0</v>
      </c>
      <c r="V188" s="52">
        <f t="shared" si="55"/>
        <v>0</v>
      </c>
      <c r="W188" s="52"/>
      <c r="X188" s="52"/>
      <c r="Y188" s="52">
        <f t="shared" si="53"/>
        <v>0</v>
      </c>
      <c r="Z188" s="52">
        <f t="shared" si="54"/>
        <v>0</v>
      </c>
      <c r="AA188" s="52"/>
      <c r="AB188" s="52"/>
      <c r="AC188" s="52">
        <f t="shared" si="49"/>
        <v>0</v>
      </c>
      <c r="AD188" s="91">
        <f t="shared" si="50"/>
        <v>0</v>
      </c>
      <c r="AE188" s="3"/>
      <c r="AF188" s="3"/>
      <c r="AG188" s="135">
        <f t="shared" si="51"/>
        <v>0</v>
      </c>
      <c r="AH188" s="135">
        <f t="shared" si="52"/>
        <v>0</v>
      </c>
      <c r="AI188" s="135"/>
      <c r="AJ188" s="135"/>
      <c r="AK188" s="135">
        <f t="shared" si="47"/>
        <v>0</v>
      </c>
      <c r="AL188" s="135">
        <f t="shared" si="48"/>
        <v>0</v>
      </c>
    </row>
    <row r="189" spans="1:38" x14ac:dyDescent="0.2">
      <c r="A189" s="42" t="s">
        <v>156</v>
      </c>
      <c r="B189" s="43">
        <v>63</v>
      </c>
      <c r="C189" s="44">
        <v>801</v>
      </c>
      <c r="D189" s="45" t="s">
        <v>206</v>
      </c>
      <c r="E189" s="46" t="s">
        <v>3</v>
      </c>
      <c r="F189" s="45" t="s">
        <v>2</v>
      </c>
      <c r="G189" s="47" t="s">
        <v>218</v>
      </c>
      <c r="H189" s="48">
        <v>610</v>
      </c>
      <c r="I189" s="49">
        <v>80.099999999999994</v>
      </c>
      <c r="J189" s="49">
        <v>74.8</v>
      </c>
      <c r="K189" s="49"/>
      <c r="L189" s="49"/>
      <c r="M189" s="49">
        <f t="shared" si="58"/>
        <v>80.099999999999994</v>
      </c>
      <c r="N189" s="50">
        <f t="shared" si="59"/>
        <v>74.8</v>
      </c>
      <c r="O189" s="51"/>
      <c r="P189" s="51"/>
      <c r="Q189" s="52">
        <f t="shared" si="56"/>
        <v>80.099999999999994</v>
      </c>
      <c r="R189" s="91">
        <f t="shared" si="57"/>
        <v>74.8</v>
      </c>
      <c r="S189" s="72">
        <v>-80.099999999999994</v>
      </c>
      <c r="T189" s="72">
        <v>-74.8</v>
      </c>
      <c r="U189" s="52">
        <f t="shared" si="55"/>
        <v>0</v>
      </c>
      <c r="V189" s="52">
        <f t="shared" si="55"/>
        <v>0</v>
      </c>
      <c r="W189" s="52"/>
      <c r="X189" s="52"/>
      <c r="Y189" s="52">
        <f t="shared" si="53"/>
        <v>0</v>
      </c>
      <c r="Z189" s="52">
        <f t="shared" si="54"/>
        <v>0</v>
      </c>
      <c r="AA189" s="52"/>
      <c r="AB189" s="52"/>
      <c r="AC189" s="52">
        <f t="shared" si="49"/>
        <v>0</v>
      </c>
      <c r="AD189" s="91">
        <f t="shared" si="50"/>
        <v>0</v>
      </c>
      <c r="AE189" s="3"/>
      <c r="AF189" s="3"/>
      <c r="AG189" s="135">
        <f t="shared" si="51"/>
        <v>0</v>
      </c>
      <c r="AH189" s="135">
        <f t="shared" si="52"/>
        <v>0</v>
      </c>
      <c r="AI189" s="135"/>
      <c r="AJ189" s="135"/>
      <c r="AK189" s="135">
        <f t="shared" si="47"/>
        <v>0</v>
      </c>
      <c r="AL189" s="135">
        <f t="shared" si="48"/>
        <v>0</v>
      </c>
    </row>
    <row r="190" spans="1:38" ht="22.5" x14ac:dyDescent="0.2">
      <c r="A190" s="42" t="s">
        <v>187</v>
      </c>
      <c r="B190" s="43">
        <v>63</v>
      </c>
      <c r="C190" s="44">
        <v>801</v>
      </c>
      <c r="D190" s="45" t="s">
        <v>206</v>
      </c>
      <c r="E190" s="46" t="s">
        <v>3</v>
      </c>
      <c r="F190" s="45" t="s">
        <v>2</v>
      </c>
      <c r="G190" s="47" t="s">
        <v>186</v>
      </c>
      <c r="H190" s="48" t="s">
        <v>7</v>
      </c>
      <c r="I190" s="49">
        <f>I191</f>
        <v>2493</v>
      </c>
      <c r="J190" s="49">
        <f>J191</f>
        <v>2493</v>
      </c>
      <c r="K190" s="49"/>
      <c r="L190" s="49"/>
      <c r="M190" s="49">
        <f t="shared" si="58"/>
        <v>2493</v>
      </c>
      <c r="N190" s="50">
        <f t="shared" si="59"/>
        <v>2493</v>
      </c>
      <c r="O190" s="51"/>
      <c r="P190" s="51"/>
      <c r="Q190" s="52">
        <f t="shared" si="56"/>
        <v>2493</v>
      </c>
      <c r="R190" s="91">
        <f t="shared" si="57"/>
        <v>2493</v>
      </c>
      <c r="S190" s="98">
        <f>S191</f>
        <v>-502.8</v>
      </c>
      <c r="T190" s="98">
        <f>T191</f>
        <v>-508.1</v>
      </c>
      <c r="U190" s="52">
        <f t="shared" si="55"/>
        <v>1990.2</v>
      </c>
      <c r="V190" s="52">
        <f t="shared" si="55"/>
        <v>1984.9</v>
      </c>
      <c r="W190" s="52"/>
      <c r="X190" s="52"/>
      <c r="Y190" s="52">
        <f t="shared" si="53"/>
        <v>1990.2</v>
      </c>
      <c r="Z190" s="52">
        <f t="shared" si="54"/>
        <v>1984.9</v>
      </c>
      <c r="AA190" s="52"/>
      <c r="AB190" s="52"/>
      <c r="AC190" s="52">
        <f t="shared" si="49"/>
        <v>1990.2</v>
      </c>
      <c r="AD190" s="91">
        <f t="shared" si="50"/>
        <v>1984.9</v>
      </c>
      <c r="AE190" s="3"/>
      <c r="AF190" s="3"/>
      <c r="AG190" s="135">
        <f t="shared" si="51"/>
        <v>1990.2</v>
      </c>
      <c r="AH190" s="135">
        <f t="shared" si="52"/>
        <v>1984.9</v>
      </c>
      <c r="AI190" s="135"/>
      <c r="AJ190" s="135"/>
      <c r="AK190" s="135">
        <f t="shared" si="47"/>
        <v>1990.2</v>
      </c>
      <c r="AL190" s="135">
        <f t="shared" si="48"/>
        <v>1984.9</v>
      </c>
    </row>
    <row r="191" spans="1:38" ht="22.5" x14ac:dyDescent="0.2">
      <c r="A191" s="42" t="s">
        <v>79</v>
      </c>
      <c r="B191" s="43">
        <v>63</v>
      </c>
      <c r="C191" s="44">
        <v>801</v>
      </c>
      <c r="D191" s="45" t="s">
        <v>206</v>
      </c>
      <c r="E191" s="46" t="s">
        <v>3</v>
      </c>
      <c r="F191" s="45" t="s">
        <v>2</v>
      </c>
      <c r="G191" s="47" t="s">
        <v>186</v>
      </c>
      <c r="H191" s="48">
        <v>600</v>
      </c>
      <c r="I191" s="49">
        <f>I192</f>
        <v>2493</v>
      </c>
      <c r="J191" s="49">
        <f>J192</f>
        <v>2493</v>
      </c>
      <c r="K191" s="49"/>
      <c r="L191" s="49"/>
      <c r="M191" s="49">
        <f t="shared" si="58"/>
        <v>2493</v>
      </c>
      <c r="N191" s="50">
        <f t="shared" si="59"/>
        <v>2493</v>
      </c>
      <c r="O191" s="51"/>
      <c r="P191" s="51"/>
      <c r="Q191" s="52">
        <f t="shared" si="56"/>
        <v>2493</v>
      </c>
      <c r="R191" s="91">
        <f t="shared" si="57"/>
        <v>2493</v>
      </c>
      <c r="S191" s="98">
        <f>S192</f>
        <v>-502.8</v>
      </c>
      <c r="T191" s="98">
        <f>T192</f>
        <v>-508.1</v>
      </c>
      <c r="U191" s="52">
        <f t="shared" si="55"/>
        <v>1990.2</v>
      </c>
      <c r="V191" s="52">
        <f t="shared" si="55"/>
        <v>1984.9</v>
      </c>
      <c r="W191" s="52"/>
      <c r="X191" s="52"/>
      <c r="Y191" s="52">
        <f t="shared" si="53"/>
        <v>1990.2</v>
      </c>
      <c r="Z191" s="52">
        <f t="shared" si="54"/>
        <v>1984.9</v>
      </c>
      <c r="AA191" s="52"/>
      <c r="AB191" s="52"/>
      <c r="AC191" s="52">
        <f t="shared" si="49"/>
        <v>1990.2</v>
      </c>
      <c r="AD191" s="91">
        <f t="shared" si="50"/>
        <v>1984.9</v>
      </c>
      <c r="AE191" s="3"/>
      <c r="AF191" s="3"/>
      <c r="AG191" s="135">
        <f t="shared" si="51"/>
        <v>1990.2</v>
      </c>
      <c r="AH191" s="135">
        <f t="shared" si="52"/>
        <v>1984.9</v>
      </c>
      <c r="AI191" s="135"/>
      <c r="AJ191" s="135"/>
      <c r="AK191" s="135">
        <f t="shared" si="47"/>
        <v>1990.2</v>
      </c>
      <c r="AL191" s="135">
        <f t="shared" si="48"/>
        <v>1984.9</v>
      </c>
    </row>
    <row r="192" spans="1:38" x14ac:dyDescent="0.2">
      <c r="A192" s="42" t="s">
        <v>156</v>
      </c>
      <c r="B192" s="43">
        <v>63</v>
      </c>
      <c r="C192" s="44">
        <v>801</v>
      </c>
      <c r="D192" s="45" t="s">
        <v>206</v>
      </c>
      <c r="E192" s="46" t="s">
        <v>3</v>
      </c>
      <c r="F192" s="45" t="s">
        <v>2</v>
      </c>
      <c r="G192" s="47" t="s">
        <v>186</v>
      </c>
      <c r="H192" s="48">
        <v>610</v>
      </c>
      <c r="I192" s="49">
        <v>2493</v>
      </c>
      <c r="J192" s="49">
        <v>2493</v>
      </c>
      <c r="K192" s="49"/>
      <c r="L192" s="49"/>
      <c r="M192" s="49">
        <f t="shared" si="58"/>
        <v>2493</v>
      </c>
      <c r="N192" s="50">
        <f t="shared" si="59"/>
        <v>2493</v>
      </c>
      <c r="O192" s="51"/>
      <c r="P192" s="51"/>
      <c r="Q192" s="52">
        <f t="shared" si="56"/>
        <v>2493</v>
      </c>
      <c r="R192" s="91">
        <f t="shared" si="57"/>
        <v>2493</v>
      </c>
      <c r="S192" s="98">
        <v>-502.8</v>
      </c>
      <c r="T192" s="98">
        <v>-508.1</v>
      </c>
      <c r="U192" s="52">
        <f t="shared" si="55"/>
        <v>1990.2</v>
      </c>
      <c r="V192" s="52">
        <f t="shared" si="55"/>
        <v>1984.9</v>
      </c>
      <c r="W192" s="52"/>
      <c r="X192" s="52"/>
      <c r="Y192" s="52">
        <f t="shared" si="53"/>
        <v>1990.2</v>
      </c>
      <c r="Z192" s="52">
        <f t="shared" si="54"/>
        <v>1984.9</v>
      </c>
      <c r="AA192" s="52"/>
      <c r="AB192" s="52"/>
      <c r="AC192" s="52">
        <f t="shared" si="49"/>
        <v>1990.2</v>
      </c>
      <c r="AD192" s="91">
        <f t="shared" si="50"/>
        <v>1984.9</v>
      </c>
      <c r="AE192" s="3"/>
      <c r="AF192" s="3"/>
      <c r="AG192" s="135">
        <f t="shared" si="51"/>
        <v>1990.2</v>
      </c>
      <c r="AH192" s="135">
        <f t="shared" si="52"/>
        <v>1984.9</v>
      </c>
      <c r="AI192" s="135"/>
      <c r="AJ192" s="135"/>
      <c r="AK192" s="135">
        <f t="shared" si="47"/>
        <v>1990.2</v>
      </c>
      <c r="AL192" s="135">
        <f t="shared" si="48"/>
        <v>1984.9</v>
      </c>
    </row>
    <row r="193" spans="1:38" x14ac:dyDescent="0.2">
      <c r="A193" s="42" t="s">
        <v>217</v>
      </c>
      <c r="B193" s="43">
        <v>63</v>
      </c>
      <c r="C193" s="44">
        <v>801</v>
      </c>
      <c r="D193" s="45" t="s">
        <v>206</v>
      </c>
      <c r="E193" s="46" t="s">
        <v>3</v>
      </c>
      <c r="F193" s="45" t="s">
        <v>2</v>
      </c>
      <c r="G193" s="47" t="s">
        <v>216</v>
      </c>
      <c r="H193" s="48" t="s">
        <v>7</v>
      </c>
      <c r="I193" s="49">
        <f>I194</f>
        <v>454</v>
      </c>
      <c r="J193" s="49">
        <f>J194</f>
        <v>454</v>
      </c>
      <c r="K193" s="49"/>
      <c r="L193" s="49"/>
      <c r="M193" s="49">
        <f t="shared" si="58"/>
        <v>454</v>
      </c>
      <c r="N193" s="50">
        <f t="shared" si="59"/>
        <v>454</v>
      </c>
      <c r="O193" s="51"/>
      <c r="P193" s="51"/>
      <c r="Q193" s="52">
        <f t="shared" si="56"/>
        <v>454</v>
      </c>
      <c r="R193" s="91">
        <f t="shared" si="57"/>
        <v>454</v>
      </c>
      <c r="S193" s="51"/>
      <c r="T193" s="51"/>
      <c r="U193" s="52">
        <f t="shared" si="55"/>
        <v>454</v>
      </c>
      <c r="V193" s="52">
        <f t="shared" si="55"/>
        <v>454</v>
      </c>
      <c r="W193" s="52"/>
      <c r="X193" s="52"/>
      <c r="Y193" s="52">
        <f t="shared" si="53"/>
        <v>454</v>
      </c>
      <c r="Z193" s="52">
        <f t="shared" si="54"/>
        <v>454</v>
      </c>
      <c r="AA193" s="52"/>
      <c r="AB193" s="52"/>
      <c r="AC193" s="52">
        <f t="shared" si="49"/>
        <v>454</v>
      </c>
      <c r="AD193" s="91">
        <f t="shared" si="50"/>
        <v>454</v>
      </c>
      <c r="AE193" s="3"/>
      <c r="AF193" s="3"/>
      <c r="AG193" s="135">
        <f t="shared" si="51"/>
        <v>454</v>
      </c>
      <c r="AH193" s="135">
        <f t="shared" si="52"/>
        <v>454</v>
      </c>
      <c r="AI193" s="135"/>
      <c r="AJ193" s="135"/>
      <c r="AK193" s="135">
        <f t="shared" si="47"/>
        <v>454</v>
      </c>
      <c r="AL193" s="135">
        <f t="shared" si="48"/>
        <v>454</v>
      </c>
    </row>
    <row r="194" spans="1:38" ht="22.5" x14ac:dyDescent="0.2">
      <c r="A194" s="42" t="s">
        <v>79</v>
      </c>
      <c r="B194" s="43">
        <v>63</v>
      </c>
      <c r="C194" s="44">
        <v>801</v>
      </c>
      <c r="D194" s="45" t="s">
        <v>206</v>
      </c>
      <c r="E194" s="46" t="s">
        <v>3</v>
      </c>
      <c r="F194" s="45" t="s">
        <v>2</v>
      </c>
      <c r="G194" s="47" t="s">
        <v>216</v>
      </c>
      <c r="H194" s="48">
        <v>600</v>
      </c>
      <c r="I194" s="49">
        <f>I195</f>
        <v>454</v>
      </c>
      <c r="J194" s="49">
        <f>J195</f>
        <v>454</v>
      </c>
      <c r="K194" s="49"/>
      <c r="L194" s="49"/>
      <c r="M194" s="49">
        <f t="shared" si="58"/>
        <v>454</v>
      </c>
      <c r="N194" s="50">
        <f t="shared" si="59"/>
        <v>454</v>
      </c>
      <c r="O194" s="51"/>
      <c r="P194" s="51"/>
      <c r="Q194" s="52">
        <f t="shared" si="56"/>
        <v>454</v>
      </c>
      <c r="R194" s="91">
        <f t="shared" si="57"/>
        <v>454</v>
      </c>
      <c r="S194" s="51"/>
      <c r="T194" s="51"/>
      <c r="U194" s="52">
        <f t="shared" si="55"/>
        <v>454</v>
      </c>
      <c r="V194" s="52">
        <f t="shared" si="55"/>
        <v>454</v>
      </c>
      <c r="W194" s="52"/>
      <c r="X194" s="52"/>
      <c r="Y194" s="52">
        <f t="shared" si="53"/>
        <v>454</v>
      </c>
      <c r="Z194" s="52">
        <f t="shared" si="54"/>
        <v>454</v>
      </c>
      <c r="AA194" s="52"/>
      <c r="AB194" s="52"/>
      <c r="AC194" s="52">
        <f t="shared" si="49"/>
        <v>454</v>
      </c>
      <c r="AD194" s="91">
        <f t="shared" si="50"/>
        <v>454</v>
      </c>
      <c r="AE194" s="3"/>
      <c r="AF194" s="3"/>
      <c r="AG194" s="135">
        <f t="shared" si="51"/>
        <v>454</v>
      </c>
      <c r="AH194" s="135">
        <f t="shared" si="52"/>
        <v>454</v>
      </c>
      <c r="AI194" s="135"/>
      <c r="AJ194" s="135"/>
      <c r="AK194" s="135">
        <f t="shared" si="47"/>
        <v>454</v>
      </c>
      <c r="AL194" s="135">
        <f t="shared" si="48"/>
        <v>454</v>
      </c>
    </row>
    <row r="195" spans="1:38" x14ac:dyDescent="0.2">
      <c r="A195" s="42" t="s">
        <v>156</v>
      </c>
      <c r="B195" s="43">
        <v>63</v>
      </c>
      <c r="C195" s="44">
        <v>801</v>
      </c>
      <c r="D195" s="45" t="s">
        <v>206</v>
      </c>
      <c r="E195" s="46" t="s">
        <v>3</v>
      </c>
      <c r="F195" s="45" t="s">
        <v>2</v>
      </c>
      <c r="G195" s="47" t="s">
        <v>216</v>
      </c>
      <c r="H195" s="48">
        <v>610</v>
      </c>
      <c r="I195" s="49">
        <v>454</v>
      </c>
      <c r="J195" s="49">
        <v>454</v>
      </c>
      <c r="K195" s="49"/>
      <c r="L195" s="49"/>
      <c r="M195" s="49">
        <f t="shared" si="58"/>
        <v>454</v>
      </c>
      <c r="N195" s="50">
        <f t="shared" si="59"/>
        <v>454</v>
      </c>
      <c r="O195" s="51"/>
      <c r="P195" s="51"/>
      <c r="Q195" s="52">
        <f t="shared" si="56"/>
        <v>454</v>
      </c>
      <c r="R195" s="91">
        <f t="shared" si="57"/>
        <v>454</v>
      </c>
      <c r="S195" s="51"/>
      <c r="T195" s="51"/>
      <c r="U195" s="52">
        <f t="shared" si="55"/>
        <v>454</v>
      </c>
      <c r="V195" s="52">
        <f t="shared" si="55"/>
        <v>454</v>
      </c>
      <c r="W195" s="52"/>
      <c r="X195" s="52"/>
      <c r="Y195" s="52">
        <f t="shared" si="53"/>
        <v>454</v>
      </c>
      <c r="Z195" s="52">
        <f t="shared" si="54"/>
        <v>454</v>
      </c>
      <c r="AA195" s="52"/>
      <c r="AB195" s="52"/>
      <c r="AC195" s="52">
        <f t="shared" si="49"/>
        <v>454</v>
      </c>
      <c r="AD195" s="91">
        <f t="shared" si="50"/>
        <v>454</v>
      </c>
      <c r="AE195" s="3"/>
      <c r="AF195" s="3"/>
      <c r="AG195" s="135">
        <f t="shared" si="51"/>
        <v>454</v>
      </c>
      <c r="AH195" s="135">
        <f t="shared" si="52"/>
        <v>454</v>
      </c>
      <c r="AI195" s="135"/>
      <c r="AJ195" s="135"/>
      <c r="AK195" s="135">
        <f t="shared" si="47"/>
        <v>454</v>
      </c>
      <c r="AL195" s="135">
        <f t="shared" si="48"/>
        <v>454</v>
      </c>
    </row>
    <row r="196" spans="1:38" x14ac:dyDescent="0.2">
      <c r="A196" s="42" t="s">
        <v>196</v>
      </c>
      <c r="B196" s="43">
        <v>63</v>
      </c>
      <c r="C196" s="44">
        <v>801</v>
      </c>
      <c r="D196" s="45" t="s">
        <v>206</v>
      </c>
      <c r="E196" s="46" t="s">
        <v>3</v>
      </c>
      <c r="F196" s="45" t="s">
        <v>2</v>
      </c>
      <c r="G196" s="47" t="s">
        <v>195</v>
      </c>
      <c r="H196" s="48" t="s">
        <v>7</v>
      </c>
      <c r="I196" s="49">
        <f>I197</f>
        <v>500</v>
      </c>
      <c r="J196" s="49">
        <f>J197</f>
        <v>0</v>
      </c>
      <c r="K196" s="49"/>
      <c r="L196" s="49"/>
      <c r="M196" s="49">
        <f t="shared" si="58"/>
        <v>500</v>
      </c>
      <c r="N196" s="50">
        <f t="shared" si="59"/>
        <v>0</v>
      </c>
      <c r="O196" s="51"/>
      <c r="P196" s="51"/>
      <c r="Q196" s="52">
        <f t="shared" si="56"/>
        <v>500</v>
      </c>
      <c r="R196" s="91">
        <f t="shared" si="57"/>
        <v>0</v>
      </c>
      <c r="S196" s="51"/>
      <c r="T196" s="51"/>
      <c r="U196" s="52">
        <f t="shared" si="55"/>
        <v>500</v>
      </c>
      <c r="V196" s="52">
        <f t="shared" si="55"/>
        <v>0</v>
      </c>
      <c r="W196" s="52"/>
      <c r="X196" s="52"/>
      <c r="Y196" s="52">
        <f t="shared" si="53"/>
        <v>500</v>
      </c>
      <c r="Z196" s="52">
        <f t="shared" si="54"/>
        <v>0</v>
      </c>
      <c r="AA196" s="52"/>
      <c r="AB196" s="52"/>
      <c r="AC196" s="52">
        <f t="shared" si="49"/>
        <v>500</v>
      </c>
      <c r="AD196" s="91">
        <f t="shared" si="50"/>
        <v>0</v>
      </c>
      <c r="AE196" s="3"/>
      <c r="AF196" s="3"/>
      <c r="AG196" s="135">
        <f t="shared" si="51"/>
        <v>500</v>
      </c>
      <c r="AH196" s="135">
        <f t="shared" si="52"/>
        <v>0</v>
      </c>
      <c r="AI196" s="135"/>
      <c r="AJ196" s="135"/>
      <c r="AK196" s="135">
        <f t="shared" si="47"/>
        <v>500</v>
      </c>
      <c r="AL196" s="135">
        <f t="shared" si="48"/>
        <v>0</v>
      </c>
    </row>
    <row r="197" spans="1:38" ht="22.5" x14ac:dyDescent="0.2">
      <c r="A197" s="42" t="s">
        <v>79</v>
      </c>
      <c r="B197" s="43">
        <v>63</v>
      </c>
      <c r="C197" s="44">
        <v>801</v>
      </c>
      <c r="D197" s="45" t="s">
        <v>206</v>
      </c>
      <c r="E197" s="46" t="s">
        <v>3</v>
      </c>
      <c r="F197" s="45" t="s">
        <v>2</v>
      </c>
      <c r="G197" s="47" t="s">
        <v>195</v>
      </c>
      <c r="H197" s="48">
        <v>600</v>
      </c>
      <c r="I197" s="49">
        <f>I198</f>
        <v>500</v>
      </c>
      <c r="J197" s="49">
        <f>J198</f>
        <v>0</v>
      </c>
      <c r="K197" s="49"/>
      <c r="L197" s="49"/>
      <c r="M197" s="49">
        <f t="shared" si="58"/>
        <v>500</v>
      </c>
      <c r="N197" s="50">
        <f t="shared" si="59"/>
        <v>0</v>
      </c>
      <c r="O197" s="51"/>
      <c r="P197" s="51"/>
      <c r="Q197" s="52">
        <f t="shared" si="56"/>
        <v>500</v>
      </c>
      <c r="R197" s="91">
        <f t="shared" si="57"/>
        <v>0</v>
      </c>
      <c r="S197" s="51"/>
      <c r="T197" s="51"/>
      <c r="U197" s="52">
        <f t="shared" si="55"/>
        <v>500</v>
      </c>
      <c r="V197" s="52">
        <f t="shared" si="55"/>
        <v>0</v>
      </c>
      <c r="W197" s="52"/>
      <c r="X197" s="52"/>
      <c r="Y197" s="52">
        <f t="shared" si="53"/>
        <v>500</v>
      </c>
      <c r="Z197" s="52">
        <f t="shared" si="54"/>
        <v>0</v>
      </c>
      <c r="AA197" s="52"/>
      <c r="AB197" s="52"/>
      <c r="AC197" s="52">
        <f t="shared" si="49"/>
        <v>500</v>
      </c>
      <c r="AD197" s="91">
        <f t="shared" si="50"/>
        <v>0</v>
      </c>
      <c r="AE197" s="3"/>
      <c r="AF197" s="3"/>
      <c r="AG197" s="135">
        <f t="shared" si="51"/>
        <v>500</v>
      </c>
      <c r="AH197" s="135">
        <f t="shared" si="52"/>
        <v>0</v>
      </c>
      <c r="AI197" s="135"/>
      <c r="AJ197" s="135"/>
      <c r="AK197" s="135">
        <f t="shared" si="47"/>
        <v>500</v>
      </c>
      <c r="AL197" s="135">
        <f t="shared" si="48"/>
        <v>0</v>
      </c>
    </row>
    <row r="198" spans="1:38" x14ac:dyDescent="0.2">
      <c r="A198" s="42" t="s">
        <v>156</v>
      </c>
      <c r="B198" s="43">
        <v>63</v>
      </c>
      <c r="C198" s="44">
        <v>801</v>
      </c>
      <c r="D198" s="45" t="s">
        <v>206</v>
      </c>
      <c r="E198" s="46" t="s">
        <v>3</v>
      </c>
      <c r="F198" s="45" t="s">
        <v>2</v>
      </c>
      <c r="G198" s="47" t="s">
        <v>195</v>
      </c>
      <c r="H198" s="48">
        <v>610</v>
      </c>
      <c r="I198" s="49">
        <v>500</v>
      </c>
      <c r="J198" s="49">
        <v>0</v>
      </c>
      <c r="K198" s="49"/>
      <c r="L198" s="49"/>
      <c r="M198" s="49">
        <f t="shared" si="58"/>
        <v>500</v>
      </c>
      <c r="N198" s="50">
        <f t="shared" si="59"/>
        <v>0</v>
      </c>
      <c r="O198" s="51"/>
      <c r="P198" s="51"/>
      <c r="Q198" s="52">
        <f t="shared" si="56"/>
        <v>500</v>
      </c>
      <c r="R198" s="91">
        <f t="shared" si="57"/>
        <v>0</v>
      </c>
      <c r="S198" s="51"/>
      <c r="T198" s="51"/>
      <c r="U198" s="52">
        <f t="shared" si="55"/>
        <v>500</v>
      </c>
      <c r="V198" s="52">
        <f t="shared" si="55"/>
        <v>0</v>
      </c>
      <c r="W198" s="52"/>
      <c r="X198" s="52"/>
      <c r="Y198" s="52">
        <f t="shared" si="53"/>
        <v>500</v>
      </c>
      <c r="Z198" s="52">
        <f t="shared" si="54"/>
        <v>0</v>
      </c>
      <c r="AA198" s="52"/>
      <c r="AB198" s="52"/>
      <c r="AC198" s="52">
        <f t="shared" si="49"/>
        <v>500</v>
      </c>
      <c r="AD198" s="91">
        <f t="shared" si="50"/>
        <v>0</v>
      </c>
      <c r="AE198" s="3"/>
      <c r="AF198" s="3"/>
      <c r="AG198" s="135">
        <f t="shared" si="51"/>
        <v>500</v>
      </c>
      <c r="AH198" s="135">
        <f t="shared" si="52"/>
        <v>0</v>
      </c>
      <c r="AI198" s="135"/>
      <c r="AJ198" s="135"/>
      <c r="AK198" s="135">
        <f t="shared" si="47"/>
        <v>500</v>
      </c>
      <c r="AL198" s="135">
        <f t="shared" si="48"/>
        <v>0</v>
      </c>
    </row>
    <row r="199" spans="1:38" ht="45" customHeight="1" x14ac:dyDescent="0.2">
      <c r="A199" s="42" t="s">
        <v>215</v>
      </c>
      <c r="B199" s="43">
        <v>63</v>
      </c>
      <c r="C199" s="44">
        <v>801</v>
      </c>
      <c r="D199" s="45" t="s">
        <v>206</v>
      </c>
      <c r="E199" s="46" t="s">
        <v>3</v>
      </c>
      <c r="F199" s="45" t="s">
        <v>2</v>
      </c>
      <c r="G199" s="47" t="s">
        <v>214</v>
      </c>
      <c r="H199" s="48" t="s">
        <v>7</v>
      </c>
      <c r="I199" s="49">
        <f>I200</f>
        <v>72936.7</v>
      </c>
      <c r="J199" s="49">
        <f>J200</f>
        <v>72936.7</v>
      </c>
      <c r="K199" s="49"/>
      <c r="L199" s="49"/>
      <c r="M199" s="49">
        <f t="shared" si="58"/>
        <v>72936.7</v>
      </c>
      <c r="N199" s="50">
        <f t="shared" si="59"/>
        <v>72936.7</v>
      </c>
      <c r="O199" s="51"/>
      <c r="P199" s="51"/>
      <c r="Q199" s="52">
        <f t="shared" si="56"/>
        <v>72936.7</v>
      </c>
      <c r="R199" s="91">
        <f t="shared" si="57"/>
        <v>72936.7</v>
      </c>
      <c r="S199" s="51"/>
      <c r="T199" s="51"/>
      <c r="U199" s="52">
        <f t="shared" si="55"/>
        <v>72936.7</v>
      </c>
      <c r="V199" s="52">
        <f t="shared" si="55"/>
        <v>72936.7</v>
      </c>
      <c r="W199" s="52"/>
      <c r="X199" s="52"/>
      <c r="Y199" s="52">
        <f t="shared" si="53"/>
        <v>72936.7</v>
      </c>
      <c r="Z199" s="52">
        <f t="shared" si="54"/>
        <v>72936.7</v>
      </c>
      <c r="AA199" s="52"/>
      <c r="AB199" s="52"/>
      <c r="AC199" s="52">
        <f t="shared" si="49"/>
        <v>72936.7</v>
      </c>
      <c r="AD199" s="91">
        <f t="shared" si="50"/>
        <v>72936.7</v>
      </c>
      <c r="AE199" s="3"/>
      <c r="AF199" s="3"/>
      <c r="AG199" s="135">
        <f t="shared" si="51"/>
        <v>72936.7</v>
      </c>
      <c r="AH199" s="135">
        <f t="shared" si="52"/>
        <v>72936.7</v>
      </c>
      <c r="AI199" s="135"/>
      <c r="AJ199" s="135"/>
      <c r="AK199" s="135">
        <f t="shared" si="47"/>
        <v>72936.7</v>
      </c>
      <c r="AL199" s="135">
        <f t="shared" si="48"/>
        <v>72936.7</v>
      </c>
    </row>
    <row r="200" spans="1:38" ht="22.5" x14ac:dyDescent="0.2">
      <c r="A200" s="42" t="s">
        <v>79</v>
      </c>
      <c r="B200" s="43">
        <v>63</v>
      </c>
      <c r="C200" s="44">
        <v>801</v>
      </c>
      <c r="D200" s="45" t="s">
        <v>206</v>
      </c>
      <c r="E200" s="46" t="s">
        <v>3</v>
      </c>
      <c r="F200" s="45" t="s">
        <v>2</v>
      </c>
      <c r="G200" s="47" t="s">
        <v>214</v>
      </c>
      <c r="H200" s="48">
        <v>600</v>
      </c>
      <c r="I200" s="49">
        <f>I201</f>
        <v>72936.7</v>
      </c>
      <c r="J200" s="49">
        <f>J201</f>
        <v>72936.7</v>
      </c>
      <c r="K200" s="49"/>
      <c r="L200" s="49"/>
      <c r="M200" s="49">
        <f t="shared" si="58"/>
        <v>72936.7</v>
      </c>
      <c r="N200" s="50">
        <f t="shared" si="59"/>
        <v>72936.7</v>
      </c>
      <c r="O200" s="51"/>
      <c r="P200" s="51"/>
      <c r="Q200" s="52">
        <f t="shared" si="56"/>
        <v>72936.7</v>
      </c>
      <c r="R200" s="91">
        <f t="shared" si="57"/>
        <v>72936.7</v>
      </c>
      <c r="S200" s="51"/>
      <c r="T200" s="51"/>
      <c r="U200" s="52">
        <f t="shared" si="55"/>
        <v>72936.7</v>
      </c>
      <c r="V200" s="52">
        <f t="shared" si="55"/>
        <v>72936.7</v>
      </c>
      <c r="W200" s="52"/>
      <c r="X200" s="52"/>
      <c r="Y200" s="52">
        <f t="shared" si="53"/>
        <v>72936.7</v>
      </c>
      <c r="Z200" s="52">
        <f t="shared" si="54"/>
        <v>72936.7</v>
      </c>
      <c r="AA200" s="52"/>
      <c r="AB200" s="52"/>
      <c r="AC200" s="52">
        <f t="shared" si="49"/>
        <v>72936.7</v>
      </c>
      <c r="AD200" s="91">
        <f t="shared" si="50"/>
        <v>72936.7</v>
      </c>
      <c r="AE200" s="3"/>
      <c r="AF200" s="3"/>
      <c r="AG200" s="135">
        <f t="shared" si="51"/>
        <v>72936.7</v>
      </c>
      <c r="AH200" s="135">
        <f t="shared" si="52"/>
        <v>72936.7</v>
      </c>
      <c r="AI200" s="135"/>
      <c r="AJ200" s="135"/>
      <c r="AK200" s="135">
        <f t="shared" si="47"/>
        <v>72936.7</v>
      </c>
      <c r="AL200" s="135">
        <f t="shared" si="48"/>
        <v>72936.7</v>
      </c>
    </row>
    <row r="201" spans="1:38" x14ac:dyDescent="0.2">
      <c r="A201" s="42" t="s">
        <v>156</v>
      </c>
      <c r="B201" s="43">
        <v>63</v>
      </c>
      <c r="C201" s="44">
        <v>801</v>
      </c>
      <c r="D201" s="45" t="s">
        <v>206</v>
      </c>
      <c r="E201" s="46" t="s">
        <v>3</v>
      </c>
      <c r="F201" s="45" t="s">
        <v>2</v>
      </c>
      <c r="G201" s="47" t="s">
        <v>214</v>
      </c>
      <c r="H201" s="48">
        <v>610</v>
      </c>
      <c r="I201" s="49">
        <v>72936.7</v>
      </c>
      <c r="J201" s="49">
        <v>72936.7</v>
      </c>
      <c r="K201" s="49"/>
      <c r="L201" s="49"/>
      <c r="M201" s="49">
        <f t="shared" si="58"/>
        <v>72936.7</v>
      </c>
      <c r="N201" s="50">
        <f t="shared" si="59"/>
        <v>72936.7</v>
      </c>
      <c r="O201" s="51"/>
      <c r="P201" s="51"/>
      <c r="Q201" s="52">
        <f t="shared" si="56"/>
        <v>72936.7</v>
      </c>
      <c r="R201" s="91">
        <f t="shared" si="57"/>
        <v>72936.7</v>
      </c>
      <c r="S201" s="51"/>
      <c r="T201" s="51"/>
      <c r="U201" s="52">
        <f t="shared" si="55"/>
        <v>72936.7</v>
      </c>
      <c r="V201" s="52">
        <f t="shared" si="55"/>
        <v>72936.7</v>
      </c>
      <c r="W201" s="52"/>
      <c r="X201" s="52"/>
      <c r="Y201" s="52">
        <f t="shared" si="53"/>
        <v>72936.7</v>
      </c>
      <c r="Z201" s="52">
        <f t="shared" si="54"/>
        <v>72936.7</v>
      </c>
      <c r="AA201" s="52"/>
      <c r="AB201" s="52"/>
      <c r="AC201" s="52">
        <f t="shared" si="49"/>
        <v>72936.7</v>
      </c>
      <c r="AD201" s="91">
        <f t="shared" si="50"/>
        <v>72936.7</v>
      </c>
      <c r="AE201" s="3"/>
      <c r="AF201" s="3"/>
      <c r="AG201" s="135">
        <f t="shared" si="51"/>
        <v>72936.7</v>
      </c>
      <c r="AH201" s="135">
        <f t="shared" si="52"/>
        <v>72936.7</v>
      </c>
      <c r="AI201" s="135"/>
      <c r="AJ201" s="135"/>
      <c r="AK201" s="135">
        <f t="shared" si="47"/>
        <v>72936.7</v>
      </c>
      <c r="AL201" s="135">
        <f t="shared" si="48"/>
        <v>72936.7</v>
      </c>
    </row>
    <row r="202" spans="1:38" ht="45" x14ac:dyDescent="0.2">
      <c r="A202" s="42" t="s">
        <v>213</v>
      </c>
      <c r="B202" s="43">
        <v>63</v>
      </c>
      <c r="C202" s="44">
        <v>801</v>
      </c>
      <c r="D202" s="45" t="s">
        <v>206</v>
      </c>
      <c r="E202" s="46" t="s">
        <v>3</v>
      </c>
      <c r="F202" s="45" t="s">
        <v>2</v>
      </c>
      <c r="G202" s="47" t="s">
        <v>212</v>
      </c>
      <c r="H202" s="48" t="s">
        <v>7</v>
      </c>
      <c r="I202" s="49">
        <f>I203</f>
        <v>6298.1</v>
      </c>
      <c r="J202" s="49">
        <f>J203</f>
        <v>6298.1</v>
      </c>
      <c r="K202" s="49"/>
      <c r="L202" s="49"/>
      <c r="M202" s="49">
        <f t="shared" si="58"/>
        <v>6298.1</v>
      </c>
      <c r="N202" s="50">
        <f t="shared" si="59"/>
        <v>6298.1</v>
      </c>
      <c r="O202" s="51"/>
      <c r="P202" s="51"/>
      <c r="Q202" s="52">
        <f t="shared" si="56"/>
        <v>6298.1</v>
      </c>
      <c r="R202" s="91">
        <f t="shared" si="57"/>
        <v>6298.1</v>
      </c>
      <c r="S202" s="51"/>
      <c r="T202" s="51"/>
      <c r="U202" s="52">
        <f t="shared" si="55"/>
        <v>6298.1</v>
      </c>
      <c r="V202" s="52">
        <f t="shared" si="55"/>
        <v>6298.1</v>
      </c>
      <c r="W202" s="52"/>
      <c r="X202" s="52"/>
      <c r="Y202" s="52">
        <f t="shared" si="53"/>
        <v>6298.1</v>
      </c>
      <c r="Z202" s="52">
        <f t="shared" si="54"/>
        <v>6298.1</v>
      </c>
      <c r="AA202" s="52"/>
      <c r="AB202" s="52"/>
      <c r="AC202" s="52">
        <f t="shared" si="49"/>
        <v>6298.1</v>
      </c>
      <c r="AD202" s="91">
        <f t="shared" si="50"/>
        <v>6298.1</v>
      </c>
      <c r="AE202" s="3"/>
      <c r="AF202" s="3"/>
      <c r="AG202" s="135">
        <f t="shared" si="51"/>
        <v>6298.1</v>
      </c>
      <c r="AH202" s="135">
        <f t="shared" si="52"/>
        <v>6298.1</v>
      </c>
      <c r="AI202" s="135"/>
      <c r="AJ202" s="135"/>
      <c r="AK202" s="135">
        <f t="shared" si="47"/>
        <v>6298.1</v>
      </c>
      <c r="AL202" s="135">
        <f t="shared" si="48"/>
        <v>6298.1</v>
      </c>
    </row>
    <row r="203" spans="1:38" ht="22.5" x14ac:dyDescent="0.2">
      <c r="A203" s="42" t="s">
        <v>79</v>
      </c>
      <c r="B203" s="43">
        <v>63</v>
      </c>
      <c r="C203" s="44">
        <v>801</v>
      </c>
      <c r="D203" s="45" t="s">
        <v>206</v>
      </c>
      <c r="E203" s="46" t="s">
        <v>3</v>
      </c>
      <c r="F203" s="45" t="s">
        <v>2</v>
      </c>
      <c r="G203" s="47" t="s">
        <v>212</v>
      </c>
      <c r="H203" s="48">
        <v>600</v>
      </c>
      <c r="I203" s="49">
        <f>I204</f>
        <v>6298.1</v>
      </c>
      <c r="J203" s="49">
        <f>J204</f>
        <v>6298.1</v>
      </c>
      <c r="K203" s="49"/>
      <c r="L203" s="49"/>
      <c r="M203" s="49">
        <f t="shared" si="58"/>
        <v>6298.1</v>
      </c>
      <c r="N203" s="50">
        <f t="shared" si="59"/>
        <v>6298.1</v>
      </c>
      <c r="O203" s="51"/>
      <c r="P203" s="51"/>
      <c r="Q203" s="52">
        <f t="shared" si="56"/>
        <v>6298.1</v>
      </c>
      <c r="R203" s="91">
        <f t="shared" si="57"/>
        <v>6298.1</v>
      </c>
      <c r="S203" s="51"/>
      <c r="T203" s="51"/>
      <c r="U203" s="52">
        <f t="shared" si="55"/>
        <v>6298.1</v>
      </c>
      <c r="V203" s="52">
        <f t="shared" si="55"/>
        <v>6298.1</v>
      </c>
      <c r="W203" s="52"/>
      <c r="X203" s="52"/>
      <c r="Y203" s="52">
        <f t="shared" si="53"/>
        <v>6298.1</v>
      </c>
      <c r="Z203" s="52">
        <f t="shared" si="54"/>
        <v>6298.1</v>
      </c>
      <c r="AA203" s="52"/>
      <c r="AB203" s="52"/>
      <c r="AC203" s="52">
        <f t="shared" si="49"/>
        <v>6298.1</v>
      </c>
      <c r="AD203" s="91">
        <f t="shared" si="50"/>
        <v>6298.1</v>
      </c>
      <c r="AE203" s="3"/>
      <c r="AF203" s="3"/>
      <c r="AG203" s="135">
        <f t="shared" si="51"/>
        <v>6298.1</v>
      </c>
      <c r="AH203" s="135">
        <f t="shared" si="52"/>
        <v>6298.1</v>
      </c>
      <c r="AI203" s="135"/>
      <c r="AJ203" s="135"/>
      <c r="AK203" s="135">
        <f t="shared" si="47"/>
        <v>6298.1</v>
      </c>
      <c r="AL203" s="135">
        <f t="shared" si="48"/>
        <v>6298.1</v>
      </c>
    </row>
    <row r="204" spans="1:38" x14ac:dyDescent="0.2">
      <c r="A204" s="42" t="s">
        <v>156</v>
      </c>
      <c r="B204" s="43">
        <v>63</v>
      </c>
      <c r="C204" s="44">
        <v>801</v>
      </c>
      <c r="D204" s="45" t="s">
        <v>206</v>
      </c>
      <c r="E204" s="46" t="s">
        <v>3</v>
      </c>
      <c r="F204" s="45" t="s">
        <v>2</v>
      </c>
      <c r="G204" s="47" t="s">
        <v>212</v>
      </c>
      <c r="H204" s="48">
        <v>610</v>
      </c>
      <c r="I204" s="49">
        <v>6298.1</v>
      </c>
      <c r="J204" s="49">
        <v>6298.1</v>
      </c>
      <c r="K204" s="49"/>
      <c r="L204" s="49"/>
      <c r="M204" s="49">
        <f t="shared" si="58"/>
        <v>6298.1</v>
      </c>
      <c r="N204" s="50">
        <f t="shared" si="59"/>
        <v>6298.1</v>
      </c>
      <c r="O204" s="51"/>
      <c r="P204" s="51"/>
      <c r="Q204" s="52">
        <f t="shared" si="56"/>
        <v>6298.1</v>
      </c>
      <c r="R204" s="91">
        <f t="shared" si="57"/>
        <v>6298.1</v>
      </c>
      <c r="S204" s="51"/>
      <c r="T204" s="51"/>
      <c r="U204" s="52">
        <f t="shared" si="55"/>
        <v>6298.1</v>
      </c>
      <c r="V204" s="52">
        <f t="shared" si="55"/>
        <v>6298.1</v>
      </c>
      <c r="W204" s="52"/>
      <c r="X204" s="52"/>
      <c r="Y204" s="52">
        <f t="shared" si="53"/>
        <v>6298.1</v>
      </c>
      <c r="Z204" s="52">
        <f t="shared" si="54"/>
        <v>6298.1</v>
      </c>
      <c r="AA204" s="52"/>
      <c r="AB204" s="52"/>
      <c r="AC204" s="52">
        <f t="shared" si="49"/>
        <v>6298.1</v>
      </c>
      <c r="AD204" s="91">
        <f t="shared" si="50"/>
        <v>6298.1</v>
      </c>
      <c r="AE204" s="3"/>
      <c r="AF204" s="3"/>
      <c r="AG204" s="135">
        <f t="shared" si="51"/>
        <v>6298.1</v>
      </c>
      <c r="AH204" s="135">
        <f t="shared" si="52"/>
        <v>6298.1</v>
      </c>
      <c r="AI204" s="135"/>
      <c r="AJ204" s="135"/>
      <c r="AK204" s="135">
        <f t="shared" si="47"/>
        <v>6298.1</v>
      </c>
      <c r="AL204" s="135">
        <f t="shared" si="48"/>
        <v>6298.1</v>
      </c>
    </row>
    <row r="205" spans="1:38" ht="30" customHeight="1" x14ac:dyDescent="0.2">
      <c r="A205" s="42" t="s">
        <v>211</v>
      </c>
      <c r="B205" s="43">
        <v>63</v>
      </c>
      <c r="C205" s="44">
        <v>801</v>
      </c>
      <c r="D205" s="45" t="s">
        <v>206</v>
      </c>
      <c r="E205" s="46" t="s">
        <v>3</v>
      </c>
      <c r="F205" s="45" t="s">
        <v>2</v>
      </c>
      <c r="G205" s="47" t="s">
        <v>210</v>
      </c>
      <c r="H205" s="48" t="s">
        <v>7</v>
      </c>
      <c r="I205" s="49">
        <f>I206</f>
        <v>21959.599999999999</v>
      </c>
      <c r="J205" s="49">
        <f>J206</f>
        <v>21959.599999999999</v>
      </c>
      <c r="K205" s="49"/>
      <c r="L205" s="49"/>
      <c r="M205" s="49">
        <f t="shared" si="58"/>
        <v>21959.599999999999</v>
      </c>
      <c r="N205" s="50">
        <f t="shared" si="59"/>
        <v>21959.599999999999</v>
      </c>
      <c r="O205" s="51"/>
      <c r="P205" s="51"/>
      <c r="Q205" s="52">
        <f t="shared" si="56"/>
        <v>21959.599999999999</v>
      </c>
      <c r="R205" s="91">
        <f t="shared" si="57"/>
        <v>21959.599999999999</v>
      </c>
      <c r="S205" s="51"/>
      <c r="T205" s="51"/>
      <c r="U205" s="52">
        <f t="shared" si="55"/>
        <v>21959.599999999999</v>
      </c>
      <c r="V205" s="52">
        <f t="shared" si="55"/>
        <v>21959.599999999999</v>
      </c>
      <c r="W205" s="52"/>
      <c r="X205" s="52"/>
      <c r="Y205" s="52">
        <f t="shared" si="53"/>
        <v>21959.599999999999</v>
      </c>
      <c r="Z205" s="52">
        <f t="shared" si="54"/>
        <v>21959.599999999999</v>
      </c>
      <c r="AA205" s="52"/>
      <c r="AB205" s="52"/>
      <c r="AC205" s="52">
        <f t="shared" si="49"/>
        <v>21959.599999999999</v>
      </c>
      <c r="AD205" s="91">
        <f t="shared" si="50"/>
        <v>21959.599999999999</v>
      </c>
      <c r="AE205" s="3"/>
      <c r="AF205" s="3"/>
      <c r="AG205" s="135">
        <f t="shared" si="51"/>
        <v>21959.599999999999</v>
      </c>
      <c r="AH205" s="135">
        <f t="shared" si="52"/>
        <v>21959.599999999999</v>
      </c>
      <c r="AI205" s="135"/>
      <c r="AJ205" s="135"/>
      <c r="AK205" s="135">
        <f t="shared" si="47"/>
        <v>21959.599999999999</v>
      </c>
      <c r="AL205" s="135">
        <f t="shared" si="48"/>
        <v>21959.599999999999</v>
      </c>
    </row>
    <row r="206" spans="1:38" ht="22.5" x14ac:dyDescent="0.2">
      <c r="A206" s="42" t="s">
        <v>79</v>
      </c>
      <c r="B206" s="43">
        <v>63</v>
      </c>
      <c r="C206" s="44">
        <v>801</v>
      </c>
      <c r="D206" s="45" t="s">
        <v>206</v>
      </c>
      <c r="E206" s="46" t="s">
        <v>3</v>
      </c>
      <c r="F206" s="45" t="s">
        <v>2</v>
      </c>
      <c r="G206" s="47" t="s">
        <v>210</v>
      </c>
      <c r="H206" s="48">
        <v>600</v>
      </c>
      <c r="I206" s="49">
        <f>I207</f>
        <v>21959.599999999999</v>
      </c>
      <c r="J206" s="49">
        <f>J207</f>
        <v>21959.599999999999</v>
      </c>
      <c r="K206" s="49"/>
      <c r="L206" s="49"/>
      <c r="M206" s="49">
        <f t="shared" si="58"/>
        <v>21959.599999999999</v>
      </c>
      <c r="N206" s="50">
        <f t="shared" si="59"/>
        <v>21959.599999999999</v>
      </c>
      <c r="O206" s="51"/>
      <c r="P206" s="51"/>
      <c r="Q206" s="52">
        <f t="shared" si="56"/>
        <v>21959.599999999999</v>
      </c>
      <c r="R206" s="91">
        <f t="shared" si="57"/>
        <v>21959.599999999999</v>
      </c>
      <c r="S206" s="51"/>
      <c r="T206" s="51"/>
      <c r="U206" s="52">
        <f t="shared" si="55"/>
        <v>21959.599999999999</v>
      </c>
      <c r="V206" s="52">
        <f t="shared" si="55"/>
        <v>21959.599999999999</v>
      </c>
      <c r="W206" s="52"/>
      <c r="X206" s="52"/>
      <c r="Y206" s="52">
        <f t="shared" si="53"/>
        <v>21959.599999999999</v>
      </c>
      <c r="Z206" s="52">
        <f t="shared" si="54"/>
        <v>21959.599999999999</v>
      </c>
      <c r="AA206" s="52"/>
      <c r="AB206" s="52"/>
      <c r="AC206" s="52">
        <f t="shared" si="49"/>
        <v>21959.599999999999</v>
      </c>
      <c r="AD206" s="91">
        <f t="shared" si="50"/>
        <v>21959.599999999999</v>
      </c>
      <c r="AE206" s="3"/>
      <c r="AF206" s="3"/>
      <c r="AG206" s="135">
        <f t="shared" si="51"/>
        <v>21959.599999999999</v>
      </c>
      <c r="AH206" s="135">
        <f t="shared" si="52"/>
        <v>21959.599999999999</v>
      </c>
      <c r="AI206" s="135"/>
      <c r="AJ206" s="135"/>
      <c r="AK206" s="135">
        <f t="shared" si="47"/>
        <v>21959.599999999999</v>
      </c>
      <c r="AL206" s="135">
        <f t="shared" si="48"/>
        <v>21959.599999999999</v>
      </c>
    </row>
    <row r="207" spans="1:38" x14ac:dyDescent="0.2">
      <c r="A207" s="42" t="s">
        <v>156</v>
      </c>
      <c r="B207" s="43">
        <v>63</v>
      </c>
      <c r="C207" s="44">
        <v>801</v>
      </c>
      <c r="D207" s="45" t="s">
        <v>206</v>
      </c>
      <c r="E207" s="46" t="s">
        <v>3</v>
      </c>
      <c r="F207" s="45" t="s">
        <v>2</v>
      </c>
      <c r="G207" s="47" t="s">
        <v>210</v>
      </c>
      <c r="H207" s="48">
        <v>610</v>
      </c>
      <c r="I207" s="49">
        <v>21959.599999999999</v>
      </c>
      <c r="J207" s="49">
        <v>21959.599999999999</v>
      </c>
      <c r="K207" s="49"/>
      <c r="L207" s="49"/>
      <c r="M207" s="49">
        <f t="shared" si="58"/>
        <v>21959.599999999999</v>
      </c>
      <c r="N207" s="50">
        <f t="shared" si="59"/>
        <v>21959.599999999999</v>
      </c>
      <c r="O207" s="51"/>
      <c r="P207" s="51"/>
      <c r="Q207" s="52">
        <f t="shared" si="56"/>
        <v>21959.599999999999</v>
      </c>
      <c r="R207" s="91">
        <f t="shared" si="57"/>
        <v>21959.599999999999</v>
      </c>
      <c r="S207" s="51"/>
      <c r="T207" s="51"/>
      <c r="U207" s="52">
        <f t="shared" si="55"/>
        <v>21959.599999999999</v>
      </c>
      <c r="V207" s="52">
        <f t="shared" si="55"/>
        <v>21959.599999999999</v>
      </c>
      <c r="W207" s="52"/>
      <c r="X207" s="52"/>
      <c r="Y207" s="52">
        <f t="shared" si="53"/>
        <v>21959.599999999999</v>
      </c>
      <c r="Z207" s="52">
        <f t="shared" si="54"/>
        <v>21959.599999999999</v>
      </c>
      <c r="AA207" s="52"/>
      <c r="AB207" s="52"/>
      <c r="AC207" s="52">
        <f t="shared" si="49"/>
        <v>21959.599999999999</v>
      </c>
      <c r="AD207" s="91">
        <f t="shared" si="50"/>
        <v>21959.599999999999</v>
      </c>
      <c r="AE207" s="3"/>
      <c r="AF207" s="3"/>
      <c r="AG207" s="135">
        <f t="shared" si="51"/>
        <v>21959.599999999999</v>
      </c>
      <c r="AH207" s="135">
        <f t="shared" si="52"/>
        <v>21959.599999999999</v>
      </c>
      <c r="AI207" s="135"/>
      <c r="AJ207" s="135"/>
      <c r="AK207" s="135">
        <f t="shared" si="47"/>
        <v>21959.599999999999</v>
      </c>
      <c r="AL207" s="135">
        <f t="shared" si="48"/>
        <v>21959.599999999999</v>
      </c>
    </row>
    <row r="208" spans="1:38" ht="33.75" x14ac:dyDescent="0.2">
      <c r="A208" s="53" t="s">
        <v>311</v>
      </c>
      <c r="B208" s="54">
        <v>63</v>
      </c>
      <c r="C208" s="44">
        <v>801</v>
      </c>
      <c r="D208" s="55" t="s">
        <v>206</v>
      </c>
      <c r="E208" s="56" t="s">
        <v>3</v>
      </c>
      <c r="F208" s="55" t="s">
        <v>2</v>
      </c>
      <c r="G208" s="57" t="s">
        <v>276</v>
      </c>
      <c r="H208" s="48" t="s">
        <v>7</v>
      </c>
      <c r="I208" s="58">
        <f>I209</f>
        <v>300</v>
      </c>
      <c r="J208" s="49">
        <f>J209</f>
        <v>300</v>
      </c>
      <c r="K208" s="58"/>
      <c r="L208" s="49"/>
      <c r="M208" s="58">
        <f t="shared" si="58"/>
        <v>300</v>
      </c>
      <c r="N208" s="50">
        <f t="shared" si="59"/>
        <v>300</v>
      </c>
      <c r="O208" s="51"/>
      <c r="P208" s="51"/>
      <c r="Q208" s="52">
        <f t="shared" si="56"/>
        <v>300</v>
      </c>
      <c r="R208" s="91">
        <f t="shared" si="57"/>
        <v>300</v>
      </c>
      <c r="S208" s="51"/>
      <c r="T208" s="51"/>
      <c r="U208" s="52">
        <f t="shared" si="55"/>
        <v>300</v>
      </c>
      <c r="V208" s="52">
        <f t="shared" si="55"/>
        <v>300</v>
      </c>
      <c r="W208" s="52"/>
      <c r="X208" s="52"/>
      <c r="Y208" s="52">
        <f t="shared" si="53"/>
        <v>300</v>
      </c>
      <c r="Z208" s="52">
        <f t="shared" si="54"/>
        <v>300</v>
      </c>
      <c r="AA208" s="52"/>
      <c r="AB208" s="52"/>
      <c r="AC208" s="52">
        <f t="shared" si="49"/>
        <v>300</v>
      </c>
      <c r="AD208" s="91">
        <f t="shared" si="50"/>
        <v>300</v>
      </c>
      <c r="AE208" s="3"/>
      <c r="AF208" s="3"/>
      <c r="AG208" s="135">
        <f t="shared" si="51"/>
        <v>300</v>
      </c>
      <c r="AH208" s="135">
        <f t="shared" si="52"/>
        <v>300</v>
      </c>
      <c r="AI208" s="135"/>
      <c r="AJ208" s="135"/>
      <c r="AK208" s="135">
        <f t="shared" si="47"/>
        <v>300</v>
      </c>
      <c r="AL208" s="135">
        <f t="shared" si="48"/>
        <v>300</v>
      </c>
    </row>
    <row r="209" spans="1:38" ht="22.5" x14ac:dyDescent="0.2">
      <c r="A209" s="53" t="s">
        <v>79</v>
      </c>
      <c r="B209" s="54">
        <v>63</v>
      </c>
      <c r="C209" s="44">
        <v>801</v>
      </c>
      <c r="D209" s="55" t="s">
        <v>206</v>
      </c>
      <c r="E209" s="56" t="s">
        <v>3</v>
      </c>
      <c r="F209" s="55" t="s">
        <v>2</v>
      </c>
      <c r="G209" s="57" t="s">
        <v>276</v>
      </c>
      <c r="H209" s="48">
        <v>600</v>
      </c>
      <c r="I209" s="58">
        <f>I210</f>
        <v>300</v>
      </c>
      <c r="J209" s="49">
        <f>J210</f>
        <v>300</v>
      </c>
      <c r="K209" s="58"/>
      <c r="L209" s="49"/>
      <c r="M209" s="58">
        <f t="shared" si="58"/>
        <v>300</v>
      </c>
      <c r="N209" s="50">
        <f t="shared" si="59"/>
        <v>300</v>
      </c>
      <c r="O209" s="51"/>
      <c r="P209" s="51"/>
      <c r="Q209" s="52">
        <f t="shared" si="56"/>
        <v>300</v>
      </c>
      <c r="R209" s="91">
        <f t="shared" si="57"/>
        <v>300</v>
      </c>
      <c r="S209" s="51"/>
      <c r="T209" s="51"/>
      <c r="U209" s="52">
        <f t="shared" si="55"/>
        <v>300</v>
      </c>
      <c r="V209" s="52">
        <f t="shared" si="55"/>
        <v>300</v>
      </c>
      <c r="W209" s="52"/>
      <c r="X209" s="52"/>
      <c r="Y209" s="52">
        <f t="shared" si="53"/>
        <v>300</v>
      </c>
      <c r="Z209" s="52">
        <f t="shared" si="54"/>
        <v>300</v>
      </c>
      <c r="AA209" s="52"/>
      <c r="AB209" s="52"/>
      <c r="AC209" s="52">
        <f t="shared" si="49"/>
        <v>300</v>
      </c>
      <c r="AD209" s="91">
        <f t="shared" si="50"/>
        <v>300</v>
      </c>
      <c r="AE209" s="3"/>
      <c r="AF209" s="3"/>
      <c r="AG209" s="135">
        <f t="shared" si="51"/>
        <v>300</v>
      </c>
      <c r="AH209" s="135">
        <f t="shared" si="52"/>
        <v>300</v>
      </c>
      <c r="AI209" s="135"/>
      <c r="AJ209" s="135"/>
      <c r="AK209" s="135">
        <f t="shared" si="47"/>
        <v>300</v>
      </c>
      <c r="AL209" s="135">
        <f t="shared" si="48"/>
        <v>300</v>
      </c>
    </row>
    <row r="210" spans="1:38" x14ac:dyDescent="0.2">
      <c r="A210" s="53" t="s">
        <v>156</v>
      </c>
      <c r="B210" s="54">
        <v>63</v>
      </c>
      <c r="C210" s="44">
        <v>801</v>
      </c>
      <c r="D210" s="55" t="s">
        <v>206</v>
      </c>
      <c r="E210" s="56" t="s">
        <v>3</v>
      </c>
      <c r="F210" s="55" t="s">
        <v>2</v>
      </c>
      <c r="G210" s="57" t="s">
        <v>276</v>
      </c>
      <c r="H210" s="48">
        <v>610</v>
      </c>
      <c r="I210" s="58">
        <v>300</v>
      </c>
      <c r="J210" s="49">
        <v>300</v>
      </c>
      <c r="K210" s="58"/>
      <c r="L210" s="49"/>
      <c r="M210" s="58">
        <f t="shared" si="58"/>
        <v>300</v>
      </c>
      <c r="N210" s="50">
        <f t="shared" si="59"/>
        <v>300</v>
      </c>
      <c r="O210" s="51"/>
      <c r="P210" s="51"/>
      <c r="Q210" s="52">
        <f t="shared" si="56"/>
        <v>300</v>
      </c>
      <c r="R210" s="91">
        <f t="shared" si="57"/>
        <v>300</v>
      </c>
      <c r="S210" s="51"/>
      <c r="T210" s="51"/>
      <c r="U210" s="52">
        <f t="shared" si="55"/>
        <v>300</v>
      </c>
      <c r="V210" s="52">
        <f t="shared" si="55"/>
        <v>300</v>
      </c>
      <c r="W210" s="52"/>
      <c r="X210" s="52"/>
      <c r="Y210" s="52">
        <f t="shared" si="53"/>
        <v>300</v>
      </c>
      <c r="Z210" s="52">
        <f t="shared" si="54"/>
        <v>300</v>
      </c>
      <c r="AA210" s="52"/>
      <c r="AB210" s="52"/>
      <c r="AC210" s="52">
        <f t="shared" si="49"/>
        <v>300</v>
      </c>
      <c r="AD210" s="91">
        <f t="shared" si="50"/>
        <v>300</v>
      </c>
      <c r="AE210" s="3"/>
      <c r="AF210" s="3"/>
      <c r="AG210" s="135">
        <f t="shared" si="51"/>
        <v>300</v>
      </c>
      <c r="AH210" s="135">
        <f t="shared" si="52"/>
        <v>300</v>
      </c>
      <c r="AI210" s="135"/>
      <c r="AJ210" s="135"/>
      <c r="AK210" s="135">
        <f t="shared" si="47"/>
        <v>300</v>
      </c>
      <c r="AL210" s="135">
        <f t="shared" si="48"/>
        <v>300</v>
      </c>
    </row>
    <row r="211" spans="1:38" x14ac:dyDescent="0.2">
      <c r="A211" s="42" t="s">
        <v>308</v>
      </c>
      <c r="B211" s="43">
        <v>63</v>
      </c>
      <c r="C211" s="44">
        <v>801</v>
      </c>
      <c r="D211" s="45" t="s">
        <v>206</v>
      </c>
      <c r="E211" s="46" t="s">
        <v>3</v>
      </c>
      <c r="F211" s="45" t="s">
        <v>2</v>
      </c>
      <c r="G211" s="47" t="s">
        <v>209</v>
      </c>
      <c r="H211" s="48" t="s">
        <v>7</v>
      </c>
      <c r="I211" s="49">
        <f>I212</f>
        <v>752</v>
      </c>
      <c r="J211" s="49">
        <f>J212</f>
        <v>752</v>
      </c>
      <c r="K211" s="49"/>
      <c r="L211" s="49"/>
      <c r="M211" s="49">
        <f t="shared" si="58"/>
        <v>752</v>
      </c>
      <c r="N211" s="50">
        <f t="shared" si="59"/>
        <v>752</v>
      </c>
      <c r="O211" s="51"/>
      <c r="P211" s="51"/>
      <c r="Q211" s="52">
        <f t="shared" si="56"/>
        <v>752</v>
      </c>
      <c r="R211" s="91">
        <f t="shared" si="57"/>
        <v>752</v>
      </c>
      <c r="S211" s="51"/>
      <c r="T211" s="51"/>
      <c r="U211" s="52">
        <f t="shared" si="55"/>
        <v>752</v>
      </c>
      <c r="V211" s="52">
        <f t="shared" si="55"/>
        <v>752</v>
      </c>
      <c r="W211" s="52"/>
      <c r="X211" s="52"/>
      <c r="Y211" s="52">
        <f t="shared" si="53"/>
        <v>752</v>
      </c>
      <c r="Z211" s="52">
        <f t="shared" si="54"/>
        <v>752</v>
      </c>
      <c r="AA211" s="52"/>
      <c r="AB211" s="52"/>
      <c r="AC211" s="52">
        <f t="shared" si="49"/>
        <v>752</v>
      </c>
      <c r="AD211" s="91">
        <f t="shared" si="50"/>
        <v>752</v>
      </c>
      <c r="AE211" s="3"/>
      <c r="AF211" s="3"/>
      <c r="AG211" s="135">
        <f t="shared" si="51"/>
        <v>752</v>
      </c>
      <c r="AH211" s="135">
        <f t="shared" si="52"/>
        <v>752</v>
      </c>
      <c r="AI211" s="135"/>
      <c r="AJ211" s="135"/>
      <c r="AK211" s="135">
        <f t="shared" si="47"/>
        <v>752</v>
      </c>
      <c r="AL211" s="135">
        <f t="shared" si="48"/>
        <v>752</v>
      </c>
    </row>
    <row r="212" spans="1:38" ht="22.5" x14ac:dyDescent="0.2">
      <c r="A212" s="42" t="s">
        <v>79</v>
      </c>
      <c r="B212" s="43">
        <v>63</v>
      </c>
      <c r="C212" s="44">
        <v>801</v>
      </c>
      <c r="D212" s="45" t="s">
        <v>206</v>
      </c>
      <c r="E212" s="46" t="s">
        <v>3</v>
      </c>
      <c r="F212" s="45" t="s">
        <v>2</v>
      </c>
      <c r="G212" s="47" t="s">
        <v>209</v>
      </c>
      <c r="H212" s="48">
        <v>600</v>
      </c>
      <c r="I212" s="49">
        <f>I213</f>
        <v>752</v>
      </c>
      <c r="J212" s="49">
        <f>J213</f>
        <v>752</v>
      </c>
      <c r="K212" s="49"/>
      <c r="L212" s="49"/>
      <c r="M212" s="49">
        <f t="shared" si="58"/>
        <v>752</v>
      </c>
      <c r="N212" s="50">
        <f t="shared" si="59"/>
        <v>752</v>
      </c>
      <c r="O212" s="51"/>
      <c r="P212" s="51"/>
      <c r="Q212" s="52">
        <f t="shared" si="56"/>
        <v>752</v>
      </c>
      <c r="R212" s="91">
        <f t="shared" si="57"/>
        <v>752</v>
      </c>
      <c r="S212" s="51"/>
      <c r="T212" s="51"/>
      <c r="U212" s="52">
        <f t="shared" si="55"/>
        <v>752</v>
      </c>
      <c r="V212" s="52">
        <f t="shared" si="55"/>
        <v>752</v>
      </c>
      <c r="W212" s="52"/>
      <c r="X212" s="52"/>
      <c r="Y212" s="52">
        <f t="shared" si="53"/>
        <v>752</v>
      </c>
      <c r="Z212" s="52">
        <f t="shared" si="54"/>
        <v>752</v>
      </c>
      <c r="AA212" s="52"/>
      <c r="AB212" s="52"/>
      <c r="AC212" s="52">
        <f t="shared" si="49"/>
        <v>752</v>
      </c>
      <c r="AD212" s="91">
        <f t="shared" si="50"/>
        <v>752</v>
      </c>
      <c r="AE212" s="3"/>
      <c r="AF212" s="3"/>
      <c r="AG212" s="135">
        <f t="shared" si="51"/>
        <v>752</v>
      </c>
      <c r="AH212" s="135">
        <f t="shared" si="52"/>
        <v>752</v>
      </c>
      <c r="AI212" s="135"/>
      <c r="AJ212" s="135"/>
      <c r="AK212" s="135">
        <f t="shared" si="47"/>
        <v>752</v>
      </c>
      <c r="AL212" s="135">
        <f t="shared" si="48"/>
        <v>752</v>
      </c>
    </row>
    <row r="213" spans="1:38" x14ac:dyDescent="0.2">
      <c r="A213" s="42" t="s">
        <v>156</v>
      </c>
      <c r="B213" s="43">
        <v>63</v>
      </c>
      <c r="C213" s="44">
        <v>801</v>
      </c>
      <c r="D213" s="45" t="s">
        <v>206</v>
      </c>
      <c r="E213" s="46" t="s">
        <v>3</v>
      </c>
      <c r="F213" s="45" t="s">
        <v>2</v>
      </c>
      <c r="G213" s="47" t="s">
        <v>209</v>
      </c>
      <c r="H213" s="48">
        <v>610</v>
      </c>
      <c r="I213" s="49">
        <f>50+702</f>
        <v>752</v>
      </c>
      <c r="J213" s="49">
        <f>50+702</f>
        <v>752</v>
      </c>
      <c r="K213" s="49"/>
      <c r="L213" s="49"/>
      <c r="M213" s="49">
        <f t="shared" si="58"/>
        <v>752</v>
      </c>
      <c r="N213" s="50">
        <f t="shared" si="59"/>
        <v>752</v>
      </c>
      <c r="O213" s="51"/>
      <c r="P213" s="51"/>
      <c r="Q213" s="52">
        <f t="shared" si="56"/>
        <v>752</v>
      </c>
      <c r="R213" s="91">
        <f t="shared" si="57"/>
        <v>752</v>
      </c>
      <c r="S213" s="51"/>
      <c r="T213" s="51"/>
      <c r="U213" s="52">
        <f t="shared" si="55"/>
        <v>752</v>
      </c>
      <c r="V213" s="52">
        <f t="shared" si="55"/>
        <v>752</v>
      </c>
      <c r="W213" s="52"/>
      <c r="X213" s="52"/>
      <c r="Y213" s="52">
        <f t="shared" si="53"/>
        <v>752</v>
      </c>
      <c r="Z213" s="52">
        <f t="shared" si="54"/>
        <v>752</v>
      </c>
      <c r="AA213" s="52"/>
      <c r="AB213" s="52"/>
      <c r="AC213" s="52">
        <f t="shared" si="49"/>
        <v>752</v>
      </c>
      <c r="AD213" s="91">
        <f t="shared" si="50"/>
        <v>752</v>
      </c>
      <c r="AE213" s="3"/>
      <c r="AF213" s="3"/>
      <c r="AG213" s="135">
        <f t="shared" si="51"/>
        <v>752</v>
      </c>
      <c r="AH213" s="135">
        <f t="shared" si="52"/>
        <v>752</v>
      </c>
      <c r="AI213" s="135"/>
      <c r="AJ213" s="135"/>
      <c r="AK213" s="135">
        <f t="shared" si="47"/>
        <v>752</v>
      </c>
      <c r="AL213" s="135">
        <f t="shared" si="48"/>
        <v>752</v>
      </c>
    </row>
    <row r="214" spans="1:38" ht="78.75" x14ac:dyDescent="0.2">
      <c r="A214" s="42" t="s">
        <v>219</v>
      </c>
      <c r="B214" s="43">
        <v>63</v>
      </c>
      <c r="C214" s="44">
        <v>801</v>
      </c>
      <c r="D214" s="45" t="s">
        <v>206</v>
      </c>
      <c r="E214" s="46" t="s">
        <v>3</v>
      </c>
      <c r="F214" s="45" t="s">
        <v>2</v>
      </c>
      <c r="G214" s="57" t="s">
        <v>354</v>
      </c>
      <c r="H214" s="60"/>
      <c r="I214" s="49"/>
      <c r="J214" s="49"/>
      <c r="K214" s="49"/>
      <c r="L214" s="49"/>
      <c r="M214" s="49"/>
      <c r="N214" s="50"/>
      <c r="O214" s="51"/>
      <c r="P214" s="51"/>
      <c r="Q214" s="52"/>
      <c r="R214" s="91"/>
      <c r="S214" s="123">
        <f>S215</f>
        <v>582.9</v>
      </c>
      <c r="T214" s="98">
        <f>T215</f>
        <v>582.9</v>
      </c>
      <c r="U214" s="52">
        <f t="shared" si="55"/>
        <v>582.9</v>
      </c>
      <c r="V214" s="52">
        <f t="shared" si="55"/>
        <v>582.9</v>
      </c>
      <c r="W214" s="52"/>
      <c r="X214" s="52"/>
      <c r="Y214" s="52">
        <f t="shared" si="53"/>
        <v>582.9</v>
      </c>
      <c r="Z214" s="52">
        <f t="shared" si="54"/>
        <v>582.9</v>
      </c>
      <c r="AA214" s="52"/>
      <c r="AB214" s="52"/>
      <c r="AC214" s="52">
        <f t="shared" si="49"/>
        <v>582.9</v>
      </c>
      <c r="AD214" s="91">
        <f t="shared" si="50"/>
        <v>582.9</v>
      </c>
      <c r="AE214" s="3"/>
      <c r="AF214" s="3"/>
      <c r="AG214" s="135">
        <f t="shared" si="51"/>
        <v>582.9</v>
      </c>
      <c r="AH214" s="135">
        <f t="shared" si="52"/>
        <v>582.9</v>
      </c>
      <c r="AI214" s="135"/>
      <c r="AJ214" s="135"/>
      <c r="AK214" s="135">
        <f t="shared" si="47"/>
        <v>582.9</v>
      </c>
      <c r="AL214" s="135">
        <f t="shared" si="48"/>
        <v>582.9</v>
      </c>
    </row>
    <row r="215" spans="1:38" ht="22.5" x14ac:dyDescent="0.2">
      <c r="A215" s="42" t="s">
        <v>79</v>
      </c>
      <c r="B215" s="43">
        <v>63</v>
      </c>
      <c r="C215" s="44">
        <v>801</v>
      </c>
      <c r="D215" s="45" t="s">
        <v>206</v>
      </c>
      <c r="E215" s="46" t="s">
        <v>3</v>
      </c>
      <c r="F215" s="45" t="s">
        <v>2</v>
      </c>
      <c r="G215" s="57" t="s">
        <v>354</v>
      </c>
      <c r="H215" s="60">
        <v>600</v>
      </c>
      <c r="I215" s="49"/>
      <c r="J215" s="49"/>
      <c r="K215" s="49"/>
      <c r="L215" s="49"/>
      <c r="M215" s="49"/>
      <c r="N215" s="50"/>
      <c r="O215" s="51"/>
      <c r="P215" s="51"/>
      <c r="Q215" s="52"/>
      <c r="R215" s="91"/>
      <c r="S215" s="123">
        <f>S216</f>
        <v>582.9</v>
      </c>
      <c r="T215" s="98">
        <f>T216</f>
        <v>582.9</v>
      </c>
      <c r="U215" s="52">
        <f t="shared" si="55"/>
        <v>582.9</v>
      </c>
      <c r="V215" s="52">
        <f t="shared" si="55"/>
        <v>582.9</v>
      </c>
      <c r="W215" s="52"/>
      <c r="X215" s="52"/>
      <c r="Y215" s="52">
        <f t="shared" si="53"/>
        <v>582.9</v>
      </c>
      <c r="Z215" s="52">
        <f t="shared" si="54"/>
        <v>582.9</v>
      </c>
      <c r="AA215" s="52"/>
      <c r="AB215" s="52"/>
      <c r="AC215" s="52">
        <f t="shared" si="49"/>
        <v>582.9</v>
      </c>
      <c r="AD215" s="91">
        <f t="shared" si="50"/>
        <v>582.9</v>
      </c>
      <c r="AE215" s="3"/>
      <c r="AF215" s="3"/>
      <c r="AG215" s="135">
        <f t="shared" si="51"/>
        <v>582.9</v>
      </c>
      <c r="AH215" s="135">
        <f t="shared" si="52"/>
        <v>582.9</v>
      </c>
      <c r="AI215" s="135"/>
      <c r="AJ215" s="135"/>
      <c r="AK215" s="135">
        <f t="shared" si="47"/>
        <v>582.9</v>
      </c>
      <c r="AL215" s="135">
        <f t="shared" si="48"/>
        <v>582.9</v>
      </c>
    </row>
    <row r="216" spans="1:38" x14ac:dyDescent="0.2">
      <c r="A216" s="42" t="s">
        <v>156</v>
      </c>
      <c r="B216" s="43">
        <v>63</v>
      </c>
      <c r="C216" s="44">
        <v>801</v>
      </c>
      <c r="D216" s="45" t="s">
        <v>206</v>
      </c>
      <c r="E216" s="46" t="s">
        <v>3</v>
      </c>
      <c r="F216" s="45" t="s">
        <v>2</v>
      </c>
      <c r="G216" s="57" t="s">
        <v>354</v>
      </c>
      <c r="H216" s="60">
        <v>610</v>
      </c>
      <c r="I216" s="49"/>
      <c r="J216" s="49"/>
      <c r="K216" s="49"/>
      <c r="L216" s="49"/>
      <c r="M216" s="49"/>
      <c r="N216" s="50"/>
      <c r="O216" s="51"/>
      <c r="P216" s="51"/>
      <c r="Q216" s="52"/>
      <c r="R216" s="91"/>
      <c r="S216" s="123">
        <f>502.8+80.1</f>
        <v>582.9</v>
      </c>
      <c r="T216" s="98">
        <f>508.1+74.8</f>
        <v>582.9</v>
      </c>
      <c r="U216" s="52">
        <f t="shared" si="55"/>
        <v>582.9</v>
      </c>
      <c r="V216" s="52">
        <f t="shared" si="55"/>
        <v>582.9</v>
      </c>
      <c r="W216" s="52"/>
      <c r="X216" s="52"/>
      <c r="Y216" s="52">
        <f t="shared" si="53"/>
        <v>582.9</v>
      </c>
      <c r="Z216" s="52">
        <f t="shared" si="54"/>
        <v>582.9</v>
      </c>
      <c r="AA216" s="52"/>
      <c r="AB216" s="52"/>
      <c r="AC216" s="52">
        <f t="shared" si="49"/>
        <v>582.9</v>
      </c>
      <c r="AD216" s="91">
        <f t="shared" si="50"/>
        <v>582.9</v>
      </c>
      <c r="AE216" s="3"/>
      <c r="AF216" s="3"/>
      <c r="AG216" s="135">
        <f t="shared" si="51"/>
        <v>582.9</v>
      </c>
      <c r="AH216" s="135">
        <f t="shared" si="52"/>
        <v>582.9</v>
      </c>
      <c r="AI216" s="135"/>
      <c r="AJ216" s="135"/>
      <c r="AK216" s="135">
        <f t="shared" ref="AK216:AK279" si="61">AG216+AI216</f>
        <v>582.9</v>
      </c>
      <c r="AL216" s="135">
        <f t="shared" ref="AL216:AL279" si="62">AH216+AJ216</f>
        <v>582.9</v>
      </c>
    </row>
    <row r="217" spans="1:38" ht="22.5" x14ac:dyDescent="0.2">
      <c r="A217" s="42" t="s">
        <v>259</v>
      </c>
      <c r="B217" s="43">
        <v>63</v>
      </c>
      <c r="C217" s="44">
        <v>801</v>
      </c>
      <c r="D217" s="45" t="s">
        <v>206</v>
      </c>
      <c r="E217" s="46" t="s">
        <v>3</v>
      </c>
      <c r="F217" s="45" t="s">
        <v>2</v>
      </c>
      <c r="G217" s="47" t="s">
        <v>208</v>
      </c>
      <c r="H217" s="48" t="s">
        <v>7</v>
      </c>
      <c r="I217" s="49">
        <f>I218</f>
        <v>215</v>
      </c>
      <c r="J217" s="49">
        <f>J218</f>
        <v>215</v>
      </c>
      <c r="K217" s="49"/>
      <c r="L217" s="49"/>
      <c r="M217" s="49">
        <f t="shared" si="58"/>
        <v>215</v>
      </c>
      <c r="N217" s="50">
        <f t="shared" si="59"/>
        <v>215</v>
      </c>
      <c r="O217" s="51"/>
      <c r="P217" s="51"/>
      <c r="Q217" s="52">
        <f t="shared" si="56"/>
        <v>215</v>
      </c>
      <c r="R217" s="91">
        <f t="shared" si="57"/>
        <v>215</v>
      </c>
      <c r="S217" s="51"/>
      <c r="T217" s="51"/>
      <c r="U217" s="52">
        <f t="shared" si="55"/>
        <v>215</v>
      </c>
      <c r="V217" s="52">
        <f t="shared" si="55"/>
        <v>215</v>
      </c>
      <c r="W217" s="52"/>
      <c r="X217" s="52"/>
      <c r="Y217" s="52">
        <f t="shared" si="53"/>
        <v>215</v>
      </c>
      <c r="Z217" s="52">
        <f t="shared" si="54"/>
        <v>215</v>
      </c>
      <c r="AA217" s="52"/>
      <c r="AB217" s="52"/>
      <c r="AC217" s="52">
        <f t="shared" si="49"/>
        <v>215</v>
      </c>
      <c r="AD217" s="91">
        <f t="shared" si="50"/>
        <v>215</v>
      </c>
      <c r="AE217" s="3"/>
      <c r="AF217" s="3"/>
      <c r="AG217" s="135">
        <f t="shared" si="51"/>
        <v>215</v>
      </c>
      <c r="AH217" s="135">
        <f t="shared" si="52"/>
        <v>215</v>
      </c>
      <c r="AI217" s="135"/>
      <c r="AJ217" s="135"/>
      <c r="AK217" s="135">
        <f t="shared" si="61"/>
        <v>215</v>
      </c>
      <c r="AL217" s="135">
        <f t="shared" si="62"/>
        <v>215</v>
      </c>
    </row>
    <row r="218" spans="1:38" ht="22.5" x14ac:dyDescent="0.2">
      <c r="A218" s="42" t="s">
        <v>79</v>
      </c>
      <c r="B218" s="43">
        <v>63</v>
      </c>
      <c r="C218" s="44">
        <v>801</v>
      </c>
      <c r="D218" s="45" t="s">
        <v>206</v>
      </c>
      <c r="E218" s="46" t="s">
        <v>3</v>
      </c>
      <c r="F218" s="45" t="s">
        <v>2</v>
      </c>
      <c r="G218" s="47" t="s">
        <v>208</v>
      </c>
      <c r="H218" s="48">
        <v>600</v>
      </c>
      <c r="I218" s="49">
        <f>I219</f>
        <v>215</v>
      </c>
      <c r="J218" s="49">
        <f>J219</f>
        <v>215</v>
      </c>
      <c r="K218" s="49"/>
      <c r="L218" s="49"/>
      <c r="M218" s="49">
        <f t="shared" si="58"/>
        <v>215</v>
      </c>
      <c r="N218" s="50">
        <f t="shared" si="59"/>
        <v>215</v>
      </c>
      <c r="O218" s="51"/>
      <c r="P218" s="51"/>
      <c r="Q218" s="52">
        <f t="shared" si="56"/>
        <v>215</v>
      </c>
      <c r="R218" s="91">
        <f t="shared" si="57"/>
        <v>215</v>
      </c>
      <c r="S218" s="51"/>
      <c r="T218" s="51"/>
      <c r="U218" s="52">
        <f t="shared" si="55"/>
        <v>215</v>
      </c>
      <c r="V218" s="52">
        <f t="shared" si="55"/>
        <v>215</v>
      </c>
      <c r="W218" s="52"/>
      <c r="X218" s="52"/>
      <c r="Y218" s="52">
        <f t="shared" si="53"/>
        <v>215</v>
      </c>
      <c r="Z218" s="52">
        <f t="shared" si="54"/>
        <v>215</v>
      </c>
      <c r="AA218" s="52"/>
      <c r="AB218" s="52"/>
      <c r="AC218" s="52">
        <f t="shared" ref="AC218:AC281" si="63">Y218+AA218</f>
        <v>215</v>
      </c>
      <c r="AD218" s="91">
        <f t="shared" ref="AD218:AD281" si="64">Z218+AB218</f>
        <v>215</v>
      </c>
      <c r="AE218" s="3"/>
      <c r="AF218" s="3"/>
      <c r="AG218" s="135">
        <f t="shared" ref="AG218:AG281" si="65">AC218+AE218</f>
        <v>215</v>
      </c>
      <c r="AH218" s="135">
        <f t="shared" ref="AH218:AH281" si="66">AD218+AF218</f>
        <v>215</v>
      </c>
      <c r="AI218" s="135"/>
      <c r="AJ218" s="135"/>
      <c r="AK218" s="135">
        <f t="shared" si="61"/>
        <v>215</v>
      </c>
      <c r="AL218" s="135">
        <f t="shared" si="62"/>
        <v>215</v>
      </c>
    </row>
    <row r="219" spans="1:38" x14ac:dyDescent="0.2">
      <c r="A219" s="42" t="s">
        <v>156</v>
      </c>
      <c r="B219" s="43">
        <v>63</v>
      </c>
      <c r="C219" s="44">
        <v>801</v>
      </c>
      <c r="D219" s="45" t="s">
        <v>206</v>
      </c>
      <c r="E219" s="46" t="s">
        <v>3</v>
      </c>
      <c r="F219" s="45" t="s">
        <v>2</v>
      </c>
      <c r="G219" s="47" t="s">
        <v>208</v>
      </c>
      <c r="H219" s="48">
        <v>610</v>
      </c>
      <c r="I219" s="49">
        <v>215</v>
      </c>
      <c r="J219" s="49">
        <v>215</v>
      </c>
      <c r="K219" s="49"/>
      <c r="L219" s="49"/>
      <c r="M219" s="49">
        <f t="shared" si="58"/>
        <v>215</v>
      </c>
      <c r="N219" s="50">
        <f t="shared" si="59"/>
        <v>215</v>
      </c>
      <c r="O219" s="51"/>
      <c r="P219" s="51"/>
      <c r="Q219" s="52">
        <f t="shared" si="56"/>
        <v>215</v>
      </c>
      <c r="R219" s="91">
        <f t="shared" si="57"/>
        <v>215</v>
      </c>
      <c r="S219" s="51"/>
      <c r="T219" s="51"/>
      <c r="U219" s="52">
        <f t="shared" si="55"/>
        <v>215</v>
      </c>
      <c r="V219" s="52">
        <f t="shared" si="55"/>
        <v>215</v>
      </c>
      <c r="W219" s="52"/>
      <c r="X219" s="52"/>
      <c r="Y219" s="52">
        <f t="shared" si="53"/>
        <v>215</v>
      </c>
      <c r="Z219" s="52">
        <f t="shared" si="54"/>
        <v>215</v>
      </c>
      <c r="AA219" s="52"/>
      <c r="AB219" s="52"/>
      <c r="AC219" s="52">
        <f t="shared" si="63"/>
        <v>215</v>
      </c>
      <c r="AD219" s="91">
        <f t="shared" si="64"/>
        <v>215</v>
      </c>
      <c r="AE219" s="3"/>
      <c r="AF219" s="3"/>
      <c r="AG219" s="135">
        <f t="shared" si="65"/>
        <v>215</v>
      </c>
      <c r="AH219" s="135">
        <f t="shared" si="66"/>
        <v>215</v>
      </c>
      <c r="AI219" s="135"/>
      <c r="AJ219" s="135"/>
      <c r="AK219" s="135">
        <f t="shared" si="61"/>
        <v>215</v>
      </c>
      <c r="AL219" s="135">
        <f t="shared" si="62"/>
        <v>215</v>
      </c>
    </row>
    <row r="220" spans="1:38" ht="33.75" x14ac:dyDescent="0.2">
      <c r="A220" s="70" t="s">
        <v>317</v>
      </c>
      <c r="B220" s="54">
        <v>63</v>
      </c>
      <c r="C220" s="44">
        <v>801</v>
      </c>
      <c r="D220" s="55" t="s">
        <v>206</v>
      </c>
      <c r="E220" s="56" t="s">
        <v>3</v>
      </c>
      <c r="F220" s="55" t="s">
        <v>2</v>
      </c>
      <c r="G220" s="57" t="s">
        <v>166</v>
      </c>
      <c r="H220" s="48" t="s">
        <v>7</v>
      </c>
      <c r="I220" s="58">
        <f>I221</f>
        <v>200</v>
      </c>
      <c r="J220" s="49">
        <f>J221</f>
        <v>200</v>
      </c>
      <c r="K220" s="58"/>
      <c r="L220" s="49"/>
      <c r="M220" s="58">
        <f t="shared" si="58"/>
        <v>200</v>
      </c>
      <c r="N220" s="50">
        <f t="shared" si="59"/>
        <v>200</v>
      </c>
      <c r="O220" s="51"/>
      <c r="P220" s="51"/>
      <c r="Q220" s="52">
        <f t="shared" si="56"/>
        <v>200</v>
      </c>
      <c r="R220" s="91">
        <f t="shared" si="57"/>
        <v>200</v>
      </c>
      <c r="S220" s="51"/>
      <c r="T220" s="51"/>
      <c r="U220" s="52">
        <f t="shared" si="55"/>
        <v>200</v>
      </c>
      <c r="V220" s="52">
        <f t="shared" si="55"/>
        <v>200</v>
      </c>
      <c r="W220" s="52"/>
      <c r="X220" s="52"/>
      <c r="Y220" s="52">
        <f t="shared" si="53"/>
        <v>200</v>
      </c>
      <c r="Z220" s="52">
        <f t="shared" si="54"/>
        <v>200</v>
      </c>
      <c r="AA220" s="52"/>
      <c r="AB220" s="52"/>
      <c r="AC220" s="52">
        <f t="shared" si="63"/>
        <v>200</v>
      </c>
      <c r="AD220" s="91">
        <f t="shared" si="64"/>
        <v>200</v>
      </c>
      <c r="AE220" s="3"/>
      <c r="AF220" s="3"/>
      <c r="AG220" s="135">
        <f t="shared" si="65"/>
        <v>200</v>
      </c>
      <c r="AH220" s="135">
        <f t="shared" si="66"/>
        <v>200</v>
      </c>
      <c r="AI220" s="135"/>
      <c r="AJ220" s="135"/>
      <c r="AK220" s="135">
        <f t="shared" si="61"/>
        <v>200</v>
      </c>
      <c r="AL220" s="135">
        <f t="shared" si="62"/>
        <v>200</v>
      </c>
    </row>
    <row r="221" spans="1:38" ht="22.5" x14ac:dyDescent="0.2">
      <c r="A221" s="53" t="s">
        <v>79</v>
      </c>
      <c r="B221" s="54">
        <v>63</v>
      </c>
      <c r="C221" s="44">
        <v>801</v>
      </c>
      <c r="D221" s="55" t="s">
        <v>206</v>
      </c>
      <c r="E221" s="56" t="s">
        <v>3</v>
      </c>
      <c r="F221" s="55" t="s">
        <v>2</v>
      </c>
      <c r="G221" s="57" t="s">
        <v>166</v>
      </c>
      <c r="H221" s="48">
        <v>600</v>
      </c>
      <c r="I221" s="58">
        <f>I222</f>
        <v>200</v>
      </c>
      <c r="J221" s="49">
        <f>J222</f>
        <v>200</v>
      </c>
      <c r="K221" s="58"/>
      <c r="L221" s="49"/>
      <c r="M221" s="58">
        <f t="shared" si="58"/>
        <v>200</v>
      </c>
      <c r="N221" s="50">
        <f t="shared" si="59"/>
        <v>200</v>
      </c>
      <c r="O221" s="51"/>
      <c r="P221" s="51"/>
      <c r="Q221" s="52">
        <f t="shared" si="56"/>
        <v>200</v>
      </c>
      <c r="R221" s="91">
        <f t="shared" si="57"/>
        <v>200</v>
      </c>
      <c r="S221" s="51"/>
      <c r="T221" s="51"/>
      <c r="U221" s="52">
        <f t="shared" si="55"/>
        <v>200</v>
      </c>
      <c r="V221" s="52">
        <f t="shared" si="55"/>
        <v>200</v>
      </c>
      <c r="W221" s="52"/>
      <c r="X221" s="52"/>
      <c r="Y221" s="52">
        <f t="shared" si="53"/>
        <v>200</v>
      </c>
      <c r="Z221" s="52">
        <f t="shared" si="54"/>
        <v>200</v>
      </c>
      <c r="AA221" s="52"/>
      <c r="AB221" s="52"/>
      <c r="AC221" s="52">
        <f t="shared" si="63"/>
        <v>200</v>
      </c>
      <c r="AD221" s="91">
        <f t="shared" si="64"/>
        <v>200</v>
      </c>
      <c r="AE221" s="3"/>
      <c r="AF221" s="3"/>
      <c r="AG221" s="135">
        <f t="shared" si="65"/>
        <v>200</v>
      </c>
      <c r="AH221" s="135">
        <f t="shared" si="66"/>
        <v>200</v>
      </c>
      <c r="AI221" s="135"/>
      <c r="AJ221" s="135"/>
      <c r="AK221" s="135">
        <f t="shared" si="61"/>
        <v>200</v>
      </c>
      <c r="AL221" s="135">
        <f t="shared" si="62"/>
        <v>200</v>
      </c>
    </row>
    <row r="222" spans="1:38" x14ac:dyDescent="0.2">
      <c r="A222" s="53" t="s">
        <v>156</v>
      </c>
      <c r="B222" s="54">
        <v>63</v>
      </c>
      <c r="C222" s="44">
        <v>801</v>
      </c>
      <c r="D222" s="55" t="s">
        <v>206</v>
      </c>
      <c r="E222" s="56" t="s">
        <v>3</v>
      </c>
      <c r="F222" s="55" t="s">
        <v>2</v>
      </c>
      <c r="G222" s="57" t="s">
        <v>166</v>
      </c>
      <c r="H222" s="48">
        <v>610</v>
      </c>
      <c r="I222" s="58">
        <v>200</v>
      </c>
      <c r="J222" s="49">
        <v>200</v>
      </c>
      <c r="K222" s="58"/>
      <c r="L222" s="49"/>
      <c r="M222" s="58">
        <f t="shared" si="58"/>
        <v>200</v>
      </c>
      <c r="N222" s="50">
        <f t="shared" si="59"/>
        <v>200</v>
      </c>
      <c r="O222" s="51"/>
      <c r="P222" s="51"/>
      <c r="Q222" s="52">
        <f t="shared" si="56"/>
        <v>200</v>
      </c>
      <c r="R222" s="91">
        <f t="shared" si="57"/>
        <v>200</v>
      </c>
      <c r="S222" s="51"/>
      <c r="T222" s="51"/>
      <c r="U222" s="52">
        <f t="shared" si="55"/>
        <v>200</v>
      </c>
      <c r="V222" s="52">
        <f t="shared" si="55"/>
        <v>200</v>
      </c>
      <c r="W222" s="52"/>
      <c r="X222" s="52"/>
      <c r="Y222" s="52">
        <f t="shared" si="53"/>
        <v>200</v>
      </c>
      <c r="Z222" s="52">
        <f t="shared" si="54"/>
        <v>200</v>
      </c>
      <c r="AA222" s="52"/>
      <c r="AB222" s="52"/>
      <c r="AC222" s="52">
        <f t="shared" si="63"/>
        <v>200</v>
      </c>
      <c r="AD222" s="91">
        <f t="shared" si="64"/>
        <v>200</v>
      </c>
      <c r="AE222" s="3"/>
      <c r="AF222" s="3"/>
      <c r="AG222" s="135">
        <f t="shared" si="65"/>
        <v>200</v>
      </c>
      <c r="AH222" s="135">
        <f t="shared" si="66"/>
        <v>200</v>
      </c>
      <c r="AI222" s="135"/>
      <c r="AJ222" s="135"/>
      <c r="AK222" s="135">
        <f t="shared" si="61"/>
        <v>200</v>
      </c>
      <c r="AL222" s="135">
        <f t="shared" si="62"/>
        <v>200</v>
      </c>
    </row>
    <row r="223" spans="1:38" x14ac:dyDescent="0.2">
      <c r="A223" s="42" t="s">
        <v>207</v>
      </c>
      <c r="B223" s="43">
        <v>63</v>
      </c>
      <c r="C223" s="44">
        <v>804</v>
      </c>
      <c r="D223" s="45" t="s">
        <v>7</v>
      </c>
      <c r="E223" s="46" t="s">
        <v>7</v>
      </c>
      <c r="F223" s="45" t="s">
        <v>7</v>
      </c>
      <c r="G223" s="47" t="s">
        <v>7</v>
      </c>
      <c r="H223" s="48" t="s">
        <v>7</v>
      </c>
      <c r="I223" s="49">
        <f>I224</f>
        <v>1910.3999999999999</v>
      </c>
      <c r="J223" s="49">
        <f>J224</f>
        <v>1910.3999999999999</v>
      </c>
      <c r="K223" s="49"/>
      <c r="L223" s="49"/>
      <c r="M223" s="49">
        <f t="shared" si="58"/>
        <v>1910.3999999999999</v>
      </c>
      <c r="N223" s="50">
        <f t="shared" si="59"/>
        <v>1910.3999999999999</v>
      </c>
      <c r="O223" s="51"/>
      <c r="P223" s="51"/>
      <c r="Q223" s="52">
        <f t="shared" si="56"/>
        <v>1910.3999999999999</v>
      </c>
      <c r="R223" s="91">
        <f t="shared" si="57"/>
        <v>1910.3999999999999</v>
      </c>
      <c r="S223" s="51"/>
      <c r="T223" s="51"/>
      <c r="U223" s="52">
        <f t="shared" si="55"/>
        <v>1910.3999999999999</v>
      </c>
      <c r="V223" s="52">
        <f t="shared" si="55"/>
        <v>1910.3999999999999</v>
      </c>
      <c r="W223" s="52"/>
      <c r="X223" s="52"/>
      <c r="Y223" s="52">
        <f t="shared" si="53"/>
        <v>1910.3999999999999</v>
      </c>
      <c r="Z223" s="52">
        <f t="shared" si="54"/>
        <v>1910.3999999999999</v>
      </c>
      <c r="AA223" s="52"/>
      <c r="AB223" s="52"/>
      <c r="AC223" s="52">
        <f t="shared" si="63"/>
        <v>1910.3999999999999</v>
      </c>
      <c r="AD223" s="91">
        <f t="shared" si="64"/>
        <v>1910.3999999999999</v>
      </c>
      <c r="AE223" s="3"/>
      <c r="AF223" s="3"/>
      <c r="AG223" s="135">
        <f t="shared" si="65"/>
        <v>1910.3999999999999</v>
      </c>
      <c r="AH223" s="135">
        <f t="shared" si="66"/>
        <v>1910.3999999999999</v>
      </c>
      <c r="AI223" s="135"/>
      <c r="AJ223" s="135"/>
      <c r="AK223" s="135">
        <f t="shared" si="61"/>
        <v>1910.3999999999999</v>
      </c>
      <c r="AL223" s="135">
        <f t="shared" si="62"/>
        <v>1910.3999999999999</v>
      </c>
    </row>
    <row r="224" spans="1:38" ht="45" x14ac:dyDescent="0.2">
      <c r="A224" s="42" t="s">
        <v>319</v>
      </c>
      <c r="B224" s="43">
        <v>63</v>
      </c>
      <c r="C224" s="44">
        <v>804</v>
      </c>
      <c r="D224" s="45" t="s">
        <v>206</v>
      </c>
      <c r="E224" s="46" t="s">
        <v>3</v>
      </c>
      <c r="F224" s="45" t="s">
        <v>2</v>
      </c>
      <c r="G224" s="47" t="s">
        <v>9</v>
      </c>
      <c r="H224" s="48" t="s">
        <v>7</v>
      </c>
      <c r="I224" s="49">
        <f>I225</f>
        <v>1910.3999999999999</v>
      </c>
      <c r="J224" s="49">
        <f>J225</f>
        <v>1910.3999999999999</v>
      </c>
      <c r="K224" s="49"/>
      <c r="L224" s="49"/>
      <c r="M224" s="49">
        <f t="shared" si="58"/>
        <v>1910.3999999999999</v>
      </c>
      <c r="N224" s="50">
        <f t="shared" si="59"/>
        <v>1910.3999999999999</v>
      </c>
      <c r="O224" s="51"/>
      <c r="P224" s="51"/>
      <c r="Q224" s="52">
        <f t="shared" si="56"/>
        <v>1910.3999999999999</v>
      </c>
      <c r="R224" s="91">
        <f t="shared" si="57"/>
        <v>1910.3999999999999</v>
      </c>
      <c r="S224" s="51"/>
      <c r="T224" s="51"/>
      <c r="U224" s="52">
        <f t="shared" si="55"/>
        <v>1910.3999999999999</v>
      </c>
      <c r="V224" s="52">
        <f t="shared" si="55"/>
        <v>1910.3999999999999</v>
      </c>
      <c r="W224" s="52"/>
      <c r="X224" s="52"/>
      <c r="Y224" s="52">
        <f t="shared" ref="Y224:Y287" si="67">U224+W224</f>
        <v>1910.3999999999999</v>
      </c>
      <c r="Z224" s="52">
        <f t="shared" ref="Z224:Z287" si="68">V224+X224</f>
        <v>1910.3999999999999</v>
      </c>
      <c r="AA224" s="52"/>
      <c r="AB224" s="52"/>
      <c r="AC224" s="52">
        <f t="shared" si="63"/>
        <v>1910.3999999999999</v>
      </c>
      <c r="AD224" s="91">
        <f t="shared" si="64"/>
        <v>1910.3999999999999</v>
      </c>
      <c r="AE224" s="3"/>
      <c r="AF224" s="3"/>
      <c r="AG224" s="135">
        <f t="shared" si="65"/>
        <v>1910.3999999999999</v>
      </c>
      <c r="AH224" s="135">
        <f t="shared" si="66"/>
        <v>1910.3999999999999</v>
      </c>
      <c r="AI224" s="135"/>
      <c r="AJ224" s="135"/>
      <c r="AK224" s="135">
        <f t="shared" si="61"/>
        <v>1910.3999999999999</v>
      </c>
      <c r="AL224" s="135">
        <f t="shared" si="62"/>
        <v>1910.3999999999999</v>
      </c>
    </row>
    <row r="225" spans="1:38" ht="22.5" x14ac:dyDescent="0.2">
      <c r="A225" s="42" t="s">
        <v>15</v>
      </c>
      <c r="B225" s="43">
        <v>63</v>
      </c>
      <c r="C225" s="44">
        <v>804</v>
      </c>
      <c r="D225" s="45" t="s">
        <v>206</v>
      </c>
      <c r="E225" s="46" t="s">
        <v>3</v>
      </c>
      <c r="F225" s="45" t="s">
        <v>2</v>
      </c>
      <c r="G225" s="47" t="s">
        <v>11</v>
      </c>
      <c r="H225" s="48" t="s">
        <v>7</v>
      </c>
      <c r="I225" s="49">
        <f>I226+I228</f>
        <v>1910.3999999999999</v>
      </c>
      <c r="J225" s="49">
        <f>J226+J228</f>
        <v>1910.3999999999999</v>
      </c>
      <c r="K225" s="49"/>
      <c r="L225" s="49"/>
      <c r="M225" s="49">
        <f t="shared" si="58"/>
        <v>1910.3999999999999</v>
      </c>
      <c r="N225" s="50">
        <f t="shared" si="59"/>
        <v>1910.3999999999999</v>
      </c>
      <c r="O225" s="51"/>
      <c r="P225" s="51"/>
      <c r="Q225" s="52">
        <f t="shared" si="56"/>
        <v>1910.3999999999999</v>
      </c>
      <c r="R225" s="91">
        <f t="shared" si="57"/>
        <v>1910.3999999999999</v>
      </c>
      <c r="S225" s="51"/>
      <c r="T225" s="51"/>
      <c r="U225" s="52">
        <f t="shared" si="55"/>
        <v>1910.3999999999999</v>
      </c>
      <c r="V225" s="52">
        <f t="shared" si="55"/>
        <v>1910.3999999999999</v>
      </c>
      <c r="W225" s="52"/>
      <c r="X225" s="52"/>
      <c r="Y225" s="52">
        <f t="shared" si="67"/>
        <v>1910.3999999999999</v>
      </c>
      <c r="Z225" s="52">
        <f t="shared" si="68"/>
        <v>1910.3999999999999</v>
      </c>
      <c r="AA225" s="52"/>
      <c r="AB225" s="52"/>
      <c r="AC225" s="52">
        <f t="shared" si="63"/>
        <v>1910.3999999999999</v>
      </c>
      <c r="AD225" s="91">
        <f t="shared" si="64"/>
        <v>1910.3999999999999</v>
      </c>
      <c r="AE225" s="3"/>
      <c r="AF225" s="3"/>
      <c r="AG225" s="135">
        <f t="shared" si="65"/>
        <v>1910.3999999999999</v>
      </c>
      <c r="AH225" s="135">
        <f t="shared" si="66"/>
        <v>1910.3999999999999</v>
      </c>
      <c r="AI225" s="135"/>
      <c r="AJ225" s="135"/>
      <c r="AK225" s="135">
        <f t="shared" si="61"/>
        <v>1910.3999999999999</v>
      </c>
      <c r="AL225" s="135">
        <f t="shared" si="62"/>
        <v>1910.3999999999999</v>
      </c>
    </row>
    <row r="226" spans="1:38" ht="45" x14ac:dyDescent="0.2">
      <c r="A226" s="42" t="s">
        <v>6</v>
      </c>
      <c r="B226" s="43">
        <v>63</v>
      </c>
      <c r="C226" s="44">
        <v>804</v>
      </c>
      <c r="D226" s="45" t="s">
        <v>206</v>
      </c>
      <c r="E226" s="46" t="s">
        <v>3</v>
      </c>
      <c r="F226" s="45" t="s">
        <v>2</v>
      </c>
      <c r="G226" s="47" t="s">
        <v>11</v>
      </c>
      <c r="H226" s="48">
        <v>100</v>
      </c>
      <c r="I226" s="49">
        <f>I227</f>
        <v>1862.6999999999998</v>
      </c>
      <c r="J226" s="49">
        <f>J227</f>
        <v>1862.6999999999998</v>
      </c>
      <c r="K226" s="49"/>
      <c r="L226" s="49"/>
      <c r="M226" s="49">
        <f t="shared" si="58"/>
        <v>1862.6999999999998</v>
      </c>
      <c r="N226" s="50">
        <f t="shared" si="59"/>
        <v>1862.6999999999998</v>
      </c>
      <c r="O226" s="51"/>
      <c r="P226" s="51"/>
      <c r="Q226" s="52">
        <f t="shared" si="56"/>
        <v>1862.6999999999998</v>
      </c>
      <c r="R226" s="91">
        <f t="shared" si="57"/>
        <v>1862.6999999999998</v>
      </c>
      <c r="S226" s="51"/>
      <c r="T226" s="51"/>
      <c r="U226" s="52">
        <f t="shared" si="55"/>
        <v>1862.6999999999998</v>
      </c>
      <c r="V226" s="52">
        <f t="shared" si="55"/>
        <v>1862.6999999999998</v>
      </c>
      <c r="W226" s="52"/>
      <c r="X226" s="52"/>
      <c r="Y226" s="52">
        <f t="shared" si="67"/>
        <v>1862.6999999999998</v>
      </c>
      <c r="Z226" s="52">
        <f t="shared" si="68"/>
        <v>1862.6999999999998</v>
      </c>
      <c r="AA226" s="52"/>
      <c r="AB226" s="52"/>
      <c r="AC226" s="52">
        <f t="shared" si="63"/>
        <v>1862.6999999999998</v>
      </c>
      <c r="AD226" s="91">
        <f t="shared" si="64"/>
        <v>1862.6999999999998</v>
      </c>
      <c r="AE226" s="3"/>
      <c r="AF226" s="3"/>
      <c r="AG226" s="135">
        <f t="shared" si="65"/>
        <v>1862.6999999999998</v>
      </c>
      <c r="AH226" s="135">
        <f t="shared" si="66"/>
        <v>1862.6999999999998</v>
      </c>
      <c r="AI226" s="135"/>
      <c r="AJ226" s="135"/>
      <c r="AK226" s="135">
        <f t="shared" si="61"/>
        <v>1862.6999999999998</v>
      </c>
      <c r="AL226" s="135">
        <f t="shared" si="62"/>
        <v>1862.6999999999998</v>
      </c>
    </row>
    <row r="227" spans="1:38" ht="22.5" x14ac:dyDescent="0.2">
      <c r="A227" s="42" t="s">
        <v>5</v>
      </c>
      <c r="B227" s="43">
        <v>63</v>
      </c>
      <c r="C227" s="44">
        <v>804</v>
      </c>
      <c r="D227" s="45" t="s">
        <v>206</v>
      </c>
      <c r="E227" s="46" t="s">
        <v>3</v>
      </c>
      <c r="F227" s="45" t="s">
        <v>2</v>
      </c>
      <c r="G227" s="47" t="s">
        <v>11</v>
      </c>
      <c r="H227" s="48">
        <v>120</v>
      </c>
      <c r="I227" s="49">
        <f>1347.3+108.5+406.9</f>
        <v>1862.6999999999998</v>
      </c>
      <c r="J227" s="49">
        <f>1347.3+108.5+406.9</f>
        <v>1862.6999999999998</v>
      </c>
      <c r="K227" s="49"/>
      <c r="L227" s="49"/>
      <c r="M227" s="49">
        <f t="shared" si="58"/>
        <v>1862.6999999999998</v>
      </c>
      <c r="N227" s="50">
        <f t="shared" si="59"/>
        <v>1862.6999999999998</v>
      </c>
      <c r="O227" s="51"/>
      <c r="P227" s="51"/>
      <c r="Q227" s="52">
        <f t="shared" si="56"/>
        <v>1862.6999999999998</v>
      </c>
      <c r="R227" s="91">
        <f t="shared" si="57"/>
        <v>1862.6999999999998</v>
      </c>
      <c r="S227" s="51"/>
      <c r="T227" s="51"/>
      <c r="U227" s="52">
        <f t="shared" si="55"/>
        <v>1862.6999999999998</v>
      </c>
      <c r="V227" s="52">
        <f t="shared" si="55"/>
        <v>1862.6999999999998</v>
      </c>
      <c r="W227" s="52"/>
      <c r="X227" s="52"/>
      <c r="Y227" s="52">
        <f t="shared" si="67"/>
        <v>1862.6999999999998</v>
      </c>
      <c r="Z227" s="52">
        <f t="shared" si="68"/>
        <v>1862.6999999999998</v>
      </c>
      <c r="AA227" s="52"/>
      <c r="AB227" s="52"/>
      <c r="AC227" s="52">
        <f t="shared" si="63"/>
        <v>1862.6999999999998</v>
      </c>
      <c r="AD227" s="91">
        <f t="shared" si="64"/>
        <v>1862.6999999999998</v>
      </c>
      <c r="AE227" s="3"/>
      <c r="AF227" s="3"/>
      <c r="AG227" s="135">
        <f t="shared" si="65"/>
        <v>1862.6999999999998</v>
      </c>
      <c r="AH227" s="135">
        <f t="shared" si="66"/>
        <v>1862.6999999999998</v>
      </c>
      <c r="AI227" s="135"/>
      <c r="AJ227" s="135"/>
      <c r="AK227" s="135">
        <f t="shared" si="61"/>
        <v>1862.6999999999998</v>
      </c>
      <c r="AL227" s="135">
        <f t="shared" si="62"/>
        <v>1862.6999999999998</v>
      </c>
    </row>
    <row r="228" spans="1:38" ht="22.5" x14ac:dyDescent="0.2">
      <c r="A228" s="42" t="s">
        <v>14</v>
      </c>
      <c r="B228" s="43">
        <v>63</v>
      </c>
      <c r="C228" s="44">
        <v>804</v>
      </c>
      <c r="D228" s="45" t="s">
        <v>206</v>
      </c>
      <c r="E228" s="46" t="s">
        <v>3</v>
      </c>
      <c r="F228" s="45" t="s">
        <v>2</v>
      </c>
      <c r="G228" s="47" t="s">
        <v>11</v>
      </c>
      <c r="H228" s="48">
        <v>200</v>
      </c>
      <c r="I228" s="49">
        <f>I229</f>
        <v>47.7</v>
      </c>
      <c r="J228" s="49">
        <f>J229</f>
        <v>47.7</v>
      </c>
      <c r="K228" s="49"/>
      <c r="L228" s="49"/>
      <c r="M228" s="49">
        <f t="shared" si="58"/>
        <v>47.7</v>
      </c>
      <c r="N228" s="50">
        <f t="shared" si="59"/>
        <v>47.7</v>
      </c>
      <c r="O228" s="51"/>
      <c r="P228" s="51"/>
      <c r="Q228" s="52">
        <f t="shared" si="56"/>
        <v>47.7</v>
      </c>
      <c r="R228" s="91">
        <f t="shared" si="57"/>
        <v>47.7</v>
      </c>
      <c r="S228" s="51"/>
      <c r="T228" s="51"/>
      <c r="U228" s="52">
        <f t="shared" si="55"/>
        <v>47.7</v>
      </c>
      <c r="V228" s="52">
        <f t="shared" si="55"/>
        <v>47.7</v>
      </c>
      <c r="W228" s="52"/>
      <c r="X228" s="52"/>
      <c r="Y228" s="52">
        <f t="shared" si="67"/>
        <v>47.7</v>
      </c>
      <c r="Z228" s="52">
        <f t="shared" si="68"/>
        <v>47.7</v>
      </c>
      <c r="AA228" s="52"/>
      <c r="AB228" s="52"/>
      <c r="AC228" s="52">
        <f t="shared" si="63"/>
        <v>47.7</v>
      </c>
      <c r="AD228" s="91">
        <f t="shared" si="64"/>
        <v>47.7</v>
      </c>
      <c r="AE228" s="3"/>
      <c r="AF228" s="3"/>
      <c r="AG228" s="135">
        <f t="shared" si="65"/>
        <v>47.7</v>
      </c>
      <c r="AH228" s="135">
        <f t="shared" si="66"/>
        <v>47.7</v>
      </c>
      <c r="AI228" s="135"/>
      <c r="AJ228" s="135"/>
      <c r="AK228" s="135">
        <f t="shared" si="61"/>
        <v>47.7</v>
      </c>
      <c r="AL228" s="135">
        <f t="shared" si="62"/>
        <v>47.7</v>
      </c>
    </row>
    <row r="229" spans="1:38" ht="22.5" x14ac:dyDescent="0.2">
      <c r="A229" s="42" t="s">
        <v>13</v>
      </c>
      <c r="B229" s="43">
        <v>63</v>
      </c>
      <c r="C229" s="44">
        <v>804</v>
      </c>
      <c r="D229" s="45" t="s">
        <v>206</v>
      </c>
      <c r="E229" s="46" t="s">
        <v>3</v>
      </c>
      <c r="F229" s="45" t="s">
        <v>2</v>
      </c>
      <c r="G229" s="47" t="s">
        <v>11</v>
      </c>
      <c r="H229" s="48">
        <v>240</v>
      </c>
      <c r="I229" s="49">
        <v>47.7</v>
      </c>
      <c r="J229" s="49">
        <v>47.7</v>
      </c>
      <c r="K229" s="49"/>
      <c r="L229" s="49"/>
      <c r="M229" s="49">
        <f t="shared" si="58"/>
        <v>47.7</v>
      </c>
      <c r="N229" s="50">
        <f t="shared" si="59"/>
        <v>47.7</v>
      </c>
      <c r="O229" s="51"/>
      <c r="P229" s="51"/>
      <c r="Q229" s="52">
        <f t="shared" si="56"/>
        <v>47.7</v>
      </c>
      <c r="R229" s="91">
        <f t="shared" si="57"/>
        <v>47.7</v>
      </c>
      <c r="S229" s="51"/>
      <c r="T229" s="51"/>
      <c r="U229" s="52">
        <f t="shared" si="55"/>
        <v>47.7</v>
      </c>
      <c r="V229" s="52">
        <f t="shared" si="55"/>
        <v>47.7</v>
      </c>
      <c r="W229" s="52"/>
      <c r="X229" s="52"/>
      <c r="Y229" s="52">
        <f t="shared" si="67"/>
        <v>47.7</v>
      </c>
      <c r="Z229" s="52">
        <f t="shared" si="68"/>
        <v>47.7</v>
      </c>
      <c r="AA229" s="52"/>
      <c r="AB229" s="52"/>
      <c r="AC229" s="52">
        <f t="shared" si="63"/>
        <v>47.7</v>
      </c>
      <c r="AD229" s="91">
        <f t="shared" si="64"/>
        <v>47.7</v>
      </c>
      <c r="AE229" s="3"/>
      <c r="AF229" s="3"/>
      <c r="AG229" s="135">
        <f t="shared" si="65"/>
        <v>47.7</v>
      </c>
      <c r="AH229" s="135">
        <f t="shared" si="66"/>
        <v>47.7</v>
      </c>
      <c r="AI229" s="135"/>
      <c r="AJ229" s="135"/>
      <c r="AK229" s="135">
        <f t="shared" si="61"/>
        <v>47.7</v>
      </c>
      <c r="AL229" s="135">
        <f t="shared" si="62"/>
        <v>47.7</v>
      </c>
    </row>
    <row r="230" spans="1:38" ht="33.75" x14ac:dyDescent="0.2">
      <c r="A230" s="61" t="s">
        <v>205</v>
      </c>
      <c r="B230" s="62">
        <v>78</v>
      </c>
      <c r="C230" s="63" t="s">
        <v>7</v>
      </c>
      <c r="D230" s="64" t="s">
        <v>7</v>
      </c>
      <c r="E230" s="65" t="s">
        <v>7</v>
      </c>
      <c r="F230" s="64" t="s">
        <v>7</v>
      </c>
      <c r="G230" s="66" t="s">
        <v>7</v>
      </c>
      <c r="H230" s="67" t="s">
        <v>7</v>
      </c>
      <c r="I230" s="68">
        <f>I231+I237+I335+I347</f>
        <v>663468.69999999995</v>
      </c>
      <c r="J230" s="68">
        <f>J231+J237+J335+J347</f>
        <v>700193.6</v>
      </c>
      <c r="K230" s="68"/>
      <c r="L230" s="68"/>
      <c r="M230" s="68">
        <f t="shared" si="58"/>
        <v>663468.69999999995</v>
      </c>
      <c r="N230" s="69">
        <f t="shared" si="59"/>
        <v>700193.6</v>
      </c>
      <c r="O230" s="51"/>
      <c r="P230" s="51"/>
      <c r="Q230" s="40">
        <f t="shared" si="56"/>
        <v>663468.69999999995</v>
      </c>
      <c r="R230" s="41">
        <f t="shared" si="57"/>
        <v>700193.6</v>
      </c>
      <c r="S230" s="51"/>
      <c r="T230" s="51"/>
      <c r="U230" s="40">
        <f t="shared" si="55"/>
        <v>663468.69999999995</v>
      </c>
      <c r="V230" s="40">
        <f t="shared" si="55"/>
        <v>700193.6</v>
      </c>
      <c r="W230" s="40"/>
      <c r="X230" s="40"/>
      <c r="Y230" s="40">
        <f t="shared" si="67"/>
        <v>663468.69999999995</v>
      </c>
      <c r="Z230" s="40">
        <f t="shared" si="68"/>
        <v>700193.6</v>
      </c>
      <c r="AA230" s="40"/>
      <c r="AB230" s="40"/>
      <c r="AC230" s="40">
        <f t="shared" si="63"/>
        <v>663468.69999999995</v>
      </c>
      <c r="AD230" s="41">
        <f t="shared" si="64"/>
        <v>700193.6</v>
      </c>
      <c r="AE230" s="3"/>
      <c r="AF230" s="3"/>
      <c r="AG230" s="146">
        <f t="shared" si="65"/>
        <v>663468.69999999995</v>
      </c>
      <c r="AH230" s="146">
        <f t="shared" si="66"/>
        <v>700193.6</v>
      </c>
      <c r="AI230" s="146"/>
      <c r="AJ230" s="146"/>
      <c r="AK230" s="146">
        <f t="shared" si="61"/>
        <v>663468.69999999995</v>
      </c>
      <c r="AL230" s="146">
        <f t="shared" si="62"/>
        <v>700193.6</v>
      </c>
    </row>
    <row r="231" spans="1:38" x14ac:dyDescent="0.2">
      <c r="A231" s="42" t="s">
        <v>27</v>
      </c>
      <c r="B231" s="43">
        <v>78</v>
      </c>
      <c r="C231" s="44">
        <v>100</v>
      </c>
      <c r="D231" s="45" t="s">
        <v>7</v>
      </c>
      <c r="E231" s="46" t="s">
        <v>7</v>
      </c>
      <c r="F231" s="45" t="s">
        <v>7</v>
      </c>
      <c r="G231" s="47" t="s">
        <v>7</v>
      </c>
      <c r="H231" s="48" t="s">
        <v>7</v>
      </c>
      <c r="I231" s="49">
        <f>I232</f>
        <v>101.5</v>
      </c>
      <c r="J231" s="49">
        <f>J232</f>
        <v>101.5</v>
      </c>
      <c r="K231" s="49"/>
      <c r="L231" s="49"/>
      <c r="M231" s="49">
        <f t="shared" si="58"/>
        <v>101.5</v>
      </c>
      <c r="N231" s="50">
        <f t="shared" si="59"/>
        <v>101.5</v>
      </c>
      <c r="O231" s="51"/>
      <c r="P231" s="51"/>
      <c r="Q231" s="52">
        <f t="shared" si="56"/>
        <v>101.5</v>
      </c>
      <c r="R231" s="91">
        <f t="shared" si="57"/>
        <v>101.5</v>
      </c>
      <c r="S231" s="51"/>
      <c r="T231" s="51"/>
      <c r="U231" s="52">
        <f t="shared" si="55"/>
        <v>101.5</v>
      </c>
      <c r="V231" s="52">
        <f t="shared" si="55"/>
        <v>101.5</v>
      </c>
      <c r="W231" s="52"/>
      <c r="X231" s="52"/>
      <c r="Y231" s="52">
        <f t="shared" si="67"/>
        <v>101.5</v>
      </c>
      <c r="Z231" s="52">
        <f t="shared" si="68"/>
        <v>101.5</v>
      </c>
      <c r="AA231" s="52"/>
      <c r="AB231" s="52"/>
      <c r="AC231" s="52">
        <f t="shared" si="63"/>
        <v>101.5</v>
      </c>
      <c r="AD231" s="91">
        <f t="shared" si="64"/>
        <v>101.5</v>
      </c>
      <c r="AE231" s="3"/>
      <c r="AF231" s="3"/>
      <c r="AG231" s="135">
        <f t="shared" si="65"/>
        <v>101.5</v>
      </c>
      <c r="AH231" s="135">
        <f t="shared" si="66"/>
        <v>101.5</v>
      </c>
      <c r="AI231" s="135"/>
      <c r="AJ231" s="135"/>
      <c r="AK231" s="135">
        <f t="shared" si="61"/>
        <v>101.5</v>
      </c>
      <c r="AL231" s="135">
        <f t="shared" si="62"/>
        <v>101.5</v>
      </c>
    </row>
    <row r="232" spans="1:38" x14ac:dyDescent="0.2">
      <c r="A232" s="42" t="s">
        <v>86</v>
      </c>
      <c r="B232" s="43">
        <v>78</v>
      </c>
      <c r="C232" s="44">
        <v>113</v>
      </c>
      <c r="D232" s="45" t="s">
        <v>7</v>
      </c>
      <c r="E232" s="46" t="s">
        <v>7</v>
      </c>
      <c r="F232" s="45" t="s">
        <v>7</v>
      </c>
      <c r="G232" s="47" t="s">
        <v>7</v>
      </c>
      <c r="H232" s="48" t="s">
        <v>7</v>
      </c>
      <c r="I232" s="49">
        <f>I233</f>
        <v>101.5</v>
      </c>
      <c r="J232" s="49">
        <f>J233</f>
        <v>101.5</v>
      </c>
      <c r="K232" s="49"/>
      <c r="L232" s="49"/>
      <c r="M232" s="49">
        <f t="shared" si="58"/>
        <v>101.5</v>
      </c>
      <c r="N232" s="50">
        <f t="shared" si="59"/>
        <v>101.5</v>
      </c>
      <c r="O232" s="51"/>
      <c r="P232" s="51"/>
      <c r="Q232" s="52">
        <f t="shared" si="56"/>
        <v>101.5</v>
      </c>
      <c r="R232" s="91">
        <f t="shared" si="57"/>
        <v>101.5</v>
      </c>
      <c r="S232" s="51"/>
      <c r="T232" s="51"/>
      <c r="U232" s="52">
        <f t="shared" si="55"/>
        <v>101.5</v>
      </c>
      <c r="V232" s="52">
        <f t="shared" si="55"/>
        <v>101.5</v>
      </c>
      <c r="W232" s="52"/>
      <c r="X232" s="52"/>
      <c r="Y232" s="52">
        <f t="shared" si="67"/>
        <v>101.5</v>
      </c>
      <c r="Z232" s="52">
        <f t="shared" si="68"/>
        <v>101.5</v>
      </c>
      <c r="AA232" s="52"/>
      <c r="AB232" s="52"/>
      <c r="AC232" s="52">
        <f t="shared" si="63"/>
        <v>101.5</v>
      </c>
      <c r="AD232" s="91">
        <f t="shared" si="64"/>
        <v>101.5</v>
      </c>
      <c r="AE232" s="3"/>
      <c r="AF232" s="3"/>
      <c r="AG232" s="135">
        <f t="shared" si="65"/>
        <v>101.5</v>
      </c>
      <c r="AH232" s="135">
        <f t="shared" si="66"/>
        <v>101.5</v>
      </c>
      <c r="AI232" s="135"/>
      <c r="AJ232" s="135"/>
      <c r="AK232" s="135">
        <f t="shared" si="61"/>
        <v>101.5</v>
      </c>
      <c r="AL232" s="135">
        <f t="shared" si="62"/>
        <v>101.5</v>
      </c>
    </row>
    <row r="233" spans="1:38" ht="45" x14ac:dyDescent="0.2">
      <c r="A233" s="42" t="s">
        <v>300</v>
      </c>
      <c r="B233" s="43">
        <v>78</v>
      </c>
      <c r="C233" s="44">
        <v>113</v>
      </c>
      <c r="D233" s="45" t="s">
        <v>34</v>
      </c>
      <c r="E233" s="46" t="s">
        <v>3</v>
      </c>
      <c r="F233" s="45" t="s">
        <v>2</v>
      </c>
      <c r="G233" s="47" t="s">
        <v>9</v>
      </c>
      <c r="H233" s="48" t="s">
        <v>7</v>
      </c>
      <c r="I233" s="49">
        <f t="shared" ref="I233:J235" si="69">I234</f>
        <v>101.5</v>
      </c>
      <c r="J233" s="49">
        <f t="shared" si="69"/>
        <v>101.5</v>
      </c>
      <c r="K233" s="49"/>
      <c r="L233" s="49"/>
      <c r="M233" s="49">
        <f t="shared" si="58"/>
        <v>101.5</v>
      </c>
      <c r="N233" s="50">
        <f t="shared" si="59"/>
        <v>101.5</v>
      </c>
      <c r="O233" s="51"/>
      <c r="P233" s="51"/>
      <c r="Q233" s="52">
        <f t="shared" si="56"/>
        <v>101.5</v>
      </c>
      <c r="R233" s="91">
        <f t="shared" si="57"/>
        <v>101.5</v>
      </c>
      <c r="S233" s="51"/>
      <c r="T233" s="51"/>
      <c r="U233" s="52">
        <f t="shared" si="55"/>
        <v>101.5</v>
      </c>
      <c r="V233" s="52">
        <f t="shared" si="55"/>
        <v>101.5</v>
      </c>
      <c r="W233" s="52"/>
      <c r="X233" s="52"/>
      <c r="Y233" s="52">
        <f t="shared" si="67"/>
        <v>101.5</v>
      </c>
      <c r="Z233" s="52">
        <f t="shared" si="68"/>
        <v>101.5</v>
      </c>
      <c r="AA233" s="52"/>
      <c r="AB233" s="52"/>
      <c r="AC233" s="52">
        <f t="shared" si="63"/>
        <v>101.5</v>
      </c>
      <c r="AD233" s="91">
        <f t="shared" si="64"/>
        <v>101.5</v>
      </c>
      <c r="AE233" s="3"/>
      <c r="AF233" s="3"/>
      <c r="AG233" s="135">
        <f t="shared" si="65"/>
        <v>101.5</v>
      </c>
      <c r="AH233" s="135">
        <f t="shared" si="66"/>
        <v>101.5</v>
      </c>
      <c r="AI233" s="135"/>
      <c r="AJ233" s="135"/>
      <c r="AK233" s="135">
        <f t="shared" si="61"/>
        <v>101.5</v>
      </c>
      <c r="AL233" s="135">
        <f t="shared" si="62"/>
        <v>101.5</v>
      </c>
    </row>
    <row r="234" spans="1:38" ht="22.5" x14ac:dyDescent="0.2">
      <c r="A234" s="42" t="s">
        <v>81</v>
      </c>
      <c r="B234" s="43">
        <v>78</v>
      </c>
      <c r="C234" s="44">
        <v>113</v>
      </c>
      <c r="D234" s="45" t="s">
        <v>34</v>
      </c>
      <c r="E234" s="46" t="s">
        <v>3</v>
      </c>
      <c r="F234" s="45" t="s">
        <v>2</v>
      </c>
      <c r="G234" s="47" t="s">
        <v>80</v>
      </c>
      <c r="H234" s="48" t="s">
        <v>7</v>
      </c>
      <c r="I234" s="49">
        <f t="shared" si="69"/>
        <v>101.5</v>
      </c>
      <c r="J234" s="49">
        <f t="shared" si="69"/>
        <v>101.5</v>
      </c>
      <c r="K234" s="49"/>
      <c r="L234" s="49"/>
      <c r="M234" s="49">
        <f t="shared" si="58"/>
        <v>101.5</v>
      </c>
      <c r="N234" s="50">
        <f t="shared" si="59"/>
        <v>101.5</v>
      </c>
      <c r="O234" s="51"/>
      <c r="P234" s="51"/>
      <c r="Q234" s="52">
        <f t="shared" si="56"/>
        <v>101.5</v>
      </c>
      <c r="R234" s="91">
        <f t="shared" si="57"/>
        <v>101.5</v>
      </c>
      <c r="S234" s="51"/>
      <c r="T234" s="51"/>
      <c r="U234" s="52">
        <f t="shared" ref="U234:V297" si="70">Q234+S234</f>
        <v>101.5</v>
      </c>
      <c r="V234" s="52">
        <f t="shared" si="70"/>
        <v>101.5</v>
      </c>
      <c r="W234" s="52"/>
      <c r="X234" s="52"/>
      <c r="Y234" s="52">
        <f t="shared" si="67"/>
        <v>101.5</v>
      </c>
      <c r="Z234" s="52">
        <f t="shared" si="68"/>
        <v>101.5</v>
      </c>
      <c r="AA234" s="52"/>
      <c r="AB234" s="52"/>
      <c r="AC234" s="52">
        <f t="shared" si="63"/>
        <v>101.5</v>
      </c>
      <c r="AD234" s="91">
        <f t="shared" si="64"/>
        <v>101.5</v>
      </c>
      <c r="AE234" s="3"/>
      <c r="AF234" s="3"/>
      <c r="AG234" s="135">
        <f t="shared" si="65"/>
        <v>101.5</v>
      </c>
      <c r="AH234" s="135">
        <f t="shared" si="66"/>
        <v>101.5</v>
      </c>
      <c r="AI234" s="135"/>
      <c r="AJ234" s="135"/>
      <c r="AK234" s="135">
        <f t="shared" si="61"/>
        <v>101.5</v>
      </c>
      <c r="AL234" s="135">
        <f t="shared" si="62"/>
        <v>101.5</v>
      </c>
    </row>
    <row r="235" spans="1:38" ht="22.5" x14ac:dyDescent="0.2">
      <c r="A235" s="42" t="s">
        <v>14</v>
      </c>
      <c r="B235" s="43">
        <v>78</v>
      </c>
      <c r="C235" s="44">
        <v>113</v>
      </c>
      <c r="D235" s="45" t="s">
        <v>34</v>
      </c>
      <c r="E235" s="46" t="s">
        <v>3</v>
      </c>
      <c r="F235" s="45" t="s">
        <v>2</v>
      </c>
      <c r="G235" s="47" t="s">
        <v>80</v>
      </c>
      <c r="H235" s="48">
        <v>200</v>
      </c>
      <c r="I235" s="49">
        <f t="shared" si="69"/>
        <v>101.5</v>
      </c>
      <c r="J235" s="49">
        <f t="shared" si="69"/>
        <v>101.5</v>
      </c>
      <c r="K235" s="49"/>
      <c r="L235" s="49"/>
      <c r="M235" s="49">
        <f t="shared" si="58"/>
        <v>101.5</v>
      </c>
      <c r="N235" s="50">
        <f t="shared" si="59"/>
        <v>101.5</v>
      </c>
      <c r="O235" s="51"/>
      <c r="P235" s="51"/>
      <c r="Q235" s="52">
        <f t="shared" si="56"/>
        <v>101.5</v>
      </c>
      <c r="R235" s="91">
        <f t="shared" si="57"/>
        <v>101.5</v>
      </c>
      <c r="S235" s="51"/>
      <c r="T235" s="51"/>
      <c r="U235" s="52">
        <f t="shared" si="70"/>
        <v>101.5</v>
      </c>
      <c r="V235" s="52">
        <f t="shared" si="70"/>
        <v>101.5</v>
      </c>
      <c r="W235" s="52"/>
      <c r="X235" s="52"/>
      <c r="Y235" s="52">
        <f t="shared" si="67"/>
        <v>101.5</v>
      </c>
      <c r="Z235" s="52">
        <f t="shared" si="68"/>
        <v>101.5</v>
      </c>
      <c r="AA235" s="52"/>
      <c r="AB235" s="52"/>
      <c r="AC235" s="52">
        <f t="shared" si="63"/>
        <v>101.5</v>
      </c>
      <c r="AD235" s="91">
        <f t="shared" si="64"/>
        <v>101.5</v>
      </c>
      <c r="AE235" s="3"/>
      <c r="AF235" s="3"/>
      <c r="AG235" s="135">
        <f t="shared" si="65"/>
        <v>101.5</v>
      </c>
      <c r="AH235" s="135">
        <f t="shared" si="66"/>
        <v>101.5</v>
      </c>
      <c r="AI235" s="135"/>
      <c r="AJ235" s="135"/>
      <c r="AK235" s="135">
        <f t="shared" si="61"/>
        <v>101.5</v>
      </c>
      <c r="AL235" s="135">
        <f t="shared" si="62"/>
        <v>101.5</v>
      </c>
    </row>
    <row r="236" spans="1:38" ht="22.5" x14ac:dyDescent="0.2">
      <c r="A236" s="42" t="s">
        <v>13</v>
      </c>
      <c r="B236" s="43">
        <v>78</v>
      </c>
      <c r="C236" s="44">
        <v>113</v>
      </c>
      <c r="D236" s="45" t="s">
        <v>34</v>
      </c>
      <c r="E236" s="46" t="s">
        <v>3</v>
      </c>
      <c r="F236" s="45" t="s">
        <v>2</v>
      </c>
      <c r="G236" s="47" t="s">
        <v>80</v>
      </c>
      <c r="H236" s="48">
        <v>240</v>
      </c>
      <c r="I236" s="49">
        <v>101.5</v>
      </c>
      <c r="J236" s="49">
        <v>101.5</v>
      </c>
      <c r="K236" s="49"/>
      <c r="L236" s="49"/>
      <c r="M236" s="49">
        <f t="shared" si="58"/>
        <v>101.5</v>
      </c>
      <c r="N236" s="50">
        <f t="shared" si="59"/>
        <v>101.5</v>
      </c>
      <c r="O236" s="51"/>
      <c r="P236" s="51"/>
      <c r="Q236" s="52">
        <f t="shared" si="56"/>
        <v>101.5</v>
      </c>
      <c r="R236" s="91">
        <f t="shared" si="57"/>
        <v>101.5</v>
      </c>
      <c r="S236" s="51"/>
      <c r="T236" s="51"/>
      <c r="U236" s="52">
        <f t="shared" si="70"/>
        <v>101.5</v>
      </c>
      <c r="V236" s="52">
        <f t="shared" si="70"/>
        <v>101.5</v>
      </c>
      <c r="W236" s="52"/>
      <c r="X236" s="52"/>
      <c r="Y236" s="52">
        <f t="shared" si="67"/>
        <v>101.5</v>
      </c>
      <c r="Z236" s="52">
        <f t="shared" si="68"/>
        <v>101.5</v>
      </c>
      <c r="AA236" s="52"/>
      <c r="AB236" s="52"/>
      <c r="AC236" s="52">
        <f t="shared" si="63"/>
        <v>101.5</v>
      </c>
      <c r="AD236" s="91">
        <f t="shared" si="64"/>
        <v>101.5</v>
      </c>
      <c r="AE236" s="3"/>
      <c r="AF236" s="3"/>
      <c r="AG236" s="135">
        <f t="shared" si="65"/>
        <v>101.5</v>
      </c>
      <c r="AH236" s="135">
        <f t="shared" si="66"/>
        <v>101.5</v>
      </c>
      <c r="AI236" s="135"/>
      <c r="AJ236" s="135"/>
      <c r="AK236" s="135">
        <f t="shared" si="61"/>
        <v>101.5</v>
      </c>
      <c r="AL236" s="135">
        <f t="shared" si="62"/>
        <v>101.5</v>
      </c>
    </row>
    <row r="237" spans="1:38" x14ac:dyDescent="0.2">
      <c r="A237" s="42" t="s">
        <v>58</v>
      </c>
      <c r="B237" s="43">
        <v>78</v>
      </c>
      <c r="C237" s="44">
        <v>700</v>
      </c>
      <c r="D237" s="45" t="s">
        <v>7</v>
      </c>
      <c r="E237" s="46" t="s">
        <v>7</v>
      </c>
      <c r="F237" s="45" t="s">
        <v>7</v>
      </c>
      <c r="G237" s="47" t="s">
        <v>7</v>
      </c>
      <c r="H237" s="48" t="s">
        <v>7</v>
      </c>
      <c r="I237" s="49">
        <f>I238+I255+I277+I291+I299</f>
        <v>657693.1</v>
      </c>
      <c r="J237" s="49">
        <f>J238+J255+J277+J291+J299</f>
        <v>694072.89999999991</v>
      </c>
      <c r="K237" s="49"/>
      <c r="L237" s="49"/>
      <c r="M237" s="49">
        <f t="shared" si="58"/>
        <v>657693.1</v>
      </c>
      <c r="N237" s="50">
        <f t="shared" si="59"/>
        <v>694072.89999999991</v>
      </c>
      <c r="O237" s="51"/>
      <c r="P237" s="51"/>
      <c r="Q237" s="52">
        <f t="shared" si="56"/>
        <v>657693.1</v>
      </c>
      <c r="R237" s="91">
        <f t="shared" si="57"/>
        <v>694072.89999999991</v>
      </c>
      <c r="S237" s="51"/>
      <c r="T237" s="51"/>
      <c r="U237" s="52">
        <f t="shared" si="70"/>
        <v>657693.1</v>
      </c>
      <c r="V237" s="52">
        <f t="shared" si="70"/>
        <v>694072.89999999991</v>
      </c>
      <c r="W237" s="52"/>
      <c r="X237" s="52"/>
      <c r="Y237" s="52">
        <f t="shared" si="67"/>
        <v>657693.1</v>
      </c>
      <c r="Z237" s="52">
        <f t="shared" si="68"/>
        <v>694072.89999999991</v>
      </c>
      <c r="AA237" s="52"/>
      <c r="AB237" s="52"/>
      <c r="AC237" s="52">
        <f t="shared" si="63"/>
        <v>657693.1</v>
      </c>
      <c r="AD237" s="91">
        <f t="shared" si="64"/>
        <v>694072.89999999991</v>
      </c>
      <c r="AE237" s="3"/>
      <c r="AF237" s="3"/>
      <c r="AG237" s="135">
        <f t="shared" si="65"/>
        <v>657693.1</v>
      </c>
      <c r="AH237" s="135">
        <f t="shared" si="66"/>
        <v>694072.89999999991</v>
      </c>
      <c r="AI237" s="135"/>
      <c r="AJ237" s="135"/>
      <c r="AK237" s="135">
        <f t="shared" si="61"/>
        <v>657693.1</v>
      </c>
      <c r="AL237" s="135">
        <f t="shared" si="62"/>
        <v>694072.89999999991</v>
      </c>
    </row>
    <row r="238" spans="1:38" x14ac:dyDescent="0.2">
      <c r="A238" s="42" t="s">
        <v>204</v>
      </c>
      <c r="B238" s="43">
        <v>78</v>
      </c>
      <c r="C238" s="44">
        <v>701</v>
      </c>
      <c r="D238" s="45" t="s">
        <v>7</v>
      </c>
      <c r="E238" s="46" t="s">
        <v>7</v>
      </c>
      <c r="F238" s="45" t="s">
        <v>7</v>
      </c>
      <c r="G238" s="47" t="s">
        <v>7</v>
      </c>
      <c r="H238" s="48" t="s">
        <v>7</v>
      </c>
      <c r="I238" s="49">
        <f>I239</f>
        <v>200536.90000000002</v>
      </c>
      <c r="J238" s="49">
        <f>J239</f>
        <v>219332.60000000003</v>
      </c>
      <c r="K238" s="49"/>
      <c r="L238" s="49"/>
      <c r="M238" s="49">
        <f t="shared" si="58"/>
        <v>200536.90000000002</v>
      </c>
      <c r="N238" s="50">
        <f t="shared" si="59"/>
        <v>219332.60000000003</v>
      </c>
      <c r="O238" s="51"/>
      <c r="P238" s="51"/>
      <c r="Q238" s="52">
        <f t="shared" ref="Q238:Q301" si="71">M238+O238</f>
        <v>200536.90000000002</v>
      </c>
      <c r="R238" s="91">
        <f t="shared" ref="R238:R301" si="72">N238+P238</f>
        <v>219332.60000000003</v>
      </c>
      <c r="S238" s="51"/>
      <c r="T238" s="51"/>
      <c r="U238" s="52">
        <f t="shared" si="70"/>
        <v>200536.90000000002</v>
      </c>
      <c r="V238" s="52">
        <f t="shared" si="70"/>
        <v>219332.60000000003</v>
      </c>
      <c r="W238" s="52"/>
      <c r="X238" s="52"/>
      <c r="Y238" s="52">
        <f t="shared" si="67"/>
        <v>200536.90000000002</v>
      </c>
      <c r="Z238" s="52">
        <f t="shared" si="68"/>
        <v>219332.60000000003</v>
      </c>
      <c r="AA238" s="52"/>
      <c r="AB238" s="52"/>
      <c r="AC238" s="52">
        <f t="shared" si="63"/>
        <v>200536.90000000002</v>
      </c>
      <c r="AD238" s="91">
        <f t="shared" si="64"/>
        <v>219332.60000000003</v>
      </c>
      <c r="AE238" s="3"/>
      <c r="AF238" s="3"/>
      <c r="AG238" s="135">
        <f t="shared" si="65"/>
        <v>200536.90000000002</v>
      </c>
      <c r="AH238" s="135">
        <f t="shared" si="66"/>
        <v>219332.60000000003</v>
      </c>
      <c r="AI238" s="135"/>
      <c r="AJ238" s="135"/>
      <c r="AK238" s="135">
        <f t="shared" si="61"/>
        <v>200536.90000000002</v>
      </c>
      <c r="AL238" s="135">
        <f t="shared" si="62"/>
        <v>219332.60000000003</v>
      </c>
    </row>
    <row r="239" spans="1:38" ht="56.25" x14ac:dyDescent="0.2">
      <c r="A239" s="42" t="s">
        <v>318</v>
      </c>
      <c r="B239" s="43">
        <v>78</v>
      </c>
      <c r="C239" s="44">
        <v>701</v>
      </c>
      <c r="D239" s="45" t="s">
        <v>155</v>
      </c>
      <c r="E239" s="46" t="s">
        <v>3</v>
      </c>
      <c r="F239" s="45" t="s">
        <v>2</v>
      </c>
      <c r="G239" s="47" t="s">
        <v>9</v>
      </c>
      <c r="H239" s="48" t="s">
        <v>7</v>
      </c>
      <c r="I239" s="49">
        <f>+I243+I246+I249+I252+I240</f>
        <v>200536.90000000002</v>
      </c>
      <c r="J239" s="49">
        <f>J240+J243+J246+J249+J252</f>
        <v>219332.60000000003</v>
      </c>
      <c r="K239" s="49"/>
      <c r="L239" s="49"/>
      <c r="M239" s="49">
        <f t="shared" si="58"/>
        <v>200536.90000000002</v>
      </c>
      <c r="N239" s="50">
        <f t="shared" si="59"/>
        <v>219332.60000000003</v>
      </c>
      <c r="O239" s="51"/>
      <c r="P239" s="51"/>
      <c r="Q239" s="52">
        <f t="shared" si="71"/>
        <v>200536.90000000002</v>
      </c>
      <c r="R239" s="91">
        <f t="shared" si="72"/>
        <v>219332.60000000003</v>
      </c>
      <c r="S239" s="51"/>
      <c r="T239" s="51"/>
      <c r="U239" s="52">
        <f t="shared" si="70"/>
        <v>200536.90000000002</v>
      </c>
      <c r="V239" s="52">
        <f t="shared" si="70"/>
        <v>219332.60000000003</v>
      </c>
      <c r="W239" s="52"/>
      <c r="X239" s="52"/>
      <c r="Y239" s="52">
        <f t="shared" si="67"/>
        <v>200536.90000000002</v>
      </c>
      <c r="Z239" s="52">
        <f t="shared" si="68"/>
        <v>219332.60000000003</v>
      </c>
      <c r="AA239" s="52"/>
      <c r="AB239" s="52"/>
      <c r="AC239" s="52">
        <f t="shared" si="63"/>
        <v>200536.90000000002</v>
      </c>
      <c r="AD239" s="91">
        <f t="shared" si="64"/>
        <v>219332.60000000003</v>
      </c>
      <c r="AE239" s="3"/>
      <c r="AF239" s="3"/>
      <c r="AG239" s="135">
        <f t="shared" si="65"/>
        <v>200536.90000000002</v>
      </c>
      <c r="AH239" s="135">
        <f t="shared" si="66"/>
        <v>219332.60000000003</v>
      </c>
      <c r="AI239" s="135"/>
      <c r="AJ239" s="135"/>
      <c r="AK239" s="135">
        <f t="shared" si="61"/>
        <v>200536.90000000002</v>
      </c>
      <c r="AL239" s="135">
        <f t="shared" si="62"/>
        <v>219332.60000000003</v>
      </c>
    </row>
    <row r="240" spans="1:38" ht="67.5" x14ac:dyDescent="0.2">
      <c r="A240" s="42" t="s">
        <v>189</v>
      </c>
      <c r="B240" s="43">
        <v>78</v>
      </c>
      <c r="C240" s="44">
        <v>701</v>
      </c>
      <c r="D240" s="45" t="s">
        <v>155</v>
      </c>
      <c r="E240" s="46" t="s">
        <v>3</v>
      </c>
      <c r="F240" s="45" t="s">
        <v>2</v>
      </c>
      <c r="G240" s="47" t="s">
        <v>188</v>
      </c>
      <c r="H240" s="48" t="s">
        <v>7</v>
      </c>
      <c r="I240" s="49">
        <f>I241</f>
        <v>10262.200000000001</v>
      </c>
      <c r="J240" s="49">
        <f>J241</f>
        <v>10262.200000000001</v>
      </c>
      <c r="K240" s="49"/>
      <c r="L240" s="49"/>
      <c r="M240" s="49">
        <f t="shared" si="58"/>
        <v>10262.200000000001</v>
      </c>
      <c r="N240" s="50">
        <f t="shared" si="59"/>
        <v>10262.200000000001</v>
      </c>
      <c r="O240" s="51"/>
      <c r="P240" s="51"/>
      <c r="Q240" s="52">
        <f t="shared" si="71"/>
        <v>10262.200000000001</v>
      </c>
      <c r="R240" s="91">
        <f t="shared" si="72"/>
        <v>10262.200000000001</v>
      </c>
      <c r="S240" s="51"/>
      <c r="T240" s="51"/>
      <c r="U240" s="52">
        <f t="shared" si="70"/>
        <v>10262.200000000001</v>
      </c>
      <c r="V240" s="52">
        <f t="shared" si="70"/>
        <v>10262.200000000001</v>
      </c>
      <c r="W240" s="52"/>
      <c r="X240" s="52"/>
      <c r="Y240" s="52">
        <f t="shared" si="67"/>
        <v>10262.200000000001</v>
      </c>
      <c r="Z240" s="52">
        <f t="shared" si="68"/>
        <v>10262.200000000001</v>
      </c>
      <c r="AA240" s="52"/>
      <c r="AB240" s="52"/>
      <c r="AC240" s="52">
        <f t="shared" si="63"/>
        <v>10262.200000000001</v>
      </c>
      <c r="AD240" s="91">
        <f t="shared" si="64"/>
        <v>10262.200000000001</v>
      </c>
      <c r="AE240" s="3"/>
      <c r="AF240" s="3"/>
      <c r="AG240" s="135">
        <f t="shared" si="65"/>
        <v>10262.200000000001</v>
      </c>
      <c r="AH240" s="135">
        <f t="shared" si="66"/>
        <v>10262.200000000001</v>
      </c>
      <c r="AI240" s="135"/>
      <c r="AJ240" s="135"/>
      <c r="AK240" s="135">
        <f t="shared" si="61"/>
        <v>10262.200000000001</v>
      </c>
      <c r="AL240" s="135">
        <f t="shared" si="62"/>
        <v>10262.200000000001</v>
      </c>
    </row>
    <row r="241" spans="1:38" ht="22.5" x14ac:dyDescent="0.2">
      <c r="A241" s="42" t="s">
        <v>79</v>
      </c>
      <c r="B241" s="43">
        <v>78</v>
      </c>
      <c r="C241" s="44">
        <v>701</v>
      </c>
      <c r="D241" s="45" t="s">
        <v>155</v>
      </c>
      <c r="E241" s="46" t="s">
        <v>3</v>
      </c>
      <c r="F241" s="45" t="s">
        <v>2</v>
      </c>
      <c r="G241" s="47" t="s">
        <v>188</v>
      </c>
      <c r="H241" s="48">
        <v>600</v>
      </c>
      <c r="I241" s="49">
        <f>I242</f>
        <v>10262.200000000001</v>
      </c>
      <c r="J241" s="49">
        <f>J242</f>
        <v>10262.200000000001</v>
      </c>
      <c r="K241" s="49"/>
      <c r="L241" s="49"/>
      <c r="M241" s="49">
        <f t="shared" si="58"/>
        <v>10262.200000000001</v>
      </c>
      <c r="N241" s="50">
        <f t="shared" si="59"/>
        <v>10262.200000000001</v>
      </c>
      <c r="O241" s="51"/>
      <c r="P241" s="51"/>
      <c r="Q241" s="52">
        <f t="shared" si="71"/>
        <v>10262.200000000001</v>
      </c>
      <c r="R241" s="91">
        <f t="shared" si="72"/>
        <v>10262.200000000001</v>
      </c>
      <c r="S241" s="51"/>
      <c r="T241" s="51"/>
      <c r="U241" s="52">
        <f t="shared" si="70"/>
        <v>10262.200000000001</v>
      </c>
      <c r="V241" s="52">
        <f t="shared" si="70"/>
        <v>10262.200000000001</v>
      </c>
      <c r="W241" s="52"/>
      <c r="X241" s="52"/>
      <c r="Y241" s="52">
        <f t="shared" si="67"/>
        <v>10262.200000000001</v>
      </c>
      <c r="Z241" s="52">
        <f t="shared" si="68"/>
        <v>10262.200000000001</v>
      </c>
      <c r="AA241" s="52"/>
      <c r="AB241" s="52"/>
      <c r="AC241" s="52">
        <f t="shared" si="63"/>
        <v>10262.200000000001</v>
      </c>
      <c r="AD241" s="91">
        <f t="shared" si="64"/>
        <v>10262.200000000001</v>
      </c>
      <c r="AE241" s="3"/>
      <c r="AF241" s="3"/>
      <c r="AG241" s="135">
        <f t="shared" si="65"/>
        <v>10262.200000000001</v>
      </c>
      <c r="AH241" s="135">
        <f t="shared" si="66"/>
        <v>10262.200000000001</v>
      </c>
      <c r="AI241" s="135"/>
      <c r="AJ241" s="135"/>
      <c r="AK241" s="135">
        <f t="shared" si="61"/>
        <v>10262.200000000001</v>
      </c>
      <c r="AL241" s="135">
        <f t="shared" si="62"/>
        <v>10262.200000000001</v>
      </c>
    </row>
    <row r="242" spans="1:38" x14ac:dyDescent="0.2">
      <c r="A242" s="42" t="s">
        <v>156</v>
      </c>
      <c r="B242" s="43">
        <v>78</v>
      </c>
      <c r="C242" s="44">
        <v>701</v>
      </c>
      <c r="D242" s="45" t="s">
        <v>155</v>
      </c>
      <c r="E242" s="46" t="s">
        <v>3</v>
      </c>
      <c r="F242" s="45" t="s">
        <v>2</v>
      </c>
      <c r="G242" s="47" t="s">
        <v>188</v>
      </c>
      <c r="H242" s="48">
        <v>610</v>
      </c>
      <c r="I242" s="49">
        <v>10262.200000000001</v>
      </c>
      <c r="J242" s="49">
        <v>10262.200000000001</v>
      </c>
      <c r="K242" s="49"/>
      <c r="L242" s="49"/>
      <c r="M242" s="49">
        <f t="shared" si="58"/>
        <v>10262.200000000001</v>
      </c>
      <c r="N242" s="50">
        <f t="shared" si="59"/>
        <v>10262.200000000001</v>
      </c>
      <c r="O242" s="51"/>
      <c r="P242" s="51"/>
      <c r="Q242" s="52">
        <f t="shared" si="71"/>
        <v>10262.200000000001</v>
      </c>
      <c r="R242" s="91">
        <f t="shared" si="72"/>
        <v>10262.200000000001</v>
      </c>
      <c r="S242" s="51"/>
      <c r="T242" s="51"/>
      <c r="U242" s="52">
        <f t="shared" si="70"/>
        <v>10262.200000000001</v>
      </c>
      <c r="V242" s="52">
        <f t="shared" si="70"/>
        <v>10262.200000000001</v>
      </c>
      <c r="W242" s="52"/>
      <c r="X242" s="52"/>
      <c r="Y242" s="52">
        <f t="shared" si="67"/>
        <v>10262.200000000001</v>
      </c>
      <c r="Z242" s="52">
        <f t="shared" si="68"/>
        <v>10262.200000000001</v>
      </c>
      <c r="AA242" s="52"/>
      <c r="AB242" s="52"/>
      <c r="AC242" s="52">
        <f t="shared" si="63"/>
        <v>10262.200000000001</v>
      </c>
      <c r="AD242" s="91">
        <f t="shared" si="64"/>
        <v>10262.200000000001</v>
      </c>
      <c r="AE242" s="3"/>
      <c r="AF242" s="3"/>
      <c r="AG242" s="135">
        <f t="shared" si="65"/>
        <v>10262.200000000001</v>
      </c>
      <c r="AH242" s="135">
        <f t="shared" si="66"/>
        <v>10262.200000000001</v>
      </c>
      <c r="AI242" s="135"/>
      <c r="AJ242" s="135"/>
      <c r="AK242" s="135">
        <f t="shared" si="61"/>
        <v>10262.200000000001</v>
      </c>
      <c r="AL242" s="135">
        <f t="shared" si="62"/>
        <v>10262.200000000001</v>
      </c>
    </row>
    <row r="243" spans="1:38" x14ac:dyDescent="0.2">
      <c r="A243" s="42" t="s">
        <v>198</v>
      </c>
      <c r="B243" s="43">
        <v>78</v>
      </c>
      <c r="C243" s="44">
        <v>701</v>
      </c>
      <c r="D243" s="45" t="s">
        <v>155</v>
      </c>
      <c r="E243" s="46" t="s">
        <v>3</v>
      </c>
      <c r="F243" s="45" t="s">
        <v>2</v>
      </c>
      <c r="G243" s="47" t="s">
        <v>197</v>
      </c>
      <c r="H243" s="48" t="s">
        <v>7</v>
      </c>
      <c r="I243" s="49">
        <f>I244</f>
        <v>127379</v>
      </c>
      <c r="J243" s="49">
        <f>J244</f>
        <v>146174.70000000001</v>
      </c>
      <c r="K243" s="49"/>
      <c r="L243" s="49"/>
      <c r="M243" s="49">
        <f t="shared" ref="M243:M306" si="73">I243+K243</f>
        <v>127379</v>
      </c>
      <c r="N243" s="50">
        <f t="shared" ref="N243:N306" si="74">J243+L243</f>
        <v>146174.70000000001</v>
      </c>
      <c r="O243" s="51"/>
      <c r="P243" s="51"/>
      <c r="Q243" s="52">
        <f t="shared" si="71"/>
        <v>127379</v>
      </c>
      <c r="R243" s="91">
        <f t="shared" si="72"/>
        <v>146174.70000000001</v>
      </c>
      <c r="S243" s="51"/>
      <c r="T243" s="51"/>
      <c r="U243" s="52">
        <f t="shared" si="70"/>
        <v>127379</v>
      </c>
      <c r="V243" s="52">
        <f t="shared" si="70"/>
        <v>146174.70000000001</v>
      </c>
      <c r="W243" s="52"/>
      <c r="X243" s="52"/>
      <c r="Y243" s="52">
        <f t="shared" si="67"/>
        <v>127379</v>
      </c>
      <c r="Z243" s="52">
        <f t="shared" si="68"/>
        <v>146174.70000000001</v>
      </c>
      <c r="AA243" s="52"/>
      <c r="AB243" s="52"/>
      <c r="AC243" s="52">
        <f t="shared" si="63"/>
        <v>127379</v>
      </c>
      <c r="AD243" s="91">
        <f t="shared" si="64"/>
        <v>146174.70000000001</v>
      </c>
      <c r="AE243" s="3"/>
      <c r="AF243" s="3"/>
      <c r="AG243" s="135">
        <f t="shared" si="65"/>
        <v>127379</v>
      </c>
      <c r="AH243" s="135">
        <f t="shared" si="66"/>
        <v>146174.70000000001</v>
      </c>
      <c r="AI243" s="135"/>
      <c r="AJ243" s="135"/>
      <c r="AK243" s="135">
        <f t="shared" si="61"/>
        <v>127379</v>
      </c>
      <c r="AL243" s="135">
        <f t="shared" si="62"/>
        <v>146174.70000000001</v>
      </c>
    </row>
    <row r="244" spans="1:38" ht="22.5" x14ac:dyDescent="0.2">
      <c r="A244" s="42" t="s">
        <v>79</v>
      </c>
      <c r="B244" s="43">
        <v>78</v>
      </c>
      <c r="C244" s="44">
        <v>701</v>
      </c>
      <c r="D244" s="45" t="s">
        <v>155</v>
      </c>
      <c r="E244" s="46" t="s">
        <v>3</v>
      </c>
      <c r="F244" s="45" t="s">
        <v>2</v>
      </c>
      <c r="G244" s="47" t="s">
        <v>197</v>
      </c>
      <c r="H244" s="48">
        <v>600</v>
      </c>
      <c r="I244" s="49">
        <f>I245</f>
        <v>127379</v>
      </c>
      <c r="J244" s="49">
        <f>J245</f>
        <v>146174.70000000001</v>
      </c>
      <c r="K244" s="49"/>
      <c r="L244" s="49"/>
      <c r="M244" s="49">
        <f t="shared" si="73"/>
        <v>127379</v>
      </c>
      <c r="N244" s="50">
        <f t="shared" si="74"/>
        <v>146174.70000000001</v>
      </c>
      <c r="O244" s="51"/>
      <c r="P244" s="51"/>
      <c r="Q244" s="52">
        <f t="shared" si="71"/>
        <v>127379</v>
      </c>
      <c r="R244" s="91">
        <f t="shared" si="72"/>
        <v>146174.70000000001</v>
      </c>
      <c r="S244" s="51"/>
      <c r="T244" s="51"/>
      <c r="U244" s="52">
        <f t="shared" si="70"/>
        <v>127379</v>
      </c>
      <c r="V244" s="52">
        <f t="shared" si="70"/>
        <v>146174.70000000001</v>
      </c>
      <c r="W244" s="52"/>
      <c r="X244" s="52"/>
      <c r="Y244" s="52">
        <f t="shared" si="67"/>
        <v>127379</v>
      </c>
      <c r="Z244" s="52">
        <f t="shared" si="68"/>
        <v>146174.70000000001</v>
      </c>
      <c r="AA244" s="52"/>
      <c r="AB244" s="52"/>
      <c r="AC244" s="52">
        <f t="shared" si="63"/>
        <v>127379</v>
      </c>
      <c r="AD244" s="91">
        <f t="shared" si="64"/>
        <v>146174.70000000001</v>
      </c>
      <c r="AE244" s="3"/>
      <c r="AF244" s="3"/>
      <c r="AG244" s="135">
        <f t="shared" si="65"/>
        <v>127379</v>
      </c>
      <c r="AH244" s="135">
        <f t="shared" si="66"/>
        <v>146174.70000000001</v>
      </c>
      <c r="AI244" s="135"/>
      <c r="AJ244" s="135"/>
      <c r="AK244" s="135">
        <f t="shared" si="61"/>
        <v>127379</v>
      </c>
      <c r="AL244" s="135">
        <f t="shared" si="62"/>
        <v>146174.70000000001</v>
      </c>
    </row>
    <row r="245" spans="1:38" x14ac:dyDescent="0.2">
      <c r="A245" s="42" t="s">
        <v>156</v>
      </c>
      <c r="B245" s="43">
        <v>78</v>
      </c>
      <c r="C245" s="44">
        <v>701</v>
      </c>
      <c r="D245" s="45" t="s">
        <v>155</v>
      </c>
      <c r="E245" s="46" t="s">
        <v>3</v>
      </c>
      <c r="F245" s="45" t="s">
        <v>2</v>
      </c>
      <c r="G245" s="47" t="s">
        <v>197</v>
      </c>
      <c r="H245" s="48">
        <v>610</v>
      </c>
      <c r="I245" s="49">
        <v>127379</v>
      </c>
      <c r="J245" s="49">
        <v>146174.70000000001</v>
      </c>
      <c r="K245" s="49"/>
      <c r="L245" s="49"/>
      <c r="M245" s="49">
        <f t="shared" si="73"/>
        <v>127379</v>
      </c>
      <c r="N245" s="50">
        <f t="shared" si="74"/>
        <v>146174.70000000001</v>
      </c>
      <c r="O245" s="51"/>
      <c r="P245" s="51"/>
      <c r="Q245" s="52">
        <f t="shared" si="71"/>
        <v>127379</v>
      </c>
      <c r="R245" s="91">
        <f t="shared" si="72"/>
        <v>146174.70000000001</v>
      </c>
      <c r="S245" s="51"/>
      <c r="T245" s="51"/>
      <c r="U245" s="52">
        <f t="shared" si="70"/>
        <v>127379</v>
      </c>
      <c r="V245" s="52">
        <f t="shared" si="70"/>
        <v>146174.70000000001</v>
      </c>
      <c r="W245" s="52"/>
      <c r="X245" s="52"/>
      <c r="Y245" s="52">
        <f t="shared" si="67"/>
        <v>127379</v>
      </c>
      <c r="Z245" s="52">
        <f t="shared" si="68"/>
        <v>146174.70000000001</v>
      </c>
      <c r="AA245" s="52"/>
      <c r="AB245" s="52"/>
      <c r="AC245" s="52">
        <f t="shared" si="63"/>
        <v>127379</v>
      </c>
      <c r="AD245" s="91">
        <f t="shared" si="64"/>
        <v>146174.70000000001</v>
      </c>
      <c r="AE245" s="3"/>
      <c r="AF245" s="3"/>
      <c r="AG245" s="135">
        <f t="shared" si="65"/>
        <v>127379</v>
      </c>
      <c r="AH245" s="135">
        <f t="shared" si="66"/>
        <v>146174.70000000001</v>
      </c>
      <c r="AI245" s="135"/>
      <c r="AJ245" s="135"/>
      <c r="AK245" s="135">
        <f t="shared" si="61"/>
        <v>127379</v>
      </c>
      <c r="AL245" s="135">
        <f t="shared" si="62"/>
        <v>146174.70000000001</v>
      </c>
    </row>
    <row r="246" spans="1:38" ht="22.5" x14ac:dyDescent="0.2">
      <c r="A246" s="42" t="s">
        <v>187</v>
      </c>
      <c r="B246" s="43">
        <v>78</v>
      </c>
      <c r="C246" s="44">
        <v>701</v>
      </c>
      <c r="D246" s="45" t="s">
        <v>155</v>
      </c>
      <c r="E246" s="46" t="s">
        <v>3</v>
      </c>
      <c r="F246" s="45" t="s">
        <v>2</v>
      </c>
      <c r="G246" s="47" t="s">
        <v>186</v>
      </c>
      <c r="H246" s="48" t="s">
        <v>7</v>
      </c>
      <c r="I246" s="49">
        <f>I247</f>
        <v>2755.7</v>
      </c>
      <c r="J246" s="49">
        <f>J247</f>
        <v>2755.7</v>
      </c>
      <c r="K246" s="49"/>
      <c r="L246" s="49"/>
      <c r="M246" s="49">
        <f t="shared" si="73"/>
        <v>2755.7</v>
      </c>
      <c r="N246" s="50">
        <f t="shared" si="74"/>
        <v>2755.7</v>
      </c>
      <c r="O246" s="51"/>
      <c r="P246" s="51"/>
      <c r="Q246" s="52">
        <f t="shared" si="71"/>
        <v>2755.7</v>
      </c>
      <c r="R246" s="91">
        <f t="shared" si="72"/>
        <v>2755.7</v>
      </c>
      <c r="S246" s="51"/>
      <c r="T246" s="51"/>
      <c r="U246" s="52">
        <f t="shared" si="70"/>
        <v>2755.7</v>
      </c>
      <c r="V246" s="52">
        <f t="shared" si="70"/>
        <v>2755.7</v>
      </c>
      <c r="W246" s="52"/>
      <c r="X246" s="52"/>
      <c r="Y246" s="52">
        <f t="shared" si="67"/>
        <v>2755.7</v>
      </c>
      <c r="Z246" s="52">
        <f t="shared" si="68"/>
        <v>2755.7</v>
      </c>
      <c r="AA246" s="52"/>
      <c r="AB246" s="52"/>
      <c r="AC246" s="52">
        <f t="shared" si="63"/>
        <v>2755.7</v>
      </c>
      <c r="AD246" s="91">
        <f t="shared" si="64"/>
        <v>2755.7</v>
      </c>
      <c r="AE246" s="3"/>
      <c r="AF246" s="3"/>
      <c r="AG246" s="135">
        <f t="shared" si="65"/>
        <v>2755.7</v>
      </c>
      <c r="AH246" s="135">
        <f t="shared" si="66"/>
        <v>2755.7</v>
      </c>
      <c r="AI246" s="135"/>
      <c r="AJ246" s="135"/>
      <c r="AK246" s="135">
        <f t="shared" si="61"/>
        <v>2755.7</v>
      </c>
      <c r="AL246" s="135">
        <f t="shared" si="62"/>
        <v>2755.7</v>
      </c>
    </row>
    <row r="247" spans="1:38" ht="22.5" x14ac:dyDescent="0.2">
      <c r="A247" s="42" t="s">
        <v>79</v>
      </c>
      <c r="B247" s="43">
        <v>78</v>
      </c>
      <c r="C247" s="44">
        <v>701</v>
      </c>
      <c r="D247" s="45" t="s">
        <v>155</v>
      </c>
      <c r="E247" s="46" t="s">
        <v>3</v>
      </c>
      <c r="F247" s="45" t="s">
        <v>2</v>
      </c>
      <c r="G247" s="47" t="s">
        <v>186</v>
      </c>
      <c r="H247" s="48">
        <v>600</v>
      </c>
      <c r="I247" s="49">
        <f>I248</f>
        <v>2755.7</v>
      </c>
      <c r="J247" s="49">
        <f>J248</f>
        <v>2755.7</v>
      </c>
      <c r="K247" s="49"/>
      <c r="L247" s="49"/>
      <c r="M247" s="49">
        <f t="shared" si="73"/>
        <v>2755.7</v>
      </c>
      <c r="N247" s="50">
        <f t="shared" si="74"/>
        <v>2755.7</v>
      </c>
      <c r="O247" s="51"/>
      <c r="P247" s="51"/>
      <c r="Q247" s="52">
        <f t="shared" si="71"/>
        <v>2755.7</v>
      </c>
      <c r="R247" s="91">
        <f t="shared" si="72"/>
        <v>2755.7</v>
      </c>
      <c r="S247" s="51"/>
      <c r="T247" s="51"/>
      <c r="U247" s="52">
        <f t="shared" si="70"/>
        <v>2755.7</v>
      </c>
      <c r="V247" s="52">
        <f t="shared" si="70"/>
        <v>2755.7</v>
      </c>
      <c r="W247" s="52"/>
      <c r="X247" s="52"/>
      <c r="Y247" s="52">
        <f t="shared" si="67"/>
        <v>2755.7</v>
      </c>
      <c r="Z247" s="52">
        <f t="shared" si="68"/>
        <v>2755.7</v>
      </c>
      <c r="AA247" s="52"/>
      <c r="AB247" s="52"/>
      <c r="AC247" s="52">
        <f t="shared" si="63"/>
        <v>2755.7</v>
      </c>
      <c r="AD247" s="91">
        <f t="shared" si="64"/>
        <v>2755.7</v>
      </c>
      <c r="AE247" s="3"/>
      <c r="AF247" s="3"/>
      <c r="AG247" s="135">
        <f t="shared" si="65"/>
        <v>2755.7</v>
      </c>
      <c r="AH247" s="135">
        <f t="shared" si="66"/>
        <v>2755.7</v>
      </c>
      <c r="AI247" s="135"/>
      <c r="AJ247" s="135"/>
      <c r="AK247" s="135">
        <f t="shared" si="61"/>
        <v>2755.7</v>
      </c>
      <c r="AL247" s="135">
        <f t="shared" si="62"/>
        <v>2755.7</v>
      </c>
    </row>
    <row r="248" spans="1:38" x14ac:dyDescent="0.2">
      <c r="A248" s="42" t="s">
        <v>156</v>
      </c>
      <c r="B248" s="43">
        <v>78</v>
      </c>
      <c r="C248" s="44">
        <v>701</v>
      </c>
      <c r="D248" s="45" t="s">
        <v>155</v>
      </c>
      <c r="E248" s="46" t="s">
        <v>3</v>
      </c>
      <c r="F248" s="45" t="s">
        <v>2</v>
      </c>
      <c r="G248" s="47" t="s">
        <v>186</v>
      </c>
      <c r="H248" s="48">
        <v>610</v>
      </c>
      <c r="I248" s="49">
        <v>2755.7</v>
      </c>
      <c r="J248" s="49">
        <v>2755.7</v>
      </c>
      <c r="K248" s="49"/>
      <c r="L248" s="49"/>
      <c r="M248" s="49">
        <f t="shared" si="73"/>
        <v>2755.7</v>
      </c>
      <c r="N248" s="50">
        <f t="shared" si="74"/>
        <v>2755.7</v>
      </c>
      <c r="O248" s="51"/>
      <c r="P248" s="51"/>
      <c r="Q248" s="52">
        <f t="shared" si="71"/>
        <v>2755.7</v>
      </c>
      <c r="R248" s="91">
        <f t="shared" si="72"/>
        <v>2755.7</v>
      </c>
      <c r="S248" s="51"/>
      <c r="T248" s="51"/>
      <c r="U248" s="52">
        <f t="shared" si="70"/>
        <v>2755.7</v>
      </c>
      <c r="V248" s="52">
        <f t="shared" si="70"/>
        <v>2755.7</v>
      </c>
      <c r="W248" s="52"/>
      <c r="X248" s="52"/>
      <c r="Y248" s="52">
        <f t="shared" si="67"/>
        <v>2755.7</v>
      </c>
      <c r="Z248" s="52">
        <f t="shared" si="68"/>
        <v>2755.7</v>
      </c>
      <c r="AA248" s="52"/>
      <c r="AB248" s="52"/>
      <c r="AC248" s="52">
        <f t="shared" si="63"/>
        <v>2755.7</v>
      </c>
      <c r="AD248" s="91">
        <f t="shared" si="64"/>
        <v>2755.7</v>
      </c>
      <c r="AE248" s="3"/>
      <c r="AF248" s="3"/>
      <c r="AG248" s="135">
        <f t="shared" si="65"/>
        <v>2755.7</v>
      </c>
      <c r="AH248" s="135">
        <f t="shared" si="66"/>
        <v>2755.7</v>
      </c>
      <c r="AI248" s="135"/>
      <c r="AJ248" s="135"/>
      <c r="AK248" s="135">
        <f t="shared" si="61"/>
        <v>2755.7</v>
      </c>
      <c r="AL248" s="135">
        <f t="shared" si="62"/>
        <v>2755.7</v>
      </c>
    </row>
    <row r="249" spans="1:38" x14ac:dyDescent="0.2">
      <c r="A249" s="42" t="s">
        <v>203</v>
      </c>
      <c r="B249" s="43">
        <v>78</v>
      </c>
      <c r="C249" s="44">
        <v>701</v>
      </c>
      <c r="D249" s="45" t="s">
        <v>155</v>
      </c>
      <c r="E249" s="46" t="s">
        <v>3</v>
      </c>
      <c r="F249" s="45" t="s">
        <v>2</v>
      </c>
      <c r="G249" s="47" t="s">
        <v>202</v>
      </c>
      <c r="H249" s="48" t="s">
        <v>7</v>
      </c>
      <c r="I249" s="49">
        <f>I250</f>
        <v>151</v>
      </c>
      <c r="J249" s="49">
        <f>J250</f>
        <v>151</v>
      </c>
      <c r="K249" s="49"/>
      <c r="L249" s="49"/>
      <c r="M249" s="49">
        <f t="shared" si="73"/>
        <v>151</v>
      </c>
      <c r="N249" s="50">
        <f t="shared" si="74"/>
        <v>151</v>
      </c>
      <c r="O249" s="51"/>
      <c r="P249" s="51"/>
      <c r="Q249" s="52">
        <f t="shared" si="71"/>
        <v>151</v>
      </c>
      <c r="R249" s="91">
        <f t="shared" si="72"/>
        <v>151</v>
      </c>
      <c r="S249" s="51"/>
      <c r="T249" s="51"/>
      <c r="U249" s="52">
        <f t="shared" si="70"/>
        <v>151</v>
      </c>
      <c r="V249" s="52">
        <f t="shared" si="70"/>
        <v>151</v>
      </c>
      <c r="W249" s="52"/>
      <c r="X249" s="52"/>
      <c r="Y249" s="52">
        <f t="shared" si="67"/>
        <v>151</v>
      </c>
      <c r="Z249" s="52">
        <f t="shared" si="68"/>
        <v>151</v>
      </c>
      <c r="AA249" s="52"/>
      <c r="AB249" s="52"/>
      <c r="AC249" s="52">
        <f t="shared" si="63"/>
        <v>151</v>
      </c>
      <c r="AD249" s="91">
        <f t="shared" si="64"/>
        <v>151</v>
      </c>
      <c r="AE249" s="3"/>
      <c r="AF249" s="3"/>
      <c r="AG249" s="135">
        <f t="shared" si="65"/>
        <v>151</v>
      </c>
      <c r="AH249" s="135">
        <f t="shared" si="66"/>
        <v>151</v>
      </c>
      <c r="AI249" s="135"/>
      <c r="AJ249" s="135"/>
      <c r="AK249" s="135">
        <f t="shared" si="61"/>
        <v>151</v>
      </c>
      <c r="AL249" s="135">
        <f t="shared" si="62"/>
        <v>151</v>
      </c>
    </row>
    <row r="250" spans="1:38" ht="22.5" x14ac:dyDescent="0.2">
      <c r="A250" s="42" t="s">
        <v>79</v>
      </c>
      <c r="B250" s="43">
        <v>78</v>
      </c>
      <c r="C250" s="44">
        <v>701</v>
      </c>
      <c r="D250" s="45" t="s">
        <v>155</v>
      </c>
      <c r="E250" s="46" t="s">
        <v>3</v>
      </c>
      <c r="F250" s="45" t="s">
        <v>2</v>
      </c>
      <c r="G250" s="47" t="s">
        <v>202</v>
      </c>
      <c r="H250" s="48">
        <v>600</v>
      </c>
      <c r="I250" s="49">
        <f>I251</f>
        <v>151</v>
      </c>
      <c r="J250" s="49">
        <f>J251</f>
        <v>151</v>
      </c>
      <c r="K250" s="49"/>
      <c r="L250" s="49"/>
      <c r="M250" s="49">
        <f t="shared" si="73"/>
        <v>151</v>
      </c>
      <c r="N250" s="50">
        <f t="shared" si="74"/>
        <v>151</v>
      </c>
      <c r="O250" s="51"/>
      <c r="P250" s="51"/>
      <c r="Q250" s="52">
        <f t="shared" si="71"/>
        <v>151</v>
      </c>
      <c r="R250" s="91">
        <f t="shared" si="72"/>
        <v>151</v>
      </c>
      <c r="S250" s="51"/>
      <c r="T250" s="51"/>
      <c r="U250" s="52">
        <f t="shared" si="70"/>
        <v>151</v>
      </c>
      <c r="V250" s="52">
        <f t="shared" si="70"/>
        <v>151</v>
      </c>
      <c r="W250" s="52"/>
      <c r="X250" s="52"/>
      <c r="Y250" s="52">
        <f t="shared" si="67"/>
        <v>151</v>
      </c>
      <c r="Z250" s="52">
        <f t="shared" si="68"/>
        <v>151</v>
      </c>
      <c r="AA250" s="52"/>
      <c r="AB250" s="52"/>
      <c r="AC250" s="52">
        <f t="shared" si="63"/>
        <v>151</v>
      </c>
      <c r="AD250" s="91">
        <f t="shared" si="64"/>
        <v>151</v>
      </c>
      <c r="AE250" s="3"/>
      <c r="AF250" s="3"/>
      <c r="AG250" s="135">
        <f t="shared" si="65"/>
        <v>151</v>
      </c>
      <c r="AH250" s="135">
        <f t="shared" si="66"/>
        <v>151</v>
      </c>
      <c r="AI250" s="135"/>
      <c r="AJ250" s="135"/>
      <c r="AK250" s="135">
        <f t="shared" si="61"/>
        <v>151</v>
      </c>
      <c r="AL250" s="135">
        <f t="shared" si="62"/>
        <v>151</v>
      </c>
    </row>
    <row r="251" spans="1:38" x14ac:dyDescent="0.2">
      <c r="A251" s="42" t="s">
        <v>156</v>
      </c>
      <c r="B251" s="43">
        <v>78</v>
      </c>
      <c r="C251" s="44">
        <v>701</v>
      </c>
      <c r="D251" s="45" t="s">
        <v>155</v>
      </c>
      <c r="E251" s="46" t="s">
        <v>3</v>
      </c>
      <c r="F251" s="45" t="s">
        <v>2</v>
      </c>
      <c r="G251" s="47" t="s">
        <v>202</v>
      </c>
      <c r="H251" s="48">
        <v>610</v>
      </c>
      <c r="I251" s="49">
        <v>151</v>
      </c>
      <c r="J251" s="49">
        <v>151</v>
      </c>
      <c r="K251" s="49"/>
      <c r="L251" s="49"/>
      <c r="M251" s="49">
        <f t="shared" si="73"/>
        <v>151</v>
      </c>
      <c r="N251" s="50">
        <f t="shared" si="74"/>
        <v>151</v>
      </c>
      <c r="O251" s="51"/>
      <c r="P251" s="51"/>
      <c r="Q251" s="52">
        <f t="shared" si="71"/>
        <v>151</v>
      </c>
      <c r="R251" s="91">
        <f t="shared" si="72"/>
        <v>151</v>
      </c>
      <c r="S251" s="51"/>
      <c r="T251" s="51"/>
      <c r="U251" s="52">
        <f t="shared" si="70"/>
        <v>151</v>
      </c>
      <c r="V251" s="52">
        <f t="shared" si="70"/>
        <v>151</v>
      </c>
      <c r="W251" s="52"/>
      <c r="X251" s="52"/>
      <c r="Y251" s="52">
        <f t="shared" si="67"/>
        <v>151</v>
      </c>
      <c r="Z251" s="52">
        <f t="shared" si="68"/>
        <v>151</v>
      </c>
      <c r="AA251" s="52"/>
      <c r="AB251" s="52"/>
      <c r="AC251" s="52">
        <f t="shared" si="63"/>
        <v>151</v>
      </c>
      <c r="AD251" s="91">
        <f t="shared" si="64"/>
        <v>151</v>
      </c>
      <c r="AE251" s="3"/>
      <c r="AF251" s="3"/>
      <c r="AG251" s="135">
        <f t="shared" si="65"/>
        <v>151</v>
      </c>
      <c r="AH251" s="135">
        <f t="shared" si="66"/>
        <v>151</v>
      </c>
      <c r="AI251" s="135"/>
      <c r="AJ251" s="135"/>
      <c r="AK251" s="135">
        <f t="shared" si="61"/>
        <v>151</v>
      </c>
      <c r="AL251" s="135">
        <f t="shared" si="62"/>
        <v>151</v>
      </c>
    </row>
    <row r="252" spans="1:38" ht="45" x14ac:dyDescent="0.2">
      <c r="A252" s="42" t="s">
        <v>201</v>
      </c>
      <c r="B252" s="43">
        <v>78</v>
      </c>
      <c r="C252" s="44">
        <v>701</v>
      </c>
      <c r="D252" s="45" t="s">
        <v>155</v>
      </c>
      <c r="E252" s="46" t="s">
        <v>3</v>
      </c>
      <c r="F252" s="45" t="s">
        <v>2</v>
      </c>
      <c r="G252" s="47" t="s">
        <v>200</v>
      </c>
      <c r="H252" s="48" t="s">
        <v>7</v>
      </c>
      <c r="I252" s="49">
        <f>I253</f>
        <v>59989</v>
      </c>
      <c r="J252" s="49">
        <f>J253</f>
        <v>59989</v>
      </c>
      <c r="K252" s="49"/>
      <c r="L252" s="49"/>
      <c r="M252" s="49">
        <f t="shared" si="73"/>
        <v>59989</v>
      </c>
      <c r="N252" s="50">
        <f t="shared" si="74"/>
        <v>59989</v>
      </c>
      <c r="O252" s="51"/>
      <c r="P252" s="51"/>
      <c r="Q252" s="52">
        <f t="shared" si="71"/>
        <v>59989</v>
      </c>
      <c r="R252" s="91">
        <f t="shared" si="72"/>
        <v>59989</v>
      </c>
      <c r="S252" s="51"/>
      <c r="T252" s="51"/>
      <c r="U252" s="52">
        <f t="shared" si="70"/>
        <v>59989</v>
      </c>
      <c r="V252" s="52">
        <f t="shared" si="70"/>
        <v>59989</v>
      </c>
      <c r="W252" s="52"/>
      <c r="X252" s="52"/>
      <c r="Y252" s="52">
        <f t="shared" si="67"/>
        <v>59989</v>
      </c>
      <c r="Z252" s="52">
        <f t="shared" si="68"/>
        <v>59989</v>
      </c>
      <c r="AA252" s="52"/>
      <c r="AB252" s="52"/>
      <c r="AC252" s="52">
        <f t="shared" si="63"/>
        <v>59989</v>
      </c>
      <c r="AD252" s="91">
        <f t="shared" si="64"/>
        <v>59989</v>
      </c>
      <c r="AE252" s="3"/>
      <c r="AF252" s="3"/>
      <c r="AG252" s="135">
        <f t="shared" si="65"/>
        <v>59989</v>
      </c>
      <c r="AH252" s="135">
        <f t="shared" si="66"/>
        <v>59989</v>
      </c>
      <c r="AI252" s="135"/>
      <c r="AJ252" s="135"/>
      <c r="AK252" s="135">
        <f t="shared" si="61"/>
        <v>59989</v>
      </c>
      <c r="AL252" s="135">
        <f t="shared" si="62"/>
        <v>59989</v>
      </c>
    </row>
    <row r="253" spans="1:38" ht="22.5" x14ac:dyDescent="0.2">
      <c r="A253" s="42" t="s">
        <v>79</v>
      </c>
      <c r="B253" s="43">
        <v>78</v>
      </c>
      <c r="C253" s="44">
        <v>701</v>
      </c>
      <c r="D253" s="45" t="s">
        <v>155</v>
      </c>
      <c r="E253" s="46" t="s">
        <v>3</v>
      </c>
      <c r="F253" s="45" t="s">
        <v>2</v>
      </c>
      <c r="G253" s="47" t="s">
        <v>200</v>
      </c>
      <c r="H253" s="48">
        <v>600</v>
      </c>
      <c r="I253" s="49">
        <f>I254</f>
        <v>59989</v>
      </c>
      <c r="J253" s="49">
        <f>J254</f>
        <v>59989</v>
      </c>
      <c r="K253" s="49"/>
      <c r="L253" s="49"/>
      <c r="M253" s="49">
        <f t="shared" si="73"/>
        <v>59989</v>
      </c>
      <c r="N253" s="50">
        <f t="shared" si="74"/>
        <v>59989</v>
      </c>
      <c r="O253" s="51"/>
      <c r="P253" s="51"/>
      <c r="Q253" s="52">
        <f t="shared" si="71"/>
        <v>59989</v>
      </c>
      <c r="R253" s="91">
        <f t="shared" si="72"/>
        <v>59989</v>
      </c>
      <c r="S253" s="51"/>
      <c r="T253" s="51"/>
      <c r="U253" s="52">
        <f t="shared" si="70"/>
        <v>59989</v>
      </c>
      <c r="V253" s="52">
        <f t="shared" si="70"/>
        <v>59989</v>
      </c>
      <c r="W253" s="52"/>
      <c r="X253" s="52"/>
      <c r="Y253" s="52">
        <f t="shared" si="67"/>
        <v>59989</v>
      </c>
      <c r="Z253" s="52">
        <f t="shared" si="68"/>
        <v>59989</v>
      </c>
      <c r="AA253" s="52"/>
      <c r="AB253" s="52"/>
      <c r="AC253" s="52">
        <f t="shared" si="63"/>
        <v>59989</v>
      </c>
      <c r="AD253" s="91">
        <f t="shared" si="64"/>
        <v>59989</v>
      </c>
      <c r="AE253" s="3"/>
      <c r="AF253" s="3"/>
      <c r="AG253" s="135">
        <f t="shared" si="65"/>
        <v>59989</v>
      </c>
      <c r="AH253" s="135">
        <f t="shared" si="66"/>
        <v>59989</v>
      </c>
      <c r="AI253" s="135"/>
      <c r="AJ253" s="135"/>
      <c r="AK253" s="135">
        <f t="shared" si="61"/>
        <v>59989</v>
      </c>
      <c r="AL253" s="135">
        <f t="shared" si="62"/>
        <v>59989</v>
      </c>
    </row>
    <row r="254" spans="1:38" x14ac:dyDescent="0.2">
      <c r="A254" s="42" t="s">
        <v>156</v>
      </c>
      <c r="B254" s="43">
        <v>78</v>
      </c>
      <c r="C254" s="44">
        <v>701</v>
      </c>
      <c r="D254" s="45" t="s">
        <v>155</v>
      </c>
      <c r="E254" s="46" t="s">
        <v>3</v>
      </c>
      <c r="F254" s="45" t="s">
        <v>2</v>
      </c>
      <c r="G254" s="47" t="s">
        <v>200</v>
      </c>
      <c r="H254" s="48">
        <v>610</v>
      </c>
      <c r="I254" s="49">
        <v>59989</v>
      </c>
      <c r="J254" s="49">
        <v>59989</v>
      </c>
      <c r="K254" s="49"/>
      <c r="L254" s="49"/>
      <c r="M254" s="49">
        <f t="shared" si="73"/>
        <v>59989</v>
      </c>
      <c r="N254" s="50">
        <f t="shared" si="74"/>
        <v>59989</v>
      </c>
      <c r="O254" s="51"/>
      <c r="P254" s="51"/>
      <c r="Q254" s="52">
        <f t="shared" si="71"/>
        <v>59989</v>
      </c>
      <c r="R254" s="91">
        <f t="shared" si="72"/>
        <v>59989</v>
      </c>
      <c r="S254" s="51"/>
      <c r="T254" s="51"/>
      <c r="U254" s="52">
        <f t="shared" si="70"/>
        <v>59989</v>
      </c>
      <c r="V254" s="52">
        <f t="shared" si="70"/>
        <v>59989</v>
      </c>
      <c r="W254" s="52"/>
      <c r="X254" s="52"/>
      <c r="Y254" s="52">
        <f t="shared" si="67"/>
        <v>59989</v>
      </c>
      <c r="Z254" s="52">
        <f t="shared" si="68"/>
        <v>59989</v>
      </c>
      <c r="AA254" s="52"/>
      <c r="AB254" s="52"/>
      <c r="AC254" s="52">
        <f t="shared" si="63"/>
        <v>59989</v>
      </c>
      <c r="AD254" s="91">
        <f t="shared" si="64"/>
        <v>59989</v>
      </c>
      <c r="AE254" s="3"/>
      <c r="AF254" s="3"/>
      <c r="AG254" s="135">
        <f t="shared" si="65"/>
        <v>59989</v>
      </c>
      <c r="AH254" s="135">
        <f t="shared" si="66"/>
        <v>59989</v>
      </c>
      <c r="AI254" s="135"/>
      <c r="AJ254" s="135"/>
      <c r="AK254" s="135">
        <f t="shared" si="61"/>
        <v>59989</v>
      </c>
      <c r="AL254" s="135">
        <f t="shared" si="62"/>
        <v>59989</v>
      </c>
    </row>
    <row r="255" spans="1:38" x14ac:dyDescent="0.2">
      <c r="A255" s="42" t="s">
        <v>199</v>
      </c>
      <c r="B255" s="43">
        <v>78</v>
      </c>
      <c r="C255" s="44">
        <v>702</v>
      </c>
      <c r="D255" s="45" t="s">
        <v>7</v>
      </c>
      <c r="E255" s="46" t="s">
        <v>7</v>
      </c>
      <c r="F255" s="45" t="s">
        <v>7</v>
      </c>
      <c r="G255" s="47" t="s">
        <v>7</v>
      </c>
      <c r="H255" s="48" t="s">
        <v>7</v>
      </c>
      <c r="I255" s="49">
        <f>I256</f>
        <v>429918.80000000005</v>
      </c>
      <c r="J255" s="49">
        <f>J256</f>
        <v>447502.9</v>
      </c>
      <c r="K255" s="49"/>
      <c r="L255" s="49"/>
      <c r="M255" s="49">
        <f t="shared" si="73"/>
        <v>429918.80000000005</v>
      </c>
      <c r="N255" s="50">
        <f t="shared" si="74"/>
        <v>447502.9</v>
      </c>
      <c r="O255" s="51"/>
      <c r="P255" s="51"/>
      <c r="Q255" s="52">
        <f t="shared" si="71"/>
        <v>429918.80000000005</v>
      </c>
      <c r="R255" s="91">
        <f t="shared" si="72"/>
        <v>447502.9</v>
      </c>
      <c r="S255" s="51"/>
      <c r="T255" s="51"/>
      <c r="U255" s="52">
        <f t="shared" si="70"/>
        <v>429918.80000000005</v>
      </c>
      <c r="V255" s="52">
        <f t="shared" si="70"/>
        <v>447502.9</v>
      </c>
      <c r="W255" s="52"/>
      <c r="X255" s="52"/>
      <c r="Y255" s="52">
        <f t="shared" si="67"/>
        <v>429918.80000000005</v>
      </c>
      <c r="Z255" s="52">
        <f t="shared" si="68"/>
        <v>447502.9</v>
      </c>
      <c r="AA255" s="52"/>
      <c r="AB255" s="52"/>
      <c r="AC255" s="52">
        <f t="shared" si="63"/>
        <v>429918.80000000005</v>
      </c>
      <c r="AD255" s="91">
        <f t="shared" si="64"/>
        <v>447502.9</v>
      </c>
      <c r="AE255" s="3"/>
      <c r="AF255" s="3"/>
      <c r="AG255" s="135">
        <f t="shared" si="65"/>
        <v>429918.80000000005</v>
      </c>
      <c r="AH255" s="135">
        <f t="shared" si="66"/>
        <v>447502.9</v>
      </c>
      <c r="AI255" s="135"/>
      <c r="AJ255" s="135"/>
      <c r="AK255" s="135">
        <f t="shared" si="61"/>
        <v>429918.80000000005</v>
      </c>
      <c r="AL255" s="135">
        <f t="shared" si="62"/>
        <v>447502.9</v>
      </c>
    </row>
    <row r="256" spans="1:38" ht="56.25" x14ac:dyDescent="0.2">
      <c r="A256" s="42" t="s">
        <v>318</v>
      </c>
      <c r="B256" s="43">
        <v>78</v>
      </c>
      <c r="C256" s="44">
        <v>702</v>
      </c>
      <c r="D256" s="45" t="s">
        <v>155</v>
      </c>
      <c r="E256" s="46" t="s">
        <v>3</v>
      </c>
      <c r="F256" s="45" t="s">
        <v>2</v>
      </c>
      <c r="G256" s="47" t="s">
        <v>9</v>
      </c>
      <c r="H256" s="48" t="s">
        <v>7</v>
      </c>
      <c r="I256" s="49">
        <f>I257+I260+I263+I266+I269+I274</f>
        <v>429918.80000000005</v>
      </c>
      <c r="J256" s="49">
        <f>J257+J260+J263+J266+J269+J274</f>
        <v>447502.9</v>
      </c>
      <c r="K256" s="49"/>
      <c r="L256" s="49"/>
      <c r="M256" s="49">
        <f t="shared" si="73"/>
        <v>429918.80000000005</v>
      </c>
      <c r="N256" s="50">
        <f t="shared" si="74"/>
        <v>447502.9</v>
      </c>
      <c r="O256" s="51"/>
      <c r="P256" s="51"/>
      <c r="Q256" s="52">
        <f t="shared" si="71"/>
        <v>429918.80000000005</v>
      </c>
      <c r="R256" s="91">
        <f t="shared" si="72"/>
        <v>447502.9</v>
      </c>
      <c r="S256" s="51"/>
      <c r="T256" s="51"/>
      <c r="U256" s="52">
        <f t="shared" si="70"/>
        <v>429918.80000000005</v>
      </c>
      <c r="V256" s="52">
        <f t="shared" si="70"/>
        <v>447502.9</v>
      </c>
      <c r="W256" s="52"/>
      <c r="X256" s="52"/>
      <c r="Y256" s="52">
        <f t="shared" si="67"/>
        <v>429918.80000000005</v>
      </c>
      <c r="Z256" s="52">
        <f t="shared" si="68"/>
        <v>447502.9</v>
      </c>
      <c r="AA256" s="52"/>
      <c r="AB256" s="52"/>
      <c r="AC256" s="52">
        <f t="shared" si="63"/>
        <v>429918.80000000005</v>
      </c>
      <c r="AD256" s="91">
        <f t="shared" si="64"/>
        <v>447502.9</v>
      </c>
      <c r="AE256" s="3"/>
      <c r="AF256" s="3"/>
      <c r="AG256" s="135">
        <f t="shared" si="65"/>
        <v>429918.80000000005</v>
      </c>
      <c r="AH256" s="135">
        <f t="shared" si="66"/>
        <v>447502.9</v>
      </c>
      <c r="AI256" s="135"/>
      <c r="AJ256" s="135"/>
      <c r="AK256" s="135">
        <f t="shared" si="61"/>
        <v>429918.80000000005</v>
      </c>
      <c r="AL256" s="135">
        <f t="shared" si="62"/>
        <v>447502.9</v>
      </c>
    </row>
    <row r="257" spans="1:38" ht="67.5" x14ac:dyDescent="0.2">
      <c r="A257" s="42" t="s">
        <v>189</v>
      </c>
      <c r="B257" s="43">
        <v>78</v>
      </c>
      <c r="C257" s="44">
        <v>702</v>
      </c>
      <c r="D257" s="45" t="s">
        <v>155</v>
      </c>
      <c r="E257" s="46" t="s">
        <v>3</v>
      </c>
      <c r="F257" s="45" t="s">
        <v>2</v>
      </c>
      <c r="G257" s="47" t="s">
        <v>188</v>
      </c>
      <c r="H257" s="48" t="s">
        <v>7</v>
      </c>
      <c r="I257" s="49">
        <f>I258</f>
        <v>20616</v>
      </c>
      <c r="J257" s="49">
        <f>J258</f>
        <v>20616</v>
      </c>
      <c r="K257" s="49"/>
      <c r="L257" s="49"/>
      <c r="M257" s="49">
        <f t="shared" si="73"/>
        <v>20616</v>
      </c>
      <c r="N257" s="50">
        <f t="shared" si="74"/>
        <v>20616</v>
      </c>
      <c r="O257" s="51"/>
      <c r="P257" s="51"/>
      <c r="Q257" s="52">
        <f t="shared" si="71"/>
        <v>20616</v>
      </c>
      <c r="R257" s="91">
        <f t="shared" si="72"/>
        <v>20616</v>
      </c>
      <c r="S257" s="51"/>
      <c r="T257" s="51"/>
      <c r="U257" s="52">
        <f t="shared" si="70"/>
        <v>20616</v>
      </c>
      <c r="V257" s="52">
        <f t="shared" si="70"/>
        <v>20616</v>
      </c>
      <c r="W257" s="52"/>
      <c r="X257" s="52"/>
      <c r="Y257" s="52">
        <f t="shared" si="67"/>
        <v>20616</v>
      </c>
      <c r="Z257" s="52">
        <f t="shared" si="68"/>
        <v>20616</v>
      </c>
      <c r="AA257" s="52"/>
      <c r="AB257" s="52"/>
      <c r="AC257" s="52">
        <f t="shared" si="63"/>
        <v>20616</v>
      </c>
      <c r="AD257" s="91">
        <f t="shared" si="64"/>
        <v>20616</v>
      </c>
      <c r="AE257" s="3"/>
      <c r="AF257" s="3"/>
      <c r="AG257" s="135">
        <f t="shared" si="65"/>
        <v>20616</v>
      </c>
      <c r="AH257" s="135">
        <f t="shared" si="66"/>
        <v>20616</v>
      </c>
      <c r="AI257" s="135"/>
      <c r="AJ257" s="135"/>
      <c r="AK257" s="135">
        <f t="shared" si="61"/>
        <v>20616</v>
      </c>
      <c r="AL257" s="135">
        <f t="shared" si="62"/>
        <v>20616</v>
      </c>
    </row>
    <row r="258" spans="1:38" ht="22.5" x14ac:dyDescent="0.2">
      <c r="A258" s="42" t="s">
        <v>79</v>
      </c>
      <c r="B258" s="43">
        <v>78</v>
      </c>
      <c r="C258" s="44">
        <v>702</v>
      </c>
      <c r="D258" s="45" t="s">
        <v>155</v>
      </c>
      <c r="E258" s="46" t="s">
        <v>3</v>
      </c>
      <c r="F258" s="45" t="s">
        <v>2</v>
      </c>
      <c r="G258" s="47" t="s">
        <v>188</v>
      </c>
      <c r="H258" s="48">
        <v>600</v>
      </c>
      <c r="I258" s="49">
        <f>I259</f>
        <v>20616</v>
      </c>
      <c r="J258" s="49">
        <f>J259</f>
        <v>20616</v>
      </c>
      <c r="K258" s="49"/>
      <c r="L258" s="49"/>
      <c r="M258" s="49">
        <f t="shared" si="73"/>
        <v>20616</v>
      </c>
      <c r="N258" s="50">
        <f t="shared" si="74"/>
        <v>20616</v>
      </c>
      <c r="O258" s="51"/>
      <c r="P258" s="51"/>
      <c r="Q258" s="52">
        <f t="shared" si="71"/>
        <v>20616</v>
      </c>
      <c r="R258" s="91">
        <f t="shared" si="72"/>
        <v>20616</v>
      </c>
      <c r="S258" s="51"/>
      <c r="T258" s="51"/>
      <c r="U258" s="52">
        <f t="shared" si="70"/>
        <v>20616</v>
      </c>
      <c r="V258" s="52">
        <f t="shared" si="70"/>
        <v>20616</v>
      </c>
      <c r="W258" s="52"/>
      <c r="X258" s="52"/>
      <c r="Y258" s="52">
        <f t="shared" si="67"/>
        <v>20616</v>
      </c>
      <c r="Z258" s="52">
        <f t="shared" si="68"/>
        <v>20616</v>
      </c>
      <c r="AA258" s="52"/>
      <c r="AB258" s="52"/>
      <c r="AC258" s="52">
        <f t="shared" si="63"/>
        <v>20616</v>
      </c>
      <c r="AD258" s="91">
        <f t="shared" si="64"/>
        <v>20616</v>
      </c>
      <c r="AE258" s="3"/>
      <c r="AF258" s="3"/>
      <c r="AG258" s="135">
        <f t="shared" si="65"/>
        <v>20616</v>
      </c>
      <c r="AH258" s="135">
        <f t="shared" si="66"/>
        <v>20616</v>
      </c>
      <c r="AI258" s="135"/>
      <c r="AJ258" s="135"/>
      <c r="AK258" s="135">
        <f t="shared" si="61"/>
        <v>20616</v>
      </c>
      <c r="AL258" s="135">
        <f t="shared" si="62"/>
        <v>20616</v>
      </c>
    </row>
    <row r="259" spans="1:38" x14ac:dyDescent="0.2">
      <c r="A259" s="42" t="s">
        <v>156</v>
      </c>
      <c r="B259" s="43">
        <v>78</v>
      </c>
      <c r="C259" s="44">
        <v>702</v>
      </c>
      <c r="D259" s="45" t="s">
        <v>155</v>
      </c>
      <c r="E259" s="46" t="s">
        <v>3</v>
      </c>
      <c r="F259" s="45" t="s">
        <v>2</v>
      </c>
      <c r="G259" s="47" t="s">
        <v>188</v>
      </c>
      <c r="H259" s="48">
        <v>610</v>
      </c>
      <c r="I259" s="49">
        <f>20616</f>
        <v>20616</v>
      </c>
      <c r="J259" s="49">
        <v>20616</v>
      </c>
      <c r="K259" s="49"/>
      <c r="L259" s="49"/>
      <c r="M259" s="49">
        <f t="shared" si="73"/>
        <v>20616</v>
      </c>
      <c r="N259" s="50">
        <f t="shared" si="74"/>
        <v>20616</v>
      </c>
      <c r="O259" s="51"/>
      <c r="P259" s="51"/>
      <c r="Q259" s="52">
        <f t="shared" si="71"/>
        <v>20616</v>
      </c>
      <c r="R259" s="91">
        <f t="shared" si="72"/>
        <v>20616</v>
      </c>
      <c r="S259" s="51"/>
      <c r="T259" s="51"/>
      <c r="U259" s="52">
        <f t="shared" si="70"/>
        <v>20616</v>
      </c>
      <c r="V259" s="52">
        <f t="shared" si="70"/>
        <v>20616</v>
      </c>
      <c r="W259" s="52"/>
      <c r="X259" s="52"/>
      <c r="Y259" s="52">
        <f t="shared" si="67"/>
        <v>20616</v>
      </c>
      <c r="Z259" s="52">
        <f t="shared" si="68"/>
        <v>20616</v>
      </c>
      <c r="AA259" s="52"/>
      <c r="AB259" s="52"/>
      <c r="AC259" s="52">
        <f t="shared" si="63"/>
        <v>20616</v>
      </c>
      <c r="AD259" s="91">
        <f t="shared" si="64"/>
        <v>20616</v>
      </c>
      <c r="AE259" s="3"/>
      <c r="AF259" s="3"/>
      <c r="AG259" s="135">
        <f t="shared" si="65"/>
        <v>20616</v>
      </c>
      <c r="AH259" s="135">
        <f t="shared" si="66"/>
        <v>20616</v>
      </c>
      <c r="AI259" s="135"/>
      <c r="AJ259" s="135"/>
      <c r="AK259" s="135">
        <f t="shared" si="61"/>
        <v>20616</v>
      </c>
      <c r="AL259" s="135">
        <f t="shared" si="62"/>
        <v>20616</v>
      </c>
    </row>
    <row r="260" spans="1:38" x14ac:dyDescent="0.2">
      <c r="A260" s="42" t="s">
        <v>198</v>
      </c>
      <c r="B260" s="43">
        <v>78</v>
      </c>
      <c r="C260" s="44">
        <v>702</v>
      </c>
      <c r="D260" s="45" t="s">
        <v>155</v>
      </c>
      <c r="E260" s="46" t="s">
        <v>3</v>
      </c>
      <c r="F260" s="45" t="s">
        <v>2</v>
      </c>
      <c r="G260" s="47" t="s">
        <v>197</v>
      </c>
      <c r="H260" s="48" t="s">
        <v>7</v>
      </c>
      <c r="I260" s="49">
        <f>I261</f>
        <v>276896.7</v>
      </c>
      <c r="J260" s="49">
        <f>J261</f>
        <v>294480.8</v>
      </c>
      <c r="K260" s="49"/>
      <c r="L260" s="49"/>
      <c r="M260" s="49">
        <f t="shared" si="73"/>
        <v>276896.7</v>
      </c>
      <c r="N260" s="50">
        <f t="shared" si="74"/>
        <v>294480.8</v>
      </c>
      <c r="O260" s="51"/>
      <c r="P260" s="51"/>
      <c r="Q260" s="52">
        <f t="shared" si="71"/>
        <v>276896.7</v>
      </c>
      <c r="R260" s="91">
        <f t="shared" si="72"/>
        <v>294480.8</v>
      </c>
      <c r="S260" s="51"/>
      <c r="T260" s="51"/>
      <c r="U260" s="52">
        <f t="shared" si="70"/>
        <v>276896.7</v>
      </c>
      <c r="V260" s="52">
        <f t="shared" si="70"/>
        <v>294480.8</v>
      </c>
      <c r="W260" s="52"/>
      <c r="X260" s="52"/>
      <c r="Y260" s="52">
        <f t="shared" si="67"/>
        <v>276896.7</v>
      </c>
      <c r="Z260" s="52">
        <f t="shared" si="68"/>
        <v>294480.8</v>
      </c>
      <c r="AA260" s="52"/>
      <c r="AB260" s="52"/>
      <c r="AC260" s="52">
        <f t="shared" si="63"/>
        <v>276896.7</v>
      </c>
      <c r="AD260" s="91">
        <f t="shared" si="64"/>
        <v>294480.8</v>
      </c>
      <c r="AE260" s="3"/>
      <c r="AF260" s="3"/>
      <c r="AG260" s="135">
        <f t="shared" si="65"/>
        <v>276896.7</v>
      </c>
      <c r="AH260" s="135">
        <f t="shared" si="66"/>
        <v>294480.8</v>
      </c>
      <c r="AI260" s="135"/>
      <c r="AJ260" s="135"/>
      <c r="AK260" s="135">
        <f t="shared" si="61"/>
        <v>276896.7</v>
      </c>
      <c r="AL260" s="135">
        <f t="shared" si="62"/>
        <v>294480.8</v>
      </c>
    </row>
    <row r="261" spans="1:38" ht="22.5" x14ac:dyDescent="0.2">
      <c r="A261" s="42" t="s">
        <v>79</v>
      </c>
      <c r="B261" s="43">
        <v>78</v>
      </c>
      <c r="C261" s="44">
        <v>702</v>
      </c>
      <c r="D261" s="45" t="s">
        <v>155</v>
      </c>
      <c r="E261" s="46" t="s">
        <v>3</v>
      </c>
      <c r="F261" s="45" t="s">
        <v>2</v>
      </c>
      <c r="G261" s="47" t="s">
        <v>197</v>
      </c>
      <c r="H261" s="48">
        <v>600</v>
      </c>
      <c r="I261" s="49">
        <f>I262</f>
        <v>276896.7</v>
      </c>
      <c r="J261" s="49">
        <f>J262</f>
        <v>294480.8</v>
      </c>
      <c r="K261" s="49"/>
      <c r="L261" s="49"/>
      <c r="M261" s="49">
        <f t="shared" si="73"/>
        <v>276896.7</v>
      </c>
      <c r="N261" s="50">
        <f t="shared" si="74"/>
        <v>294480.8</v>
      </c>
      <c r="O261" s="51"/>
      <c r="P261" s="51"/>
      <c r="Q261" s="52">
        <f t="shared" si="71"/>
        <v>276896.7</v>
      </c>
      <c r="R261" s="91">
        <f t="shared" si="72"/>
        <v>294480.8</v>
      </c>
      <c r="S261" s="51"/>
      <c r="T261" s="51"/>
      <c r="U261" s="52">
        <f t="shared" si="70"/>
        <v>276896.7</v>
      </c>
      <c r="V261" s="52">
        <f t="shared" si="70"/>
        <v>294480.8</v>
      </c>
      <c r="W261" s="52"/>
      <c r="X261" s="52"/>
      <c r="Y261" s="52">
        <f t="shared" si="67"/>
        <v>276896.7</v>
      </c>
      <c r="Z261" s="52">
        <f t="shared" si="68"/>
        <v>294480.8</v>
      </c>
      <c r="AA261" s="52"/>
      <c r="AB261" s="52"/>
      <c r="AC261" s="52">
        <f t="shared" si="63"/>
        <v>276896.7</v>
      </c>
      <c r="AD261" s="91">
        <f t="shared" si="64"/>
        <v>294480.8</v>
      </c>
      <c r="AE261" s="3"/>
      <c r="AF261" s="3"/>
      <c r="AG261" s="135">
        <f t="shared" si="65"/>
        <v>276896.7</v>
      </c>
      <c r="AH261" s="135">
        <f t="shared" si="66"/>
        <v>294480.8</v>
      </c>
      <c r="AI261" s="135"/>
      <c r="AJ261" s="135"/>
      <c r="AK261" s="135">
        <f t="shared" si="61"/>
        <v>276896.7</v>
      </c>
      <c r="AL261" s="135">
        <f t="shared" si="62"/>
        <v>294480.8</v>
      </c>
    </row>
    <row r="262" spans="1:38" x14ac:dyDescent="0.2">
      <c r="A262" s="42" t="s">
        <v>156</v>
      </c>
      <c r="B262" s="43">
        <v>78</v>
      </c>
      <c r="C262" s="44">
        <v>702</v>
      </c>
      <c r="D262" s="45" t="s">
        <v>155</v>
      </c>
      <c r="E262" s="46" t="s">
        <v>3</v>
      </c>
      <c r="F262" s="45" t="s">
        <v>2</v>
      </c>
      <c r="G262" s="47" t="s">
        <v>197</v>
      </c>
      <c r="H262" s="48">
        <v>610</v>
      </c>
      <c r="I262" s="49">
        <v>276896.7</v>
      </c>
      <c r="J262" s="49">
        <v>294480.8</v>
      </c>
      <c r="K262" s="49"/>
      <c r="L262" s="49"/>
      <c r="M262" s="49">
        <f t="shared" si="73"/>
        <v>276896.7</v>
      </c>
      <c r="N262" s="50">
        <f t="shared" si="74"/>
        <v>294480.8</v>
      </c>
      <c r="O262" s="51"/>
      <c r="P262" s="51"/>
      <c r="Q262" s="52">
        <f t="shared" si="71"/>
        <v>276896.7</v>
      </c>
      <c r="R262" s="91">
        <f t="shared" si="72"/>
        <v>294480.8</v>
      </c>
      <c r="S262" s="51"/>
      <c r="T262" s="51"/>
      <c r="U262" s="52">
        <f t="shared" si="70"/>
        <v>276896.7</v>
      </c>
      <c r="V262" s="52">
        <f t="shared" si="70"/>
        <v>294480.8</v>
      </c>
      <c r="W262" s="52"/>
      <c r="X262" s="52"/>
      <c r="Y262" s="52">
        <f t="shared" si="67"/>
        <v>276896.7</v>
      </c>
      <c r="Z262" s="52">
        <f t="shared" si="68"/>
        <v>294480.8</v>
      </c>
      <c r="AA262" s="52"/>
      <c r="AB262" s="52"/>
      <c r="AC262" s="52">
        <f t="shared" si="63"/>
        <v>276896.7</v>
      </c>
      <c r="AD262" s="91">
        <f t="shared" si="64"/>
        <v>294480.8</v>
      </c>
      <c r="AE262" s="3"/>
      <c r="AF262" s="3"/>
      <c r="AG262" s="135">
        <f t="shared" si="65"/>
        <v>276896.7</v>
      </c>
      <c r="AH262" s="135">
        <f t="shared" si="66"/>
        <v>294480.8</v>
      </c>
      <c r="AI262" s="135"/>
      <c r="AJ262" s="135"/>
      <c r="AK262" s="135">
        <f t="shared" si="61"/>
        <v>276896.7</v>
      </c>
      <c r="AL262" s="135">
        <f t="shared" si="62"/>
        <v>294480.8</v>
      </c>
    </row>
    <row r="263" spans="1:38" ht="22.5" x14ac:dyDescent="0.2">
      <c r="A263" s="42" t="s">
        <v>187</v>
      </c>
      <c r="B263" s="43">
        <v>78</v>
      </c>
      <c r="C263" s="44">
        <v>702</v>
      </c>
      <c r="D263" s="45" t="s">
        <v>155</v>
      </c>
      <c r="E263" s="46" t="s">
        <v>3</v>
      </c>
      <c r="F263" s="45" t="s">
        <v>2</v>
      </c>
      <c r="G263" s="47" t="s">
        <v>186</v>
      </c>
      <c r="H263" s="48" t="s">
        <v>7</v>
      </c>
      <c r="I263" s="49">
        <f>I264</f>
        <v>6958.8</v>
      </c>
      <c r="J263" s="49">
        <f>J264</f>
        <v>6958.8</v>
      </c>
      <c r="K263" s="49"/>
      <c r="L263" s="49"/>
      <c r="M263" s="49">
        <f t="shared" si="73"/>
        <v>6958.8</v>
      </c>
      <c r="N263" s="50">
        <f t="shared" si="74"/>
        <v>6958.8</v>
      </c>
      <c r="O263" s="51"/>
      <c r="P263" s="51"/>
      <c r="Q263" s="52">
        <f t="shared" si="71"/>
        <v>6958.8</v>
      </c>
      <c r="R263" s="91">
        <f t="shared" si="72"/>
        <v>6958.8</v>
      </c>
      <c r="S263" s="51"/>
      <c r="T263" s="51"/>
      <c r="U263" s="52">
        <f t="shared" si="70"/>
        <v>6958.8</v>
      </c>
      <c r="V263" s="52">
        <f t="shared" si="70"/>
        <v>6958.8</v>
      </c>
      <c r="W263" s="52"/>
      <c r="X263" s="52"/>
      <c r="Y263" s="52">
        <f t="shared" si="67"/>
        <v>6958.8</v>
      </c>
      <c r="Z263" s="52">
        <f t="shared" si="68"/>
        <v>6958.8</v>
      </c>
      <c r="AA263" s="52"/>
      <c r="AB263" s="52"/>
      <c r="AC263" s="52">
        <f t="shared" si="63"/>
        <v>6958.8</v>
      </c>
      <c r="AD263" s="91">
        <f t="shared" si="64"/>
        <v>6958.8</v>
      </c>
      <c r="AE263" s="3"/>
      <c r="AF263" s="3"/>
      <c r="AG263" s="135">
        <f t="shared" si="65"/>
        <v>6958.8</v>
      </c>
      <c r="AH263" s="135">
        <f t="shared" si="66"/>
        <v>6958.8</v>
      </c>
      <c r="AI263" s="135"/>
      <c r="AJ263" s="135"/>
      <c r="AK263" s="135">
        <f t="shared" si="61"/>
        <v>6958.8</v>
      </c>
      <c r="AL263" s="135">
        <f t="shared" si="62"/>
        <v>6958.8</v>
      </c>
    </row>
    <row r="264" spans="1:38" ht="22.5" x14ac:dyDescent="0.2">
      <c r="A264" s="42" t="s">
        <v>79</v>
      </c>
      <c r="B264" s="43">
        <v>78</v>
      </c>
      <c r="C264" s="44">
        <v>702</v>
      </c>
      <c r="D264" s="45" t="s">
        <v>155</v>
      </c>
      <c r="E264" s="46" t="s">
        <v>3</v>
      </c>
      <c r="F264" s="45" t="s">
        <v>2</v>
      </c>
      <c r="G264" s="47" t="s">
        <v>186</v>
      </c>
      <c r="H264" s="48">
        <v>600</v>
      </c>
      <c r="I264" s="49">
        <f>I265</f>
        <v>6958.8</v>
      </c>
      <c r="J264" s="49">
        <f>J265</f>
        <v>6958.8</v>
      </c>
      <c r="K264" s="49"/>
      <c r="L264" s="49"/>
      <c r="M264" s="49">
        <f t="shared" si="73"/>
        <v>6958.8</v>
      </c>
      <c r="N264" s="50">
        <f t="shared" si="74"/>
        <v>6958.8</v>
      </c>
      <c r="O264" s="51"/>
      <c r="P264" s="51"/>
      <c r="Q264" s="52">
        <f t="shared" si="71"/>
        <v>6958.8</v>
      </c>
      <c r="R264" s="91">
        <f t="shared" si="72"/>
        <v>6958.8</v>
      </c>
      <c r="S264" s="51"/>
      <c r="T264" s="51"/>
      <c r="U264" s="52">
        <f t="shared" si="70"/>
        <v>6958.8</v>
      </c>
      <c r="V264" s="52">
        <f t="shared" si="70"/>
        <v>6958.8</v>
      </c>
      <c r="W264" s="52"/>
      <c r="X264" s="52"/>
      <c r="Y264" s="52">
        <f t="shared" si="67"/>
        <v>6958.8</v>
      </c>
      <c r="Z264" s="52">
        <f t="shared" si="68"/>
        <v>6958.8</v>
      </c>
      <c r="AA264" s="52"/>
      <c r="AB264" s="52"/>
      <c r="AC264" s="52">
        <f t="shared" si="63"/>
        <v>6958.8</v>
      </c>
      <c r="AD264" s="91">
        <f t="shared" si="64"/>
        <v>6958.8</v>
      </c>
      <c r="AE264" s="3"/>
      <c r="AF264" s="3"/>
      <c r="AG264" s="135">
        <f t="shared" si="65"/>
        <v>6958.8</v>
      </c>
      <c r="AH264" s="135">
        <f t="shared" si="66"/>
        <v>6958.8</v>
      </c>
      <c r="AI264" s="135"/>
      <c r="AJ264" s="135"/>
      <c r="AK264" s="135">
        <f t="shared" si="61"/>
        <v>6958.8</v>
      </c>
      <c r="AL264" s="135">
        <f t="shared" si="62"/>
        <v>6958.8</v>
      </c>
    </row>
    <row r="265" spans="1:38" x14ac:dyDescent="0.2">
      <c r="A265" s="42" t="s">
        <v>156</v>
      </c>
      <c r="B265" s="43">
        <v>78</v>
      </c>
      <c r="C265" s="44">
        <v>702</v>
      </c>
      <c r="D265" s="45" t="s">
        <v>155</v>
      </c>
      <c r="E265" s="46" t="s">
        <v>3</v>
      </c>
      <c r="F265" s="45" t="s">
        <v>2</v>
      </c>
      <c r="G265" s="47" t="s">
        <v>186</v>
      </c>
      <c r="H265" s="48">
        <v>610</v>
      </c>
      <c r="I265" s="49">
        <f>6965.3-6.5</f>
        <v>6958.8</v>
      </c>
      <c r="J265" s="49">
        <f>6965.3-6.5</f>
        <v>6958.8</v>
      </c>
      <c r="K265" s="49"/>
      <c r="L265" s="49"/>
      <c r="M265" s="49">
        <f t="shared" si="73"/>
        <v>6958.8</v>
      </c>
      <c r="N265" s="50">
        <f t="shared" si="74"/>
        <v>6958.8</v>
      </c>
      <c r="O265" s="51"/>
      <c r="P265" s="51"/>
      <c r="Q265" s="52">
        <f t="shared" si="71"/>
        <v>6958.8</v>
      </c>
      <c r="R265" s="91">
        <f t="shared" si="72"/>
        <v>6958.8</v>
      </c>
      <c r="S265" s="51"/>
      <c r="T265" s="51"/>
      <c r="U265" s="52">
        <f t="shared" si="70"/>
        <v>6958.8</v>
      </c>
      <c r="V265" s="52">
        <f t="shared" si="70"/>
        <v>6958.8</v>
      </c>
      <c r="W265" s="52"/>
      <c r="X265" s="52"/>
      <c r="Y265" s="52">
        <f t="shared" si="67"/>
        <v>6958.8</v>
      </c>
      <c r="Z265" s="52">
        <f t="shared" si="68"/>
        <v>6958.8</v>
      </c>
      <c r="AA265" s="52"/>
      <c r="AB265" s="52"/>
      <c r="AC265" s="52">
        <f t="shared" si="63"/>
        <v>6958.8</v>
      </c>
      <c r="AD265" s="91">
        <f t="shared" si="64"/>
        <v>6958.8</v>
      </c>
      <c r="AE265" s="3"/>
      <c r="AF265" s="3"/>
      <c r="AG265" s="135">
        <f t="shared" si="65"/>
        <v>6958.8</v>
      </c>
      <c r="AH265" s="135">
        <f t="shared" si="66"/>
        <v>6958.8</v>
      </c>
      <c r="AI265" s="135"/>
      <c r="AJ265" s="135"/>
      <c r="AK265" s="135">
        <f t="shared" si="61"/>
        <v>6958.8</v>
      </c>
      <c r="AL265" s="135">
        <f t="shared" si="62"/>
        <v>6958.8</v>
      </c>
    </row>
    <row r="266" spans="1:38" x14ac:dyDescent="0.2">
      <c r="A266" s="42" t="s">
        <v>196</v>
      </c>
      <c r="B266" s="43">
        <v>78</v>
      </c>
      <c r="C266" s="44">
        <v>702</v>
      </c>
      <c r="D266" s="45" t="s">
        <v>155</v>
      </c>
      <c r="E266" s="46" t="s">
        <v>3</v>
      </c>
      <c r="F266" s="45" t="s">
        <v>2</v>
      </c>
      <c r="G266" s="47" t="s">
        <v>195</v>
      </c>
      <c r="H266" s="48" t="s">
        <v>7</v>
      </c>
      <c r="I266" s="49">
        <f>I267</f>
        <v>200</v>
      </c>
      <c r="J266" s="49">
        <f>J267</f>
        <v>200</v>
      </c>
      <c r="K266" s="49"/>
      <c r="L266" s="49"/>
      <c r="M266" s="49">
        <f t="shared" si="73"/>
        <v>200</v>
      </c>
      <c r="N266" s="50">
        <f t="shared" si="74"/>
        <v>200</v>
      </c>
      <c r="O266" s="51"/>
      <c r="P266" s="51"/>
      <c r="Q266" s="52">
        <f t="shared" si="71"/>
        <v>200</v>
      </c>
      <c r="R266" s="91">
        <f t="shared" si="72"/>
        <v>200</v>
      </c>
      <c r="S266" s="51"/>
      <c r="T266" s="51"/>
      <c r="U266" s="52">
        <f t="shared" si="70"/>
        <v>200</v>
      </c>
      <c r="V266" s="52">
        <f t="shared" si="70"/>
        <v>200</v>
      </c>
      <c r="W266" s="52"/>
      <c r="X266" s="52"/>
      <c r="Y266" s="52">
        <f t="shared" si="67"/>
        <v>200</v>
      </c>
      <c r="Z266" s="52">
        <f t="shared" si="68"/>
        <v>200</v>
      </c>
      <c r="AA266" s="52"/>
      <c r="AB266" s="52"/>
      <c r="AC266" s="52">
        <f t="shared" si="63"/>
        <v>200</v>
      </c>
      <c r="AD266" s="91">
        <f t="shared" si="64"/>
        <v>200</v>
      </c>
      <c r="AE266" s="3"/>
      <c r="AF266" s="3"/>
      <c r="AG266" s="135">
        <f t="shared" si="65"/>
        <v>200</v>
      </c>
      <c r="AH266" s="135">
        <f t="shared" si="66"/>
        <v>200</v>
      </c>
      <c r="AI266" s="135"/>
      <c r="AJ266" s="135"/>
      <c r="AK266" s="135">
        <f t="shared" si="61"/>
        <v>200</v>
      </c>
      <c r="AL266" s="135">
        <f t="shared" si="62"/>
        <v>200</v>
      </c>
    </row>
    <row r="267" spans="1:38" ht="22.5" x14ac:dyDescent="0.2">
      <c r="A267" s="42" t="s">
        <v>79</v>
      </c>
      <c r="B267" s="43">
        <v>78</v>
      </c>
      <c r="C267" s="44">
        <v>702</v>
      </c>
      <c r="D267" s="45" t="s">
        <v>155</v>
      </c>
      <c r="E267" s="46" t="s">
        <v>3</v>
      </c>
      <c r="F267" s="45" t="s">
        <v>2</v>
      </c>
      <c r="G267" s="47" t="s">
        <v>195</v>
      </c>
      <c r="H267" s="48">
        <v>600</v>
      </c>
      <c r="I267" s="49">
        <f>I268</f>
        <v>200</v>
      </c>
      <c r="J267" s="49">
        <f>J268</f>
        <v>200</v>
      </c>
      <c r="K267" s="49"/>
      <c r="L267" s="49"/>
      <c r="M267" s="49">
        <f t="shared" si="73"/>
        <v>200</v>
      </c>
      <c r="N267" s="50">
        <f t="shared" si="74"/>
        <v>200</v>
      </c>
      <c r="O267" s="51"/>
      <c r="P267" s="51"/>
      <c r="Q267" s="52">
        <f t="shared" si="71"/>
        <v>200</v>
      </c>
      <c r="R267" s="91">
        <f t="shared" si="72"/>
        <v>200</v>
      </c>
      <c r="S267" s="51"/>
      <c r="T267" s="51"/>
      <c r="U267" s="52">
        <f t="shared" si="70"/>
        <v>200</v>
      </c>
      <c r="V267" s="52">
        <f t="shared" si="70"/>
        <v>200</v>
      </c>
      <c r="W267" s="52"/>
      <c r="X267" s="52"/>
      <c r="Y267" s="52">
        <f t="shared" si="67"/>
        <v>200</v>
      </c>
      <c r="Z267" s="52">
        <f t="shared" si="68"/>
        <v>200</v>
      </c>
      <c r="AA267" s="52"/>
      <c r="AB267" s="52"/>
      <c r="AC267" s="52">
        <f t="shared" si="63"/>
        <v>200</v>
      </c>
      <c r="AD267" s="91">
        <f t="shared" si="64"/>
        <v>200</v>
      </c>
      <c r="AE267" s="3"/>
      <c r="AF267" s="3"/>
      <c r="AG267" s="135">
        <f t="shared" si="65"/>
        <v>200</v>
      </c>
      <c r="AH267" s="135">
        <f t="shared" si="66"/>
        <v>200</v>
      </c>
      <c r="AI267" s="135"/>
      <c r="AJ267" s="135"/>
      <c r="AK267" s="135">
        <f t="shared" si="61"/>
        <v>200</v>
      </c>
      <c r="AL267" s="135">
        <f t="shared" si="62"/>
        <v>200</v>
      </c>
    </row>
    <row r="268" spans="1:38" x14ac:dyDescent="0.2">
      <c r="A268" s="42" t="s">
        <v>156</v>
      </c>
      <c r="B268" s="43">
        <v>78</v>
      </c>
      <c r="C268" s="44">
        <v>702</v>
      </c>
      <c r="D268" s="45" t="s">
        <v>155</v>
      </c>
      <c r="E268" s="46" t="s">
        <v>3</v>
      </c>
      <c r="F268" s="45" t="s">
        <v>2</v>
      </c>
      <c r="G268" s="47" t="s">
        <v>195</v>
      </c>
      <c r="H268" s="48">
        <v>610</v>
      </c>
      <c r="I268" s="49">
        <v>200</v>
      </c>
      <c r="J268" s="49">
        <v>200</v>
      </c>
      <c r="K268" s="49"/>
      <c r="L268" s="49"/>
      <c r="M268" s="49">
        <f t="shared" si="73"/>
        <v>200</v>
      </c>
      <c r="N268" s="50">
        <f t="shared" si="74"/>
        <v>200</v>
      </c>
      <c r="O268" s="51"/>
      <c r="P268" s="51"/>
      <c r="Q268" s="52">
        <f t="shared" si="71"/>
        <v>200</v>
      </c>
      <c r="R268" s="91">
        <f t="shared" si="72"/>
        <v>200</v>
      </c>
      <c r="S268" s="51"/>
      <c r="T268" s="51"/>
      <c r="U268" s="52">
        <f t="shared" si="70"/>
        <v>200</v>
      </c>
      <c r="V268" s="52">
        <f t="shared" si="70"/>
        <v>200</v>
      </c>
      <c r="W268" s="52"/>
      <c r="X268" s="52"/>
      <c r="Y268" s="52">
        <f t="shared" si="67"/>
        <v>200</v>
      </c>
      <c r="Z268" s="52">
        <f t="shared" si="68"/>
        <v>200</v>
      </c>
      <c r="AA268" s="52"/>
      <c r="AB268" s="52"/>
      <c r="AC268" s="52">
        <f t="shared" si="63"/>
        <v>200</v>
      </c>
      <c r="AD268" s="91">
        <f t="shared" si="64"/>
        <v>200</v>
      </c>
      <c r="AE268" s="3"/>
      <c r="AF268" s="3"/>
      <c r="AG268" s="135">
        <f t="shared" si="65"/>
        <v>200</v>
      </c>
      <c r="AH268" s="135">
        <f t="shared" si="66"/>
        <v>200</v>
      </c>
      <c r="AI268" s="135"/>
      <c r="AJ268" s="135"/>
      <c r="AK268" s="135">
        <f t="shared" si="61"/>
        <v>200</v>
      </c>
      <c r="AL268" s="135">
        <f t="shared" si="62"/>
        <v>200</v>
      </c>
    </row>
    <row r="269" spans="1:38" x14ac:dyDescent="0.2">
      <c r="A269" s="42" t="s">
        <v>194</v>
      </c>
      <c r="B269" s="43">
        <v>78</v>
      </c>
      <c r="C269" s="44">
        <v>702</v>
      </c>
      <c r="D269" s="45" t="s">
        <v>155</v>
      </c>
      <c r="E269" s="46" t="s">
        <v>3</v>
      </c>
      <c r="F269" s="45" t="s">
        <v>2</v>
      </c>
      <c r="G269" s="47" t="s">
        <v>193</v>
      </c>
      <c r="H269" s="48" t="s">
        <v>7</v>
      </c>
      <c r="I269" s="49">
        <f>I270+I272</f>
        <v>1515.4</v>
      </c>
      <c r="J269" s="49">
        <f>J270+J272</f>
        <v>1515.4</v>
      </c>
      <c r="K269" s="49"/>
      <c r="L269" s="49"/>
      <c r="M269" s="49">
        <f t="shared" si="73"/>
        <v>1515.4</v>
      </c>
      <c r="N269" s="50">
        <f t="shared" si="74"/>
        <v>1515.4</v>
      </c>
      <c r="O269" s="51"/>
      <c r="P269" s="51"/>
      <c r="Q269" s="52">
        <f t="shared" si="71"/>
        <v>1515.4</v>
      </c>
      <c r="R269" s="91">
        <f t="shared" si="72"/>
        <v>1515.4</v>
      </c>
      <c r="S269" s="51"/>
      <c r="T269" s="51"/>
      <c r="U269" s="52">
        <f t="shared" si="70"/>
        <v>1515.4</v>
      </c>
      <c r="V269" s="52">
        <f t="shared" si="70"/>
        <v>1515.4</v>
      </c>
      <c r="W269" s="52"/>
      <c r="X269" s="52"/>
      <c r="Y269" s="52">
        <f t="shared" si="67"/>
        <v>1515.4</v>
      </c>
      <c r="Z269" s="52">
        <f t="shared" si="68"/>
        <v>1515.4</v>
      </c>
      <c r="AA269" s="52"/>
      <c r="AB269" s="52"/>
      <c r="AC269" s="52">
        <f t="shared" si="63"/>
        <v>1515.4</v>
      </c>
      <c r="AD269" s="91">
        <f t="shared" si="64"/>
        <v>1515.4</v>
      </c>
      <c r="AE269" s="3"/>
      <c r="AF269" s="3"/>
      <c r="AG269" s="135">
        <f t="shared" si="65"/>
        <v>1515.4</v>
      </c>
      <c r="AH269" s="135">
        <f t="shared" si="66"/>
        <v>1515.4</v>
      </c>
      <c r="AI269" s="135"/>
      <c r="AJ269" s="135"/>
      <c r="AK269" s="135">
        <f t="shared" si="61"/>
        <v>1515.4</v>
      </c>
      <c r="AL269" s="135">
        <f t="shared" si="62"/>
        <v>1515.4</v>
      </c>
    </row>
    <row r="270" spans="1:38" x14ac:dyDescent="0.2">
      <c r="A270" s="42" t="s">
        <v>38</v>
      </c>
      <c r="B270" s="43">
        <v>78</v>
      </c>
      <c r="C270" s="44">
        <v>702</v>
      </c>
      <c r="D270" s="45" t="s">
        <v>155</v>
      </c>
      <c r="E270" s="46" t="s">
        <v>3</v>
      </c>
      <c r="F270" s="45" t="s">
        <v>2</v>
      </c>
      <c r="G270" s="47" t="s">
        <v>193</v>
      </c>
      <c r="H270" s="48">
        <v>300</v>
      </c>
      <c r="I270" s="49">
        <f>I271</f>
        <v>100</v>
      </c>
      <c r="J270" s="49">
        <f>J271</f>
        <v>100</v>
      </c>
      <c r="K270" s="49"/>
      <c r="L270" s="49"/>
      <c r="M270" s="49">
        <f t="shared" si="73"/>
        <v>100</v>
      </c>
      <c r="N270" s="50">
        <f t="shared" si="74"/>
        <v>100</v>
      </c>
      <c r="O270" s="51"/>
      <c r="P270" s="51"/>
      <c r="Q270" s="52">
        <f t="shared" si="71"/>
        <v>100</v>
      </c>
      <c r="R270" s="91">
        <f t="shared" si="72"/>
        <v>100</v>
      </c>
      <c r="S270" s="51"/>
      <c r="T270" s="51"/>
      <c r="U270" s="52">
        <f t="shared" si="70"/>
        <v>100</v>
      </c>
      <c r="V270" s="52">
        <f t="shared" si="70"/>
        <v>100</v>
      </c>
      <c r="W270" s="52"/>
      <c r="X270" s="52"/>
      <c r="Y270" s="52">
        <f t="shared" si="67"/>
        <v>100</v>
      </c>
      <c r="Z270" s="52">
        <f t="shared" si="68"/>
        <v>100</v>
      </c>
      <c r="AA270" s="52"/>
      <c r="AB270" s="52"/>
      <c r="AC270" s="52">
        <f t="shared" si="63"/>
        <v>100</v>
      </c>
      <c r="AD270" s="91">
        <f t="shared" si="64"/>
        <v>100</v>
      </c>
      <c r="AE270" s="3"/>
      <c r="AF270" s="3"/>
      <c r="AG270" s="135">
        <f t="shared" si="65"/>
        <v>100</v>
      </c>
      <c r="AH270" s="135">
        <f t="shared" si="66"/>
        <v>100</v>
      </c>
      <c r="AI270" s="135"/>
      <c r="AJ270" s="135"/>
      <c r="AK270" s="135">
        <f t="shared" si="61"/>
        <v>100</v>
      </c>
      <c r="AL270" s="135">
        <f t="shared" si="62"/>
        <v>100</v>
      </c>
    </row>
    <row r="271" spans="1:38" ht="22.5" x14ac:dyDescent="0.2">
      <c r="A271" s="42" t="s">
        <v>36</v>
      </c>
      <c r="B271" s="43">
        <v>78</v>
      </c>
      <c r="C271" s="44">
        <v>702</v>
      </c>
      <c r="D271" s="45" t="s">
        <v>155</v>
      </c>
      <c r="E271" s="46" t="s">
        <v>3</v>
      </c>
      <c r="F271" s="45" t="s">
        <v>2</v>
      </c>
      <c r="G271" s="47" t="s">
        <v>193</v>
      </c>
      <c r="H271" s="48">
        <v>320</v>
      </c>
      <c r="I271" s="49">
        <v>100</v>
      </c>
      <c r="J271" s="49">
        <v>100</v>
      </c>
      <c r="K271" s="49"/>
      <c r="L271" s="49"/>
      <c r="M271" s="49">
        <f t="shared" si="73"/>
        <v>100</v>
      </c>
      <c r="N271" s="50">
        <f t="shared" si="74"/>
        <v>100</v>
      </c>
      <c r="O271" s="51"/>
      <c r="P271" s="51"/>
      <c r="Q271" s="52">
        <f t="shared" si="71"/>
        <v>100</v>
      </c>
      <c r="R271" s="91">
        <f t="shared" si="72"/>
        <v>100</v>
      </c>
      <c r="S271" s="51"/>
      <c r="T271" s="51"/>
      <c r="U271" s="52">
        <f t="shared" si="70"/>
        <v>100</v>
      </c>
      <c r="V271" s="52">
        <f t="shared" si="70"/>
        <v>100</v>
      </c>
      <c r="W271" s="52"/>
      <c r="X271" s="52"/>
      <c r="Y271" s="52">
        <f t="shared" si="67"/>
        <v>100</v>
      </c>
      <c r="Z271" s="52">
        <f t="shared" si="68"/>
        <v>100</v>
      </c>
      <c r="AA271" s="52"/>
      <c r="AB271" s="52"/>
      <c r="AC271" s="52">
        <f t="shared" si="63"/>
        <v>100</v>
      </c>
      <c r="AD271" s="91">
        <f t="shared" si="64"/>
        <v>100</v>
      </c>
      <c r="AE271" s="3"/>
      <c r="AF271" s="3"/>
      <c r="AG271" s="135">
        <f t="shared" si="65"/>
        <v>100</v>
      </c>
      <c r="AH271" s="135">
        <f t="shared" si="66"/>
        <v>100</v>
      </c>
      <c r="AI271" s="135"/>
      <c r="AJ271" s="135"/>
      <c r="AK271" s="135">
        <f t="shared" si="61"/>
        <v>100</v>
      </c>
      <c r="AL271" s="135">
        <f t="shared" si="62"/>
        <v>100</v>
      </c>
    </row>
    <row r="272" spans="1:38" ht="22.5" x14ac:dyDescent="0.2">
      <c r="A272" s="42" t="s">
        <v>79</v>
      </c>
      <c r="B272" s="43">
        <v>78</v>
      </c>
      <c r="C272" s="44">
        <v>702</v>
      </c>
      <c r="D272" s="45" t="s">
        <v>155</v>
      </c>
      <c r="E272" s="46" t="s">
        <v>3</v>
      </c>
      <c r="F272" s="45" t="s">
        <v>2</v>
      </c>
      <c r="G272" s="47" t="s">
        <v>193</v>
      </c>
      <c r="H272" s="48">
        <v>600</v>
      </c>
      <c r="I272" s="49">
        <f>I273</f>
        <v>1415.4</v>
      </c>
      <c r="J272" s="49">
        <f>J273</f>
        <v>1415.4</v>
      </c>
      <c r="K272" s="49"/>
      <c r="L272" s="49"/>
      <c r="M272" s="49">
        <f t="shared" si="73"/>
        <v>1415.4</v>
      </c>
      <c r="N272" s="50">
        <f t="shared" si="74"/>
        <v>1415.4</v>
      </c>
      <c r="O272" s="51"/>
      <c r="P272" s="51"/>
      <c r="Q272" s="52">
        <f t="shared" si="71"/>
        <v>1415.4</v>
      </c>
      <c r="R272" s="91">
        <f t="shared" si="72"/>
        <v>1415.4</v>
      </c>
      <c r="S272" s="51"/>
      <c r="T272" s="51"/>
      <c r="U272" s="52">
        <f t="shared" si="70"/>
        <v>1415.4</v>
      </c>
      <c r="V272" s="52">
        <f t="shared" si="70"/>
        <v>1415.4</v>
      </c>
      <c r="W272" s="52"/>
      <c r="X272" s="52"/>
      <c r="Y272" s="52">
        <f t="shared" si="67"/>
        <v>1415.4</v>
      </c>
      <c r="Z272" s="52">
        <f t="shared" si="68"/>
        <v>1415.4</v>
      </c>
      <c r="AA272" s="52"/>
      <c r="AB272" s="52"/>
      <c r="AC272" s="52">
        <f t="shared" si="63"/>
        <v>1415.4</v>
      </c>
      <c r="AD272" s="91">
        <f t="shared" si="64"/>
        <v>1415.4</v>
      </c>
      <c r="AE272" s="3"/>
      <c r="AF272" s="3"/>
      <c r="AG272" s="135">
        <f t="shared" si="65"/>
        <v>1415.4</v>
      </c>
      <c r="AH272" s="135">
        <f t="shared" si="66"/>
        <v>1415.4</v>
      </c>
      <c r="AI272" s="135"/>
      <c r="AJ272" s="135"/>
      <c r="AK272" s="135">
        <f t="shared" si="61"/>
        <v>1415.4</v>
      </c>
      <c r="AL272" s="135">
        <f t="shared" si="62"/>
        <v>1415.4</v>
      </c>
    </row>
    <row r="273" spans="1:38" x14ac:dyDescent="0.2">
      <c r="A273" s="42" t="s">
        <v>156</v>
      </c>
      <c r="B273" s="43">
        <v>78</v>
      </c>
      <c r="C273" s="44">
        <v>702</v>
      </c>
      <c r="D273" s="45" t="s">
        <v>155</v>
      </c>
      <c r="E273" s="46" t="s">
        <v>3</v>
      </c>
      <c r="F273" s="45" t="s">
        <v>2</v>
      </c>
      <c r="G273" s="47" t="s">
        <v>193</v>
      </c>
      <c r="H273" s="48">
        <v>610</v>
      </c>
      <c r="I273" s="49">
        <f>1408.9+6.5</f>
        <v>1415.4</v>
      </c>
      <c r="J273" s="49">
        <f>1408.9+6.5</f>
        <v>1415.4</v>
      </c>
      <c r="K273" s="49"/>
      <c r="L273" s="49"/>
      <c r="M273" s="49">
        <f t="shared" si="73"/>
        <v>1415.4</v>
      </c>
      <c r="N273" s="50">
        <f t="shared" si="74"/>
        <v>1415.4</v>
      </c>
      <c r="O273" s="51"/>
      <c r="P273" s="51"/>
      <c r="Q273" s="52">
        <f t="shared" si="71"/>
        <v>1415.4</v>
      </c>
      <c r="R273" s="91">
        <f t="shared" si="72"/>
        <v>1415.4</v>
      </c>
      <c r="S273" s="51"/>
      <c r="T273" s="51"/>
      <c r="U273" s="52">
        <f t="shared" si="70"/>
        <v>1415.4</v>
      </c>
      <c r="V273" s="52">
        <f t="shared" si="70"/>
        <v>1415.4</v>
      </c>
      <c r="W273" s="52"/>
      <c r="X273" s="52"/>
      <c r="Y273" s="52">
        <f t="shared" si="67"/>
        <v>1415.4</v>
      </c>
      <c r="Z273" s="52">
        <f t="shared" si="68"/>
        <v>1415.4</v>
      </c>
      <c r="AA273" s="52"/>
      <c r="AB273" s="52"/>
      <c r="AC273" s="52">
        <f t="shared" si="63"/>
        <v>1415.4</v>
      </c>
      <c r="AD273" s="91">
        <f t="shared" si="64"/>
        <v>1415.4</v>
      </c>
      <c r="AE273" s="3"/>
      <c r="AF273" s="3"/>
      <c r="AG273" s="135">
        <f t="shared" si="65"/>
        <v>1415.4</v>
      </c>
      <c r="AH273" s="135">
        <f t="shared" si="66"/>
        <v>1415.4</v>
      </c>
      <c r="AI273" s="135"/>
      <c r="AJ273" s="135"/>
      <c r="AK273" s="135">
        <f t="shared" si="61"/>
        <v>1415.4</v>
      </c>
      <c r="AL273" s="135">
        <f t="shared" si="62"/>
        <v>1415.4</v>
      </c>
    </row>
    <row r="274" spans="1:38" ht="56.25" x14ac:dyDescent="0.2">
      <c r="A274" s="42" t="s">
        <v>192</v>
      </c>
      <c r="B274" s="43">
        <v>78</v>
      </c>
      <c r="C274" s="44">
        <v>702</v>
      </c>
      <c r="D274" s="45" t="s">
        <v>155</v>
      </c>
      <c r="E274" s="46" t="s">
        <v>3</v>
      </c>
      <c r="F274" s="45" t="s">
        <v>2</v>
      </c>
      <c r="G274" s="47" t="s">
        <v>191</v>
      </c>
      <c r="H274" s="48" t="s">
        <v>7</v>
      </c>
      <c r="I274" s="49">
        <f>I275</f>
        <v>123731.9</v>
      </c>
      <c r="J274" s="49">
        <f>J275</f>
        <v>123731.9</v>
      </c>
      <c r="K274" s="49"/>
      <c r="L274" s="49"/>
      <c r="M274" s="49">
        <f t="shared" si="73"/>
        <v>123731.9</v>
      </c>
      <c r="N274" s="50">
        <f t="shared" si="74"/>
        <v>123731.9</v>
      </c>
      <c r="O274" s="51"/>
      <c r="P274" s="51"/>
      <c r="Q274" s="52">
        <f t="shared" si="71"/>
        <v>123731.9</v>
      </c>
      <c r="R274" s="91">
        <f t="shared" si="72"/>
        <v>123731.9</v>
      </c>
      <c r="S274" s="51"/>
      <c r="T274" s="51"/>
      <c r="U274" s="52">
        <f t="shared" si="70"/>
        <v>123731.9</v>
      </c>
      <c r="V274" s="52">
        <f t="shared" si="70"/>
        <v>123731.9</v>
      </c>
      <c r="W274" s="52"/>
      <c r="X274" s="52"/>
      <c r="Y274" s="52">
        <f t="shared" si="67"/>
        <v>123731.9</v>
      </c>
      <c r="Z274" s="52">
        <f t="shared" si="68"/>
        <v>123731.9</v>
      </c>
      <c r="AA274" s="52"/>
      <c r="AB274" s="52"/>
      <c r="AC274" s="52">
        <f t="shared" si="63"/>
        <v>123731.9</v>
      </c>
      <c r="AD274" s="91">
        <f t="shared" si="64"/>
        <v>123731.9</v>
      </c>
      <c r="AE274" s="3"/>
      <c r="AF274" s="3"/>
      <c r="AG274" s="135">
        <f t="shared" si="65"/>
        <v>123731.9</v>
      </c>
      <c r="AH274" s="135">
        <f t="shared" si="66"/>
        <v>123731.9</v>
      </c>
      <c r="AI274" s="135"/>
      <c r="AJ274" s="135"/>
      <c r="AK274" s="135">
        <f t="shared" si="61"/>
        <v>123731.9</v>
      </c>
      <c r="AL274" s="135">
        <f t="shared" si="62"/>
        <v>123731.9</v>
      </c>
    </row>
    <row r="275" spans="1:38" ht="22.5" x14ac:dyDescent="0.2">
      <c r="A275" s="42" t="s">
        <v>79</v>
      </c>
      <c r="B275" s="43">
        <v>78</v>
      </c>
      <c r="C275" s="44">
        <v>702</v>
      </c>
      <c r="D275" s="45" t="s">
        <v>155</v>
      </c>
      <c r="E275" s="46" t="s">
        <v>3</v>
      </c>
      <c r="F275" s="45" t="s">
        <v>2</v>
      </c>
      <c r="G275" s="47" t="s">
        <v>191</v>
      </c>
      <c r="H275" s="48">
        <v>600</v>
      </c>
      <c r="I275" s="49">
        <f>I276</f>
        <v>123731.9</v>
      </c>
      <c r="J275" s="49">
        <f>J276</f>
        <v>123731.9</v>
      </c>
      <c r="K275" s="49"/>
      <c r="L275" s="49"/>
      <c r="M275" s="49">
        <f t="shared" si="73"/>
        <v>123731.9</v>
      </c>
      <c r="N275" s="50">
        <f t="shared" si="74"/>
        <v>123731.9</v>
      </c>
      <c r="O275" s="51"/>
      <c r="P275" s="51"/>
      <c r="Q275" s="52">
        <f t="shared" si="71"/>
        <v>123731.9</v>
      </c>
      <c r="R275" s="91">
        <f t="shared" si="72"/>
        <v>123731.9</v>
      </c>
      <c r="S275" s="51"/>
      <c r="T275" s="51"/>
      <c r="U275" s="52">
        <f t="shared" si="70"/>
        <v>123731.9</v>
      </c>
      <c r="V275" s="52">
        <f t="shared" si="70"/>
        <v>123731.9</v>
      </c>
      <c r="W275" s="52"/>
      <c r="X275" s="52"/>
      <c r="Y275" s="52">
        <f t="shared" si="67"/>
        <v>123731.9</v>
      </c>
      <c r="Z275" s="52">
        <f t="shared" si="68"/>
        <v>123731.9</v>
      </c>
      <c r="AA275" s="52"/>
      <c r="AB275" s="52"/>
      <c r="AC275" s="52">
        <f t="shared" si="63"/>
        <v>123731.9</v>
      </c>
      <c r="AD275" s="91">
        <f t="shared" si="64"/>
        <v>123731.9</v>
      </c>
      <c r="AE275" s="3"/>
      <c r="AF275" s="3"/>
      <c r="AG275" s="135">
        <f t="shared" si="65"/>
        <v>123731.9</v>
      </c>
      <c r="AH275" s="135">
        <f t="shared" si="66"/>
        <v>123731.9</v>
      </c>
      <c r="AI275" s="135"/>
      <c r="AJ275" s="135"/>
      <c r="AK275" s="135">
        <f t="shared" si="61"/>
        <v>123731.9</v>
      </c>
      <c r="AL275" s="135">
        <f t="shared" si="62"/>
        <v>123731.9</v>
      </c>
    </row>
    <row r="276" spans="1:38" x14ac:dyDescent="0.2">
      <c r="A276" s="42" t="s">
        <v>156</v>
      </c>
      <c r="B276" s="43">
        <v>78</v>
      </c>
      <c r="C276" s="44">
        <v>702</v>
      </c>
      <c r="D276" s="45" t="s">
        <v>155</v>
      </c>
      <c r="E276" s="46" t="s">
        <v>3</v>
      </c>
      <c r="F276" s="45" t="s">
        <v>2</v>
      </c>
      <c r="G276" s="47" t="s">
        <v>191</v>
      </c>
      <c r="H276" s="48">
        <v>610</v>
      </c>
      <c r="I276" s="49">
        <v>123731.9</v>
      </c>
      <c r="J276" s="49">
        <v>123731.9</v>
      </c>
      <c r="K276" s="49"/>
      <c r="L276" s="49"/>
      <c r="M276" s="49">
        <f t="shared" si="73"/>
        <v>123731.9</v>
      </c>
      <c r="N276" s="50">
        <f t="shared" si="74"/>
        <v>123731.9</v>
      </c>
      <c r="O276" s="51"/>
      <c r="P276" s="51"/>
      <c r="Q276" s="52">
        <f t="shared" si="71"/>
        <v>123731.9</v>
      </c>
      <c r="R276" s="91">
        <f t="shared" si="72"/>
        <v>123731.9</v>
      </c>
      <c r="S276" s="51"/>
      <c r="T276" s="51"/>
      <c r="U276" s="52">
        <f t="shared" si="70"/>
        <v>123731.9</v>
      </c>
      <c r="V276" s="52">
        <f t="shared" si="70"/>
        <v>123731.9</v>
      </c>
      <c r="W276" s="52"/>
      <c r="X276" s="52"/>
      <c r="Y276" s="52">
        <f t="shared" si="67"/>
        <v>123731.9</v>
      </c>
      <c r="Z276" s="52">
        <f t="shared" si="68"/>
        <v>123731.9</v>
      </c>
      <c r="AA276" s="52"/>
      <c r="AB276" s="52"/>
      <c r="AC276" s="52">
        <f t="shared" si="63"/>
        <v>123731.9</v>
      </c>
      <c r="AD276" s="91">
        <f t="shared" si="64"/>
        <v>123731.9</v>
      </c>
      <c r="AE276" s="3"/>
      <c r="AF276" s="3"/>
      <c r="AG276" s="135">
        <f t="shared" si="65"/>
        <v>123731.9</v>
      </c>
      <c r="AH276" s="135">
        <f t="shared" si="66"/>
        <v>123731.9</v>
      </c>
      <c r="AI276" s="135"/>
      <c r="AJ276" s="135"/>
      <c r="AK276" s="135">
        <f t="shared" si="61"/>
        <v>123731.9</v>
      </c>
      <c r="AL276" s="135">
        <f t="shared" si="62"/>
        <v>123731.9</v>
      </c>
    </row>
    <row r="277" spans="1:38" x14ac:dyDescent="0.2">
      <c r="A277" s="42" t="s">
        <v>190</v>
      </c>
      <c r="B277" s="43">
        <v>78</v>
      </c>
      <c r="C277" s="44">
        <v>703</v>
      </c>
      <c r="D277" s="45" t="s">
        <v>7</v>
      </c>
      <c r="E277" s="46" t="s">
        <v>7</v>
      </c>
      <c r="F277" s="45" t="s">
        <v>7</v>
      </c>
      <c r="G277" s="47" t="s">
        <v>7</v>
      </c>
      <c r="H277" s="48" t="s">
        <v>7</v>
      </c>
      <c r="I277" s="49">
        <f>I278</f>
        <v>10358.199999999999</v>
      </c>
      <c r="J277" s="49">
        <f>J278</f>
        <v>10358.199999999999</v>
      </c>
      <c r="K277" s="49"/>
      <c r="L277" s="49"/>
      <c r="M277" s="49">
        <f t="shared" si="73"/>
        <v>10358.199999999999</v>
      </c>
      <c r="N277" s="50">
        <f t="shared" si="74"/>
        <v>10358.199999999999</v>
      </c>
      <c r="O277" s="51"/>
      <c r="P277" s="51"/>
      <c r="Q277" s="52">
        <f t="shared" si="71"/>
        <v>10358.199999999999</v>
      </c>
      <c r="R277" s="91">
        <f t="shared" si="72"/>
        <v>10358.199999999999</v>
      </c>
      <c r="S277" s="51"/>
      <c r="T277" s="51"/>
      <c r="U277" s="52">
        <f t="shared" si="70"/>
        <v>10358.199999999999</v>
      </c>
      <c r="V277" s="52">
        <f t="shared" si="70"/>
        <v>10358.199999999999</v>
      </c>
      <c r="W277" s="52"/>
      <c r="X277" s="52"/>
      <c r="Y277" s="52">
        <f t="shared" si="67"/>
        <v>10358.199999999999</v>
      </c>
      <c r="Z277" s="52">
        <f t="shared" si="68"/>
        <v>10358.199999999999</v>
      </c>
      <c r="AA277" s="52"/>
      <c r="AB277" s="52"/>
      <c r="AC277" s="52">
        <f t="shared" si="63"/>
        <v>10358.199999999999</v>
      </c>
      <c r="AD277" s="91">
        <f t="shared" si="64"/>
        <v>10358.199999999999</v>
      </c>
      <c r="AE277" s="3"/>
      <c r="AF277" s="3"/>
      <c r="AG277" s="135">
        <f t="shared" si="65"/>
        <v>10358.199999999999</v>
      </c>
      <c r="AH277" s="135">
        <f t="shared" si="66"/>
        <v>10358.199999999999</v>
      </c>
      <c r="AI277" s="135"/>
      <c r="AJ277" s="135"/>
      <c r="AK277" s="135">
        <f t="shared" si="61"/>
        <v>10358.199999999999</v>
      </c>
      <c r="AL277" s="135">
        <f t="shared" si="62"/>
        <v>10358.199999999999</v>
      </c>
    </row>
    <row r="278" spans="1:38" ht="56.25" x14ac:dyDescent="0.2">
      <c r="A278" s="42" t="s">
        <v>318</v>
      </c>
      <c r="B278" s="43">
        <v>78</v>
      </c>
      <c r="C278" s="44">
        <v>703</v>
      </c>
      <c r="D278" s="45" t="s">
        <v>155</v>
      </c>
      <c r="E278" s="46" t="s">
        <v>3</v>
      </c>
      <c r="F278" s="45" t="s">
        <v>2</v>
      </c>
      <c r="G278" s="47" t="s">
        <v>9</v>
      </c>
      <c r="H278" s="48" t="s">
        <v>7</v>
      </c>
      <c r="I278" s="49">
        <f>I279+I282+I285+I288</f>
        <v>10358.199999999999</v>
      </c>
      <c r="J278" s="49">
        <f>J279+J282+J285+J288</f>
        <v>10358.199999999999</v>
      </c>
      <c r="K278" s="49"/>
      <c r="L278" s="49"/>
      <c r="M278" s="49">
        <f t="shared" si="73"/>
        <v>10358.199999999999</v>
      </c>
      <c r="N278" s="50">
        <f t="shared" si="74"/>
        <v>10358.199999999999</v>
      </c>
      <c r="O278" s="51"/>
      <c r="P278" s="51"/>
      <c r="Q278" s="52">
        <f t="shared" si="71"/>
        <v>10358.199999999999</v>
      </c>
      <c r="R278" s="91">
        <f t="shared" si="72"/>
        <v>10358.199999999999</v>
      </c>
      <c r="S278" s="51"/>
      <c r="T278" s="51"/>
      <c r="U278" s="52">
        <f t="shared" si="70"/>
        <v>10358.199999999999</v>
      </c>
      <c r="V278" s="52">
        <f t="shared" si="70"/>
        <v>10358.199999999999</v>
      </c>
      <c r="W278" s="52"/>
      <c r="X278" s="52"/>
      <c r="Y278" s="52">
        <f t="shared" si="67"/>
        <v>10358.199999999999</v>
      </c>
      <c r="Z278" s="52">
        <f t="shared" si="68"/>
        <v>10358.199999999999</v>
      </c>
      <c r="AA278" s="52"/>
      <c r="AB278" s="52"/>
      <c r="AC278" s="52">
        <f t="shared" si="63"/>
        <v>10358.199999999999</v>
      </c>
      <c r="AD278" s="91">
        <f t="shared" si="64"/>
        <v>10358.199999999999</v>
      </c>
      <c r="AE278" s="3"/>
      <c r="AF278" s="3"/>
      <c r="AG278" s="135">
        <f t="shared" si="65"/>
        <v>10358.199999999999</v>
      </c>
      <c r="AH278" s="135">
        <f t="shared" si="66"/>
        <v>10358.199999999999</v>
      </c>
      <c r="AI278" s="135"/>
      <c r="AJ278" s="135"/>
      <c r="AK278" s="135">
        <f t="shared" si="61"/>
        <v>10358.199999999999</v>
      </c>
      <c r="AL278" s="135">
        <f t="shared" si="62"/>
        <v>10358.199999999999</v>
      </c>
    </row>
    <row r="279" spans="1:38" ht="67.5" x14ac:dyDescent="0.2">
      <c r="A279" s="42" t="s">
        <v>189</v>
      </c>
      <c r="B279" s="43">
        <v>78</v>
      </c>
      <c r="C279" s="44">
        <v>703</v>
      </c>
      <c r="D279" s="45" t="s">
        <v>155</v>
      </c>
      <c r="E279" s="46" t="s">
        <v>3</v>
      </c>
      <c r="F279" s="45" t="s">
        <v>2</v>
      </c>
      <c r="G279" s="47" t="s">
        <v>188</v>
      </c>
      <c r="H279" s="48" t="s">
        <v>7</v>
      </c>
      <c r="I279" s="49">
        <f>I280</f>
        <v>124.7</v>
      </c>
      <c r="J279" s="49">
        <f>J280</f>
        <v>124.7</v>
      </c>
      <c r="K279" s="49"/>
      <c r="L279" s="49"/>
      <c r="M279" s="49">
        <f t="shared" si="73"/>
        <v>124.7</v>
      </c>
      <c r="N279" s="50">
        <f t="shared" si="74"/>
        <v>124.7</v>
      </c>
      <c r="O279" s="51"/>
      <c r="P279" s="51"/>
      <c r="Q279" s="52">
        <f t="shared" si="71"/>
        <v>124.7</v>
      </c>
      <c r="R279" s="91">
        <f t="shared" si="72"/>
        <v>124.7</v>
      </c>
      <c r="S279" s="51"/>
      <c r="T279" s="51"/>
      <c r="U279" s="52">
        <f t="shared" si="70"/>
        <v>124.7</v>
      </c>
      <c r="V279" s="52">
        <f t="shared" si="70"/>
        <v>124.7</v>
      </c>
      <c r="W279" s="52"/>
      <c r="X279" s="52"/>
      <c r="Y279" s="52">
        <f t="shared" si="67"/>
        <v>124.7</v>
      </c>
      <c r="Z279" s="52">
        <f t="shared" si="68"/>
        <v>124.7</v>
      </c>
      <c r="AA279" s="52"/>
      <c r="AB279" s="52"/>
      <c r="AC279" s="52">
        <f t="shared" si="63"/>
        <v>124.7</v>
      </c>
      <c r="AD279" s="91">
        <f t="shared" si="64"/>
        <v>124.7</v>
      </c>
      <c r="AE279" s="3"/>
      <c r="AF279" s="3"/>
      <c r="AG279" s="135">
        <f t="shared" si="65"/>
        <v>124.7</v>
      </c>
      <c r="AH279" s="135">
        <f t="shared" si="66"/>
        <v>124.7</v>
      </c>
      <c r="AI279" s="135"/>
      <c r="AJ279" s="135"/>
      <c r="AK279" s="135">
        <f t="shared" si="61"/>
        <v>124.7</v>
      </c>
      <c r="AL279" s="135">
        <f t="shared" si="62"/>
        <v>124.7</v>
      </c>
    </row>
    <row r="280" spans="1:38" ht="22.5" x14ac:dyDescent="0.2">
      <c r="A280" s="42" t="s">
        <v>79</v>
      </c>
      <c r="B280" s="43">
        <v>78</v>
      </c>
      <c r="C280" s="44">
        <v>703</v>
      </c>
      <c r="D280" s="45" t="s">
        <v>155</v>
      </c>
      <c r="E280" s="46" t="s">
        <v>3</v>
      </c>
      <c r="F280" s="45" t="s">
        <v>2</v>
      </c>
      <c r="G280" s="47" t="s">
        <v>188</v>
      </c>
      <c r="H280" s="48">
        <v>600</v>
      </c>
      <c r="I280" s="49">
        <f>I281</f>
        <v>124.7</v>
      </c>
      <c r="J280" s="49">
        <f>J281</f>
        <v>124.7</v>
      </c>
      <c r="K280" s="49"/>
      <c r="L280" s="49"/>
      <c r="M280" s="49">
        <f t="shared" si="73"/>
        <v>124.7</v>
      </c>
      <c r="N280" s="50">
        <f t="shared" si="74"/>
        <v>124.7</v>
      </c>
      <c r="O280" s="51"/>
      <c r="P280" s="51"/>
      <c r="Q280" s="52">
        <f t="shared" si="71"/>
        <v>124.7</v>
      </c>
      <c r="R280" s="91">
        <f t="shared" si="72"/>
        <v>124.7</v>
      </c>
      <c r="S280" s="51"/>
      <c r="T280" s="51"/>
      <c r="U280" s="52">
        <f t="shared" si="70"/>
        <v>124.7</v>
      </c>
      <c r="V280" s="52">
        <f t="shared" si="70"/>
        <v>124.7</v>
      </c>
      <c r="W280" s="52"/>
      <c r="X280" s="52"/>
      <c r="Y280" s="52">
        <f t="shared" si="67"/>
        <v>124.7</v>
      </c>
      <c r="Z280" s="52">
        <f t="shared" si="68"/>
        <v>124.7</v>
      </c>
      <c r="AA280" s="52"/>
      <c r="AB280" s="52"/>
      <c r="AC280" s="52">
        <f t="shared" si="63"/>
        <v>124.7</v>
      </c>
      <c r="AD280" s="91">
        <f t="shared" si="64"/>
        <v>124.7</v>
      </c>
      <c r="AE280" s="3"/>
      <c r="AF280" s="3"/>
      <c r="AG280" s="135">
        <f t="shared" si="65"/>
        <v>124.7</v>
      </c>
      <c r="AH280" s="135">
        <f t="shared" si="66"/>
        <v>124.7</v>
      </c>
      <c r="AI280" s="135"/>
      <c r="AJ280" s="135"/>
      <c r="AK280" s="135">
        <f t="shared" ref="AK280:AK343" si="75">AG280+AI280</f>
        <v>124.7</v>
      </c>
      <c r="AL280" s="135">
        <f t="shared" ref="AL280:AL343" si="76">AH280+AJ280</f>
        <v>124.7</v>
      </c>
    </row>
    <row r="281" spans="1:38" x14ac:dyDescent="0.2">
      <c r="A281" s="42" t="s">
        <v>156</v>
      </c>
      <c r="B281" s="43">
        <v>78</v>
      </c>
      <c r="C281" s="44">
        <v>703</v>
      </c>
      <c r="D281" s="45" t="s">
        <v>155</v>
      </c>
      <c r="E281" s="46" t="s">
        <v>3</v>
      </c>
      <c r="F281" s="45" t="s">
        <v>2</v>
      </c>
      <c r="G281" s="47" t="s">
        <v>188</v>
      </c>
      <c r="H281" s="48">
        <v>610</v>
      </c>
      <c r="I281" s="49">
        <v>124.7</v>
      </c>
      <c r="J281" s="49">
        <v>124.7</v>
      </c>
      <c r="K281" s="49"/>
      <c r="L281" s="49"/>
      <c r="M281" s="49">
        <f t="shared" si="73"/>
        <v>124.7</v>
      </c>
      <c r="N281" s="50">
        <f t="shared" si="74"/>
        <v>124.7</v>
      </c>
      <c r="O281" s="51"/>
      <c r="P281" s="51"/>
      <c r="Q281" s="52">
        <f t="shared" si="71"/>
        <v>124.7</v>
      </c>
      <c r="R281" s="91">
        <f t="shared" si="72"/>
        <v>124.7</v>
      </c>
      <c r="S281" s="51"/>
      <c r="T281" s="51"/>
      <c r="U281" s="52">
        <f t="shared" si="70"/>
        <v>124.7</v>
      </c>
      <c r="V281" s="52">
        <f t="shared" si="70"/>
        <v>124.7</v>
      </c>
      <c r="W281" s="52"/>
      <c r="X281" s="52"/>
      <c r="Y281" s="52">
        <f t="shared" si="67"/>
        <v>124.7</v>
      </c>
      <c r="Z281" s="52">
        <f t="shared" si="68"/>
        <v>124.7</v>
      </c>
      <c r="AA281" s="52"/>
      <c r="AB281" s="52"/>
      <c r="AC281" s="52">
        <f t="shared" si="63"/>
        <v>124.7</v>
      </c>
      <c r="AD281" s="91">
        <f t="shared" si="64"/>
        <v>124.7</v>
      </c>
      <c r="AE281" s="3"/>
      <c r="AF281" s="3"/>
      <c r="AG281" s="135">
        <f t="shared" si="65"/>
        <v>124.7</v>
      </c>
      <c r="AH281" s="135">
        <f t="shared" si="66"/>
        <v>124.7</v>
      </c>
      <c r="AI281" s="135"/>
      <c r="AJ281" s="135"/>
      <c r="AK281" s="135">
        <f t="shared" si="75"/>
        <v>124.7</v>
      </c>
      <c r="AL281" s="135">
        <f t="shared" si="76"/>
        <v>124.7</v>
      </c>
    </row>
    <row r="282" spans="1:38" ht="22.5" x14ac:dyDescent="0.2">
      <c r="A282" s="42" t="s">
        <v>187</v>
      </c>
      <c r="B282" s="43">
        <v>78</v>
      </c>
      <c r="C282" s="44">
        <v>703</v>
      </c>
      <c r="D282" s="45" t="s">
        <v>155</v>
      </c>
      <c r="E282" s="46" t="s">
        <v>3</v>
      </c>
      <c r="F282" s="45" t="s">
        <v>2</v>
      </c>
      <c r="G282" s="47" t="s">
        <v>186</v>
      </c>
      <c r="H282" s="48" t="s">
        <v>7</v>
      </c>
      <c r="I282" s="49">
        <f>I283</f>
        <v>77.400000000000006</v>
      </c>
      <c r="J282" s="49">
        <f>J283</f>
        <v>77.400000000000006</v>
      </c>
      <c r="K282" s="49"/>
      <c r="L282" s="49"/>
      <c r="M282" s="49">
        <f t="shared" si="73"/>
        <v>77.400000000000006</v>
      </c>
      <c r="N282" s="50">
        <f t="shared" si="74"/>
        <v>77.400000000000006</v>
      </c>
      <c r="O282" s="51"/>
      <c r="P282" s="51"/>
      <c r="Q282" s="52">
        <f t="shared" si="71"/>
        <v>77.400000000000006</v>
      </c>
      <c r="R282" s="91">
        <f t="shared" si="72"/>
        <v>77.400000000000006</v>
      </c>
      <c r="S282" s="51"/>
      <c r="T282" s="51"/>
      <c r="U282" s="52">
        <f t="shared" si="70"/>
        <v>77.400000000000006</v>
      </c>
      <c r="V282" s="52">
        <f t="shared" si="70"/>
        <v>77.400000000000006</v>
      </c>
      <c r="W282" s="52"/>
      <c r="X282" s="52"/>
      <c r="Y282" s="52">
        <f t="shared" si="67"/>
        <v>77.400000000000006</v>
      </c>
      <c r="Z282" s="52">
        <f t="shared" si="68"/>
        <v>77.400000000000006</v>
      </c>
      <c r="AA282" s="52"/>
      <c r="AB282" s="52"/>
      <c r="AC282" s="52">
        <f t="shared" ref="AC282:AC345" si="77">Y282+AA282</f>
        <v>77.400000000000006</v>
      </c>
      <c r="AD282" s="91">
        <f t="shared" ref="AD282:AD345" si="78">Z282+AB282</f>
        <v>77.400000000000006</v>
      </c>
      <c r="AE282" s="3"/>
      <c r="AF282" s="3"/>
      <c r="AG282" s="135">
        <f t="shared" ref="AG282:AG345" si="79">AC282+AE282</f>
        <v>77.400000000000006</v>
      </c>
      <c r="AH282" s="135">
        <f t="shared" ref="AH282:AH345" si="80">AD282+AF282</f>
        <v>77.400000000000006</v>
      </c>
      <c r="AI282" s="135"/>
      <c r="AJ282" s="135"/>
      <c r="AK282" s="135">
        <f t="shared" si="75"/>
        <v>77.400000000000006</v>
      </c>
      <c r="AL282" s="135">
        <f t="shared" si="76"/>
        <v>77.400000000000006</v>
      </c>
    </row>
    <row r="283" spans="1:38" ht="22.5" x14ac:dyDescent="0.2">
      <c r="A283" s="42" t="s">
        <v>79</v>
      </c>
      <c r="B283" s="43">
        <v>78</v>
      </c>
      <c r="C283" s="44">
        <v>703</v>
      </c>
      <c r="D283" s="45" t="s">
        <v>155</v>
      </c>
      <c r="E283" s="46" t="s">
        <v>3</v>
      </c>
      <c r="F283" s="45" t="s">
        <v>2</v>
      </c>
      <c r="G283" s="47" t="s">
        <v>186</v>
      </c>
      <c r="H283" s="48">
        <v>600</v>
      </c>
      <c r="I283" s="49">
        <f>I284</f>
        <v>77.400000000000006</v>
      </c>
      <c r="J283" s="49">
        <f>J284</f>
        <v>77.400000000000006</v>
      </c>
      <c r="K283" s="49"/>
      <c r="L283" s="49"/>
      <c r="M283" s="49">
        <f t="shared" si="73"/>
        <v>77.400000000000006</v>
      </c>
      <c r="N283" s="50">
        <f t="shared" si="74"/>
        <v>77.400000000000006</v>
      </c>
      <c r="O283" s="51"/>
      <c r="P283" s="51"/>
      <c r="Q283" s="52">
        <f t="shared" si="71"/>
        <v>77.400000000000006</v>
      </c>
      <c r="R283" s="91">
        <f t="shared" si="72"/>
        <v>77.400000000000006</v>
      </c>
      <c r="S283" s="51"/>
      <c r="T283" s="51"/>
      <c r="U283" s="52">
        <f t="shared" si="70"/>
        <v>77.400000000000006</v>
      </c>
      <c r="V283" s="52">
        <f t="shared" si="70"/>
        <v>77.400000000000006</v>
      </c>
      <c r="W283" s="52"/>
      <c r="X283" s="52"/>
      <c r="Y283" s="52">
        <f t="shared" si="67"/>
        <v>77.400000000000006</v>
      </c>
      <c r="Z283" s="52">
        <f t="shared" si="68"/>
        <v>77.400000000000006</v>
      </c>
      <c r="AA283" s="52"/>
      <c r="AB283" s="52"/>
      <c r="AC283" s="52">
        <f t="shared" si="77"/>
        <v>77.400000000000006</v>
      </c>
      <c r="AD283" s="91">
        <f t="shared" si="78"/>
        <v>77.400000000000006</v>
      </c>
      <c r="AE283" s="3"/>
      <c r="AF283" s="3"/>
      <c r="AG283" s="135">
        <f t="shared" si="79"/>
        <v>77.400000000000006</v>
      </c>
      <c r="AH283" s="135">
        <f t="shared" si="80"/>
        <v>77.400000000000006</v>
      </c>
      <c r="AI283" s="135"/>
      <c r="AJ283" s="135"/>
      <c r="AK283" s="135">
        <f t="shared" si="75"/>
        <v>77.400000000000006</v>
      </c>
      <c r="AL283" s="135">
        <f t="shared" si="76"/>
        <v>77.400000000000006</v>
      </c>
    </row>
    <row r="284" spans="1:38" x14ac:dyDescent="0.2">
      <c r="A284" s="42" t="s">
        <v>156</v>
      </c>
      <c r="B284" s="43">
        <v>78</v>
      </c>
      <c r="C284" s="44">
        <v>703</v>
      </c>
      <c r="D284" s="45" t="s">
        <v>155</v>
      </c>
      <c r="E284" s="46" t="s">
        <v>3</v>
      </c>
      <c r="F284" s="45" t="s">
        <v>2</v>
      </c>
      <c r="G284" s="47" t="s">
        <v>186</v>
      </c>
      <c r="H284" s="48">
        <v>610</v>
      </c>
      <c r="I284" s="49">
        <v>77.400000000000006</v>
      </c>
      <c r="J284" s="49">
        <v>77.400000000000006</v>
      </c>
      <c r="K284" s="49"/>
      <c r="L284" s="49"/>
      <c r="M284" s="49">
        <f t="shared" si="73"/>
        <v>77.400000000000006</v>
      </c>
      <c r="N284" s="50">
        <f t="shared" si="74"/>
        <v>77.400000000000006</v>
      </c>
      <c r="O284" s="51"/>
      <c r="P284" s="51"/>
      <c r="Q284" s="52">
        <f t="shared" si="71"/>
        <v>77.400000000000006</v>
      </c>
      <c r="R284" s="91">
        <f t="shared" si="72"/>
        <v>77.400000000000006</v>
      </c>
      <c r="S284" s="51"/>
      <c r="T284" s="51"/>
      <c r="U284" s="52">
        <f t="shared" si="70"/>
        <v>77.400000000000006</v>
      </c>
      <c r="V284" s="52">
        <f t="shared" si="70"/>
        <v>77.400000000000006</v>
      </c>
      <c r="W284" s="52"/>
      <c r="X284" s="52"/>
      <c r="Y284" s="52">
        <f t="shared" si="67"/>
        <v>77.400000000000006</v>
      </c>
      <c r="Z284" s="52">
        <f t="shared" si="68"/>
        <v>77.400000000000006</v>
      </c>
      <c r="AA284" s="52"/>
      <c r="AB284" s="52"/>
      <c r="AC284" s="52">
        <f t="shared" si="77"/>
        <v>77.400000000000006</v>
      </c>
      <c r="AD284" s="91">
        <f t="shared" si="78"/>
        <v>77.400000000000006</v>
      </c>
      <c r="AE284" s="3"/>
      <c r="AF284" s="3"/>
      <c r="AG284" s="135">
        <f t="shared" si="79"/>
        <v>77.400000000000006</v>
      </c>
      <c r="AH284" s="135">
        <f t="shared" si="80"/>
        <v>77.400000000000006</v>
      </c>
      <c r="AI284" s="135"/>
      <c r="AJ284" s="135"/>
      <c r="AK284" s="135">
        <f t="shared" si="75"/>
        <v>77.400000000000006</v>
      </c>
      <c r="AL284" s="135">
        <f t="shared" si="76"/>
        <v>77.400000000000006</v>
      </c>
    </row>
    <row r="285" spans="1:38" x14ac:dyDescent="0.2">
      <c r="A285" s="42" t="s">
        <v>185</v>
      </c>
      <c r="B285" s="43">
        <v>78</v>
      </c>
      <c r="C285" s="44">
        <v>703</v>
      </c>
      <c r="D285" s="45" t="s">
        <v>155</v>
      </c>
      <c r="E285" s="46" t="s">
        <v>3</v>
      </c>
      <c r="F285" s="45" t="s">
        <v>2</v>
      </c>
      <c r="G285" s="47" t="s">
        <v>184</v>
      </c>
      <c r="H285" s="48" t="s">
        <v>7</v>
      </c>
      <c r="I285" s="49">
        <f>I286</f>
        <v>387.8</v>
      </c>
      <c r="J285" s="49">
        <f>J286</f>
        <v>387.8</v>
      </c>
      <c r="K285" s="49"/>
      <c r="L285" s="49"/>
      <c r="M285" s="49">
        <f t="shared" si="73"/>
        <v>387.8</v>
      </c>
      <c r="N285" s="50">
        <f t="shared" si="74"/>
        <v>387.8</v>
      </c>
      <c r="O285" s="51"/>
      <c r="P285" s="51"/>
      <c r="Q285" s="52">
        <f t="shared" si="71"/>
        <v>387.8</v>
      </c>
      <c r="R285" s="91">
        <f t="shared" si="72"/>
        <v>387.8</v>
      </c>
      <c r="S285" s="51"/>
      <c r="T285" s="51"/>
      <c r="U285" s="52">
        <f t="shared" si="70"/>
        <v>387.8</v>
      </c>
      <c r="V285" s="52">
        <f t="shared" si="70"/>
        <v>387.8</v>
      </c>
      <c r="W285" s="52"/>
      <c r="X285" s="52"/>
      <c r="Y285" s="52">
        <f t="shared" si="67"/>
        <v>387.8</v>
      </c>
      <c r="Z285" s="52">
        <f t="shared" si="68"/>
        <v>387.8</v>
      </c>
      <c r="AA285" s="52"/>
      <c r="AB285" s="52"/>
      <c r="AC285" s="52">
        <f t="shared" si="77"/>
        <v>387.8</v>
      </c>
      <c r="AD285" s="91">
        <f t="shared" si="78"/>
        <v>387.8</v>
      </c>
      <c r="AE285" s="3"/>
      <c r="AF285" s="3"/>
      <c r="AG285" s="135">
        <f t="shared" si="79"/>
        <v>387.8</v>
      </c>
      <c r="AH285" s="135">
        <f t="shared" si="80"/>
        <v>387.8</v>
      </c>
      <c r="AI285" s="135"/>
      <c r="AJ285" s="135"/>
      <c r="AK285" s="135">
        <f t="shared" si="75"/>
        <v>387.8</v>
      </c>
      <c r="AL285" s="135">
        <f t="shared" si="76"/>
        <v>387.8</v>
      </c>
    </row>
    <row r="286" spans="1:38" ht="22.5" x14ac:dyDescent="0.2">
      <c r="A286" s="42" t="s">
        <v>79</v>
      </c>
      <c r="B286" s="43">
        <v>78</v>
      </c>
      <c r="C286" s="44">
        <v>703</v>
      </c>
      <c r="D286" s="45" t="s">
        <v>155</v>
      </c>
      <c r="E286" s="46" t="s">
        <v>3</v>
      </c>
      <c r="F286" s="45" t="s">
        <v>2</v>
      </c>
      <c r="G286" s="47" t="s">
        <v>184</v>
      </c>
      <c r="H286" s="48">
        <v>600</v>
      </c>
      <c r="I286" s="49">
        <f>I287</f>
        <v>387.8</v>
      </c>
      <c r="J286" s="49">
        <f>J287</f>
        <v>387.8</v>
      </c>
      <c r="K286" s="49"/>
      <c r="L286" s="49"/>
      <c r="M286" s="49">
        <f t="shared" si="73"/>
        <v>387.8</v>
      </c>
      <c r="N286" s="50">
        <f t="shared" si="74"/>
        <v>387.8</v>
      </c>
      <c r="O286" s="51"/>
      <c r="P286" s="51"/>
      <c r="Q286" s="52">
        <f t="shared" si="71"/>
        <v>387.8</v>
      </c>
      <c r="R286" s="91">
        <f t="shared" si="72"/>
        <v>387.8</v>
      </c>
      <c r="S286" s="51"/>
      <c r="T286" s="51"/>
      <c r="U286" s="52">
        <f t="shared" si="70"/>
        <v>387.8</v>
      </c>
      <c r="V286" s="52">
        <f t="shared" si="70"/>
        <v>387.8</v>
      </c>
      <c r="W286" s="52"/>
      <c r="X286" s="52"/>
      <c r="Y286" s="52">
        <f t="shared" si="67"/>
        <v>387.8</v>
      </c>
      <c r="Z286" s="52">
        <f t="shared" si="68"/>
        <v>387.8</v>
      </c>
      <c r="AA286" s="52"/>
      <c r="AB286" s="52"/>
      <c r="AC286" s="52">
        <f t="shared" si="77"/>
        <v>387.8</v>
      </c>
      <c r="AD286" s="91">
        <f t="shared" si="78"/>
        <v>387.8</v>
      </c>
      <c r="AE286" s="3"/>
      <c r="AF286" s="3"/>
      <c r="AG286" s="135">
        <f t="shared" si="79"/>
        <v>387.8</v>
      </c>
      <c r="AH286" s="135">
        <f t="shared" si="80"/>
        <v>387.8</v>
      </c>
      <c r="AI286" s="135"/>
      <c r="AJ286" s="135"/>
      <c r="AK286" s="135">
        <f t="shared" si="75"/>
        <v>387.8</v>
      </c>
      <c r="AL286" s="135">
        <f t="shared" si="76"/>
        <v>387.8</v>
      </c>
    </row>
    <row r="287" spans="1:38" x14ac:dyDescent="0.2">
      <c r="A287" s="42" t="s">
        <v>156</v>
      </c>
      <c r="B287" s="43">
        <v>78</v>
      </c>
      <c r="C287" s="44">
        <v>703</v>
      </c>
      <c r="D287" s="45" t="s">
        <v>155</v>
      </c>
      <c r="E287" s="46" t="s">
        <v>3</v>
      </c>
      <c r="F287" s="45" t="s">
        <v>2</v>
      </c>
      <c r="G287" s="47" t="s">
        <v>184</v>
      </c>
      <c r="H287" s="48">
        <v>610</v>
      </c>
      <c r="I287" s="49">
        <f>56+331.8</f>
        <v>387.8</v>
      </c>
      <c r="J287" s="49">
        <f>56+331.8</f>
        <v>387.8</v>
      </c>
      <c r="K287" s="49"/>
      <c r="L287" s="49"/>
      <c r="M287" s="49">
        <f t="shared" si="73"/>
        <v>387.8</v>
      </c>
      <c r="N287" s="50">
        <f t="shared" si="74"/>
        <v>387.8</v>
      </c>
      <c r="O287" s="51"/>
      <c r="P287" s="51"/>
      <c r="Q287" s="52">
        <f t="shared" si="71"/>
        <v>387.8</v>
      </c>
      <c r="R287" s="91">
        <f t="shared" si="72"/>
        <v>387.8</v>
      </c>
      <c r="S287" s="51"/>
      <c r="T287" s="51"/>
      <c r="U287" s="52">
        <f t="shared" si="70"/>
        <v>387.8</v>
      </c>
      <c r="V287" s="52">
        <f t="shared" si="70"/>
        <v>387.8</v>
      </c>
      <c r="W287" s="52"/>
      <c r="X287" s="52"/>
      <c r="Y287" s="52">
        <f t="shared" si="67"/>
        <v>387.8</v>
      </c>
      <c r="Z287" s="52">
        <f t="shared" si="68"/>
        <v>387.8</v>
      </c>
      <c r="AA287" s="52"/>
      <c r="AB287" s="52"/>
      <c r="AC287" s="52">
        <f t="shared" si="77"/>
        <v>387.8</v>
      </c>
      <c r="AD287" s="91">
        <f t="shared" si="78"/>
        <v>387.8</v>
      </c>
      <c r="AE287" s="3"/>
      <c r="AF287" s="3"/>
      <c r="AG287" s="135">
        <f t="shared" si="79"/>
        <v>387.8</v>
      </c>
      <c r="AH287" s="135">
        <f t="shared" si="80"/>
        <v>387.8</v>
      </c>
      <c r="AI287" s="135"/>
      <c r="AJ287" s="135"/>
      <c r="AK287" s="135">
        <f t="shared" si="75"/>
        <v>387.8</v>
      </c>
      <c r="AL287" s="135">
        <f t="shared" si="76"/>
        <v>387.8</v>
      </c>
    </row>
    <row r="288" spans="1:38" ht="56.25" x14ac:dyDescent="0.2">
      <c r="A288" s="42" t="s">
        <v>183</v>
      </c>
      <c r="B288" s="43">
        <v>78</v>
      </c>
      <c r="C288" s="44">
        <v>703</v>
      </c>
      <c r="D288" s="45" t="s">
        <v>155</v>
      </c>
      <c r="E288" s="46" t="s">
        <v>3</v>
      </c>
      <c r="F288" s="45" t="s">
        <v>2</v>
      </c>
      <c r="G288" s="47" t="s">
        <v>182</v>
      </c>
      <c r="H288" s="48" t="s">
        <v>7</v>
      </c>
      <c r="I288" s="49">
        <f>I289</f>
        <v>9768.2999999999993</v>
      </c>
      <c r="J288" s="49">
        <f>J289</f>
        <v>9768.2999999999993</v>
      </c>
      <c r="K288" s="49"/>
      <c r="L288" s="49"/>
      <c r="M288" s="49">
        <f t="shared" si="73"/>
        <v>9768.2999999999993</v>
      </c>
      <c r="N288" s="50">
        <f t="shared" si="74"/>
        <v>9768.2999999999993</v>
      </c>
      <c r="O288" s="51"/>
      <c r="P288" s="51"/>
      <c r="Q288" s="52">
        <f t="shared" si="71"/>
        <v>9768.2999999999993</v>
      </c>
      <c r="R288" s="91">
        <f t="shared" si="72"/>
        <v>9768.2999999999993</v>
      </c>
      <c r="S288" s="51"/>
      <c r="T288" s="51"/>
      <c r="U288" s="52">
        <f t="shared" si="70"/>
        <v>9768.2999999999993</v>
      </c>
      <c r="V288" s="52">
        <f t="shared" si="70"/>
        <v>9768.2999999999993</v>
      </c>
      <c r="W288" s="52"/>
      <c r="X288" s="52"/>
      <c r="Y288" s="52">
        <f t="shared" ref="Y288:Y351" si="81">U288+W288</f>
        <v>9768.2999999999993</v>
      </c>
      <c r="Z288" s="52">
        <f t="shared" ref="Z288:Z351" si="82">V288+X288</f>
        <v>9768.2999999999993</v>
      </c>
      <c r="AA288" s="52"/>
      <c r="AB288" s="52"/>
      <c r="AC288" s="52">
        <f t="shared" si="77"/>
        <v>9768.2999999999993</v>
      </c>
      <c r="AD288" s="91">
        <f t="shared" si="78"/>
        <v>9768.2999999999993</v>
      </c>
      <c r="AE288" s="3"/>
      <c r="AF288" s="3"/>
      <c r="AG288" s="135">
        <f t="shared" si="79"/>
        <v>9768.2999999999993</v>
      </c>
      <c r="AH288" s="135">
        <f t="shared" si="80"/>
        <v>9768.2999999999993</v>
      </c>
      <c r="AI288" s="135"/>
      <c r="AJ288" s="135"/>
      <c r="AK288" s="135">
        <f t="shared" si="75"/>
        <v>9768.2999999999993</v>
      </c>
      <c r="AL288" s="135">
        <f t="shared" si="76"/>
        <v>9768.2999999999993</v>
      </c>
    </row>
    <row r="289" spans="1:38" ht="22.5" x14ac:dyDescent="0.2">
      <c r="A289" s="42" t="s">
        <v>79</v>
      </c>
      <c r="B289" s="43">
        <v>78</v>
      </c>
      <c r="C289" s="44">
        <v>703</v>
      </c>
      <c r="D289" s="45" t="s">
        <v>155</v>
      </c>
      <c r="E289" s="46" t="s">
        <v>3</v>
      </c>
      <c r="F289" s="45" t="s">
        <v>2</v>
      </c>
      <c r="G289" s="47" t="s">
        <v>182</v>
      </c>
      <c r="H289" s="48">
        <v>600</v>
      </c>
      <c r="I289" s="49">
        <f>I290</f>
        <v>9768.2999999999993</v>
      </c>
      <c r="J289" s="49">
        <f>J290</f>
        <v>9768.2999999999993</v>
      </c>
      <c r="K289" s="49"/>
      <c r="L289" s="49"/>
      <c r="M289" s="49">
        <f t="shared" si="73"/>
        <v>9768.2999999999993</v>
      </c>
      <c r="N289" s="50">
        <f t="shared" si="74"/>
        <v>9768.2999999999993</v>
      </c>
      <c r="O289" s="51"/>
      <c r="P289" s="51"/>
      <c r="Q289" s="52">
        <f t="shared" si="71"/>
        <v>9768.2999999999993</v>
      </c>
      <c r="R289" s="91">
        <f t="shared" si="72"/>
        <v>9768.2999999999993</v>
      </c>
      <c r="S289" s="51"/>
      <c r="T289" s="51"/>
      <c r="U289" s="52">
        <f t="shared" si="70"/>
        <v>9768.2999999999993</v>
      </c>
      <c r="V289" s="52">
        <f t="shared" si="70"/>
        <v>9768.2999999999993</v>
      </c>
      <c r="W289" s="52"/>
      <c r="X289" s="52"/>
      <c r="Y289" s="52">
        <f t="shared" si="81"/>
        <v>9768.2999999999993</v>
      </c>
      <c r="Z289" s="52">
        <f t="shared" si="82"/>
        <v>9768.2999999999993</v>
      </c>
      <c r="AA289" s="52"/>
      <c r="AB289" s="52"/>
      <c r="AC289" s="52">
        <f t="shared" si="77"/>
        <v>9768.2999999999993</v>
      </c>
      <c r="AD289" s="91">
        <f t="shared" si="78"/>
        <v>9768.2999999999993</v>
      </c>
      <c r="AE289" s="3"/>
      <c r="AF289" s="3"/>
      <c r="AG289" s="135">
        <f t="shared" si="79"/>
        <v>9768.2999999999993</v>
      </c>
      <c r="AH289" s="135">
        <f t="shared" si="80"/>
        <v>9768.2999999999993</v>
      </c>
      <c r="AI289" s="135"/>
      <c r="AJ289" s="135"/>
      <c r="AK289" s="135">
        <f t="shared" si="75"/>
        <v>9768.2999999999993</v>
      </c>
      <c r="AL289" s="135">
        <f t="shared" si="76"/>
        <v>9768.2999999999993</v>
      </c>
    </row>
    <row r="290" spans="1:38" x14ac:dyDescent="0.2">
      <c r="A290" s="42" t="s">
        <v>156</v>
      </c>
      <c r="B290" s="43">
        <v>78</v>
      </c>
      <c r="C290" s="44">
        <v>703</v>
      </c>
      <c r="D290" s="45" t="s">
        <v>155</v>
      </c>
      <c r="E290" s="46" t="s">
        <v>3</v>
      </c>
      <c r="F290" s="45" t="s">
        <v>2</v>
      </c>
      <c r="G290" s="47" t="s">
        <v>182</v>
      </c>
      <c r="H290" s="48">
        <v>610</v>
      </c>
      <c r="I290" s="49">
        <v>9768.2999999999993</v>
      </c>
      <c r="J290" s="49">
        <v>9768.2999999999993</v>
      </c>
      <c r="K290" s="49"/>
      <c r="L290" s="49"/>
      <c r="M290" s="49">
        <f t="shared" si="73"/>
        <v>9768.2999999999993</v>
      </c>
      <c r="N290" s="50">
        <f t="shared" si="74"/>
        <v>9768.2999999999993</v>
      </c>
      <c r="O290" s="51"/>
      <c r="P290" s="51"/>
      <c r="Q290" s="52">
        <f t="shared" si="71"/>
        <v>9768.2999999999993</v>
      </c>
      <c r="R290" s="91">
        <f t="shared" si="72"/>
        <v>9768.2999999999993</v>
      </c>
      <c r="S290" s="51"/>
      <c r="T290" s="51"/>
      <c r="U290" s="52">
        <f t="shared" si="70"/>
        <v>9768.2999999999993</v>
      </c>
      <c r="V290" s="52">
        <f t="shared" si="70"/>
        <v>9768.2999999999993</v>
      </c>
      <c r="W290" s="52"/>
      <c r="X290" s="52"/>
      <c r="Y290" s="52">
        <f t="shared" si="81"/>
        <v>9768.2999999999993</v>
      </c>
      <c r="Z290" s="52">
        <f t="shared" si="82"/>
        <v>9768.2999999999993</v>
      </c>
      <c r="AA290" s="52"/>
      <c r="AB290" s="52"/>
      <c r="AC290" s="52">
        <f t="shared" si="77"/>
        <v>9768.2999999999993</v>
      </c>
      <c r="AD290" s="91">
        <f t="shared" si="78"/>
        <v>9768.2999999999993</v>
      </c>
      <c r="AE290" s="3"/>
      <c r="AF290" s="3"/>
      <c r="AG290" s="135">
        <f t="shared" si="79"/>
        <v>9768.2999999999993</v>
      </c>
      <c r="AH290" s="135">
        <f t="shared" si="80"/>
        <v>9768.2999999999993</v>
      </c>
      <c r="AI290" s="135"/>
      <c r="AJ290" s="135"/>
      <c r="AK290" s="135">
        <f t="shared" si="75"/>
        <v>9768.2999999999993</v>
      </c>
      <c r="AL290" s="135">
        <f t="shared" si="76"/>
        <v>9768.2999999999993</v>
      </c>
    </row>
    <row r="291" spans="1:38" x14ac:dyDescent="0.2">
      <c r="A291" s="42" t="s">
        <v>57</v>
      </c>
      <c r="B291" s="43">
        <v>78</v>
      </c>
      <c r="C291" s="44">
        <v>707</v>
      </c>
      <c r="D291" s="45" t="s">
        <v>7</v>
      </c>
      <c r="E291" s="46" t="s">
        <v>7</v>
      </c>
      <c r="F291" s="45" t="s">
        <v>7</v>
      </c>
      <c r="G291" s="47" t="s">
        <v>7</v>
      </c>
      <c r="H291" s="48" t="s">
        <v>7</v>
      </c>
      <c r="I291" s="49">
        <f>I292</f>
        <v>2254</v>
      </c>
      <c r="J291" s="49">
        <f>J292</f>
        <v>2254</v>
      </c>
      <c r="K291" s="49"/>
      <c r="L291" s="49"/>
      <c r="M291" s="49">
        <f t="shared" si="73"/>
        <v>2254</v>
      </c>
      <c r="N291" s="50">
        <f t="shared" si="74"/>
        <v>2254</v>
      </c>
      <c r="O291" s="51"/>
      <c r="P291" s="51"/>
      <c r="Q291" s="52">
        <f t="shared" si="71"/>
        <v>2254</v>
      </c>
      <c r="R291" s="91">
        <f t="shared" si="72"/>
        <v>2254</v>
      </c>
      <c r="S291" s="51"/>
      <c r="T291" s="51"/>
      <c r="U291" s="52">
        <f t="shared" si="70"/>
        <v>2254</v>
      </c>
      <c r="V291" s="52">
        <f t="shared" si="70"/>
        <v>2254</v>
      </c>
      <c r="W291" s="52"/>
      <c r="X291" s="52"/>
      <c r="Y291" s="52">
        <f t="shared" si="81"/>
        <v>2254</v>
      </c>
      <c r="Z291" s="52">
        <f t="shared" si="82"/>
        <v>2254</v>
      </c>
      <c r="AA291" s="52"/>
      <c r="AB291" s="52"/>
      <c r="AC291" s="52">
        <f t="shared" si="77"/>
        <v>2254</v>
      </c>
      <c r="AD291" s="91">
        <f t="shared" si="78"/>
        <v>2254</v>
      </c>
      <c r="AE291" s="3"/>
      <c r="AF291" s="3"/>
      <c r="AG291" s="135">
        <f t="shared" si="79"/>
        <v>2254</v>
      </c>
      <c r="AH291" s="135">
        <f t="shared" si="80"/>
        <v>2254</v>
      </c>
      <c r="AI291" s="135"/>
      <c r="AJ291" s="135"/>
      <c r="AK291" s="135">
        <f t="shared" si="75"/>
        <v>2254</v>
      </c>
      <c r="AL291" s="135">
        <f t="shared" si="76"/>
        <v>2254</v>
      </c>
    </row>
    <row r="292" spans="1:38" ht="56.25" x14ac:dyDescent="0.2">
      <c r="A292" s="42" t="s">
        <v>318</v>
      </c>
      <c r="B292" s="43">
        <v>78</v>
      </c>
      <c r="C292" s="44">
        <v>707</v>
      </c>
      <c r="D292" s="45" t="s">
        <v>155</v>
      </c>
      <c r="E292" s="46" t="s">
        <v>3</v>
      </c>
      <c r="F292" s="45" t="s">
        <v>2</v>
      </c>
      <c r="G292" s="47" t="s">
        <v>9</v>
      </c>
      <c r="H292" s="48" t="s">
        <v>7</v>
      </c>
      <c r="I292" s="49">
        <f>I293+I296</f>
        <v>2254</v>
      </c>
      <c r="J292" s="49">
        <f>J293+J296</f>
        <v>2254</v>
      </c>
      <c r="K292" s="49"/>
      <c r="L292" s="49"/>
      <c r="M292" s="49">
        <f t="shared" si="73"/>
        <v>2254</v>
      </c>
      <c r="N292" s="50">
        <f t="shared" si="74"/>
        <v>2254</v>
      </c>
      <c r="O292" s="51"/>
      <c r="P292" s="51"/>
      <c r="Q292" s="52">
        <f t="shared" si="71"/>
        <v>2254</v>
      </c>
      <c r="R292" s="91">
        <f t="shared" si="72"/>
        <v>2254</v>
      </c>
      <c r="S292" s="51"/>
      <c r="T292" s="51"/>
      <c r="U292" s="52">
        <f t="shared" si="70"/>
        <v>2254</v>
      </c>
      <c r="V292" s="52">
        <f t="shared" si="70"/>
        <v>2254</v>
      </c>
      <c r="W292" s="52"/>
      <c r="X292" s="52"/>
      <c r="Y292" s="52">
        <f t="shared" si="81"/>
        <v>2254</v>
      </c>
      <c r="Z292" s="52">
        <f t="shared" si="82"/>
        <v>2254</v>
      </c>
      <c r="AA292" s="52"/>
      <c r="AB292" s="52"/>
      <c r="AC292" s="52">
        <f t="shared" si="77"/>
        <v>2254</v>
      </c>
      <c r="AD292" s="91">
        <f t="shared" si="78"/>
        <v>2254</v>
      </c>
      <c r="AE292" s="3"/>
      <c r="AF292" s="3"/>
      <c r="AG292" s="135">
        <f t="shared" si="79"/>
        <v>2254</v>
      </c>
      <c r="AH292" s="135">
        <f t="shared" si="80"/>
        <v>2254</v>
      </c>
      <c r="AI292" s="135"/>
      <c r="AJ292" s="135"/>
      <c r="AK292" s="135">
        <f t="shared" si="75"/>
        <v>2254</v>
      </c>
      <c r="AL292" s="135">
        <f t="shared" si="76"/>
        <v>2254</v>
      </c>
    </row>
    <row r="293" spans="1:38" ht="45" x14ac:dyDescent="0.2">
      <c r="A293" s="42" t="s">
        <v>181</v>
      </c>
      <c r="B293" s="43">
        <v>78</v>
      </c>
      <c r="C293" s="44">
        <v>707</v>
      </c>
      <c r="D293" s="45" t="s">
        <v>155</v>
      </c>
      <c r="E293" s="46" t="s">
        <v>3</v>
      </c>
      <c r="F293" s="45" t="s">
        <v>2</v>
      </c>
      <c r="G293" s="47">
        <v>78320</v>
      </c>
      <c r="H293" s="48" t="s">
        <v>7</v>
      </c>
      <c r="I293" s="49">
        <f>I294</f>
        <v>2134</v>
      </c>
      <c r="J293" s="49">
        <f>J294</f>
        <v>2134</v>
      </c>
      <c r="K293" s="49"/>
      <c r="L293" s="49"/>
      <c r="M293" s="49">
        <f t="shared" si="73"/>
        <v>2134</v>
      </c>
      <c r="N293" s="50">
        <f t="shared" si="74"/>
        <v>2134</v>
      </c>
      <c r="O293" s="51"/>
      <c r="P293" s="51"/>
      <c r="Q293" s="52">
        <f t="shared" si="71"/>
        <v>2134</v>
      </c>
      <c r="R293" s="91">
        <f t="shared" si="72"/>
        <v>2134</v>
      </c>
      <c r="S293" s="51"/>
      <c r="T293" s="51"/>
      <c r="U293" s="52">
        <f t="shared" si="70"/>
        <v>2134</v>
      </c>
      <c r="V293" s="52">
        <f t="shared" si="70"/>
        <v>2134</v>
      </c>
      <c r="W293" s="52"/>
      <c r="X293" s="52"/>
      <c r="Y293" s="52">
        <f t="shared" si="81"/>
        <v>2134</v>
      </c>
      <c r="Z293" s="52">
        <f t="shared" si="82"/>
        <v>2134</v>
      </c>
      <c r="AA293" s="52"/>
      <c r="AB293" s="52"/>
      <c r="AC293" s="52">
        <f t="shared" si="77"/>
        <v>2134</v>
      </c>
      <c r="AD293" s="91">
        <f t="shared" si="78"/>
        <v>2134</v>
      </c>
      <c r="AE293" s="3"/>
      <c r="AF293" s="3"/>
      <c r="AG293" s="135">
        <f t="shared" si="79"/>
        <v>2134</v>
      </c>
      <c r="AH293" s="135">
        <f t="shared" si="80"/>
        <v>2134</v>
      </c>
      <c r="AI293" s="135"/>
      <c r="AJ293" s="135"/>
      <c r="AK293" s="135">
        <f t="shared" si="75"/>
        <v>2134</v>
      </c>
      <c r="AL293" s="135">
        <f t="shared" si="76"/>
        <v>2134</v>
      </c>
    </row>
    <row r="294" spans="1:38" ht="22.5" x14ac:dyDescent="0.2">
      <c r="A294" s="42" t="s">
        <v>79</v>
      </c>
      <c r="B294" s="43">
        <v>78</v>
      </c>
      <c r="C294" s="44">
        <v>707</v>
      </c>
      <c r="D294" s="45" t="s">
        <v>155</v>
      </c>
      <c r="E294" s="46" t="s">
        <v>3</v>
      </c>
      <c r="F294" s="45" t="s">
        <v>2</v>
      </c>
      <c r="G294" s="47" t="s">
        <v>180</v>
      </c>
      <c r="H294" s="48">
        <v>600</v>
      </c>
      <c r="I294" s="49">
        <f>I295</f>
        <v>2134</v>
      </c>
      <c r="J294" s="49">
        <f>J295</f>
        <v>2134</v>
      </c>
      <c r="K294" s="49"/>
      <c r="L294" s="49"/>
      <c r="M294" s="49">
        <f t="shared" si="73"/>
        <v>2134</v>
      </c>
      <c r="N294" s="50">
        <f t="shared" si="74"/>
        <v>2134</v>
      </c>
      <c r="O294" s="51"/>
      <c r="P294" s="51"/>
      <c r="Q294" s="52">
        <f t="shared" si="71"/>
        <v>2134</v>
      </c>
      <c r="R294" s="91">
        <f t="shared" si="72"/>
        <v>2134</v>
      </c>
      <c r="S294" s="51"/>
      <c r="T294" s="51"/>
      <c r="U294" s="52">
        <f t="shared" si="70"/>
        <v>2134</v>
      </c>
      <c r="V294" s="52">
        <f t="shared" si="70"/>
        <v>2134</v>
      </c>
      <c r="W294" s="52"/>
      <c r="X294" s="52"/>
      <c r="Y294" s="52">
        <f t="shared" si="81"/>
        <v>2134</v>
      </c>
      <c r="Z294" s="52">
        <f t="shared" si="82"/>
        <v>2134</v>
      </c>
      <c r="AA294" s="52"/>
      <c r="AB294" s="52"/>
      <c r="AC294" s="52">
        <f t="shared" si="77"/>
        <v>2134</v>
      </c>
      <c r="AD294" s="91">
        <f t="shared" si="78"/>
        <v>2134</v>
      </c>
      <c r="AE294" s="3"/>
      <c r="AF294" s="3"/>
      <c r="AG294" s="135">
        <f t="shared" si="79"/>
        <v>2134</v>
      </c>
      <c r="AH294" s="135">
        <f t="shared" si="80"/>
        <v>2134</v>
      </c>
      <c r="AI294" s="135"/>
      <c r="AJ294" s="135"/>
      <c r="AK294" s="135">
        <f t="shared" si="75"/>
        <v>2134</v>
      </c>
      <c r="AL294" s="135">
        <f t="shared" si="76"/>
        <v>2134</v>
      </c>
    </row>
    <row r="295" spans="1:38" x14ac:dyDescent="0.2">
      <c r="A295" s="42" t="s">
        <v>156</v>
      </c>
      <c r="B295" s="43">
        <v>78</v>
      </c>
      <c r="C295" s="44">
        <v>707</v>
      </c>
      <c r="D295" s="45" t="s">
        <v>155</v>
      </c>
      <c r="E295" s="46" t="s">
        <v>3</v>
      </c>
      <c r="F295" s="45" t="s">
        <v>2</v>
      </c>
      <c r="G295" s="47" t="s">
        <v>180</v>
      </c>
      <c r="H295" s="48">
        <v>610</v>
      </c>
      <c r="I295" s="49">
        <v>2134</v>
      </c>
      <c r="J295" s="49">
        <v>2134</v>
      </c>
      <c r="K295" s="49"/>
      <c r="L295" s="49"/>
      <c r="M295" s="49">
        <f t="shared" si="73"/>
        <v>2134</v>
      </c>
      <c r="N295" s="50">
        <f t="shared" si="74"/>
        <v>2134</v>
      </c>
      <c r="O295" s="51"/>
      <c r="P295" s="51"/>
      <c r="Q295" s="52">
        <f t="shared" si="71"/>
        <v>2134</v>
      </c>
      <c r="R295" s="91">
        <f t="shared" si="72"/>
        <v>2134</v>
      </c>
      <c r="S295" s="51"/>
      <c r="T295" s="51"/>
      <c r="U295" s="52">
        <f t="shared" si="70"/>
        <v>2134</v>
      </c>
      <c r="V295" s="52">
        <f t="shared" si="70"/>
        <v>2134</v>
      </c>
      <c r="W295" s="52"/>
      <c r="X295" s="52"/>
      <c r="Y295" s="52">
        <f t="shared" si="81"/>
        <v>2134</v>
      </c>
      <c r="Z295" s="52">
        <f t="shared" si="82"/>
        <v>2134</v>
      </c>
      <c r="AA295" s="52"/>
      <c r="AB295" s="52"/>
      <c r="AC295" s="52">
        <f t="shared" si="77"/>
        <v>2134</v>
      </c>
      <c r="AD295" s="91">
        <f t="shared" si="78"/>
        <v>2134</v>
      </c>
      <c r="AE295" s="3"/>
      <c r="AF295" s="3"/>
      <c r="AG295" s="135">
        <f t="shared" si="79"/>
        <v>2134</v>
      </c>
      <c r="AH295" s="135">
        <f t="shared" si="80"/>
        <v>2134</v>
      </c>
      <c r="AI295" s="135"/>
      <c r="AJ295" s="135"/>
      <c r="AK295" s="135">
        <f t="shared" si="75"/>
        <v>2134</v>
      </c>
      <c r="AL295" s="135">
        <f t="shared" si="76"/>
        <v>2134</v>
      </c>
    </row>
    <row r="296" spans="1:38" ht="22.5" x14ac:dyDescent="0.2">
      <c r="A296" s="42" t="s">
        <v>179</v>
      </c>
      <c r="B296" s="43">
        <v>78</v>
      </c>
      <c r="C296" s="44">
        <v>707</v>
      </c>
      <c r="D296" s="45" t="s">
        <v>155</v>
      </c>
      <c r="E296" s="46" t="s">
        <v>3</v>
      </c>
      <c r="F296" s="45" t="s">
        <v>2</v>
      </c>
      <c r="G296" s="47" t="s">
        <v>178</v>
      </c>
      <c r="H296" s="48" t="s">
        <v>7</v>
      </c>
      <c r="I296" s="49">
        <f>I297</f>
        <v>120</v>
      </c>
      <c r="J296" s="49">
        <f>J297</f>
        <v>120</v>
      </c>
      <c r="K296" s="49"/>
      <c r="L296" s="49"/>
      <c r="M296" s="49">
        <f t="shared" si="73"/>
        <v>120</v>
      </c>
      <c r="N296" s="50">
        <f t="shared" si="74"/>
        <v>120</v>
      </c>
      <c r="O296" s="51"/>
      <c r="P296" s="51"/>
      <c r="Q296" s="52">
        <f t="shared" si="71"/>
        <v>120</v>
      </c>
      <c r="R296" s="91">
        <f t="shared" si="72"/>
        <v>120</v>
      </c>
      <c r="S296" s="51"/>
      <c r="T296" s="51"/>
      <c r="U296" s="52">
        <f t="shared" si="70"/>
        <v>120</v>
      </c>
      <c r="V296" s="52">
        <f t="shared" si="70"/>
        <v>120</v>
      </c>
      <c r="W296" s="52"/>
      <c r="X296" s="52"/>
      <c r="Y296" s="52">
        <f t="shared" si="81"/>
        <v>120</v>
      </c>
      <c r="Z296" s="52">
        <f t="shared" si="82"/>
        <v>120</v>
      </c>
      <c r="AA296" s="52"/>
      <c r="AB296" s="52"/>
      <c r="AC296" s="52">
        <f t="shared" si="77"/>
        <v>120</v>
      </c>
      <c r="AD296" s="91">
        <f t="shared" si="78"/>
        <v>120</v>
      </c>
      <c r="AE296" s="3"/>
      <c r="AF296" s="3"/>
      <c r="AG296" s="135">
        <f t="shared" si="79"/>
        <v>120</v>
      </c>
      <c r="AH296" s="135">
        <f t="shared" si="80"/>
        <v>120</v>
      </c>
      <c r="AI296" s="135"/>
      <c r="AJ296" s="135"/>
      <c r="AK296" s="135">
        <f t="shared" si="75"/>
        <v>120</v>
      </c>
      <c r="AL296" s="135">
        <f t="shared" si="76"/>
        <v>120</v>
      </c>
    </row>
    <row r="297" spans="1:38" ht="22.5" x14ac:dyDescent="0.2">
      <c r="A297" s="42" t="s">
        <v>79</v>
      </c>
      <c r="B297" s="43">
        <v>78</v>
      </c>
      <c r="C297" s="44">
        <v>707</v>
      </c>
      <c r="D297" s="45" t="s">
        <v>155</v>
      </c>
      <c r="E297" s="46" t="s">
        <v>3</v>
      </c>
      <c r="F297" s="45" t="s">
        <v>2</v>
      </c>
      <c r="G297" s="47" t="s">
        <v>178</v>
      </c>
      <c r="H297" s="48">
        <v>600</v>
      </c>
      <c r="I297" s="49">
        <f>I298</f>
        <v>120</v>
      </c>
      <c r="J297" s="49">
        <f>J298</f>
        <v>120</v>
      </c>
      <c r="K297" s="49"/>
      <c r="L297" s="49"/>
      <c r="M297" s="49">
        <f t="shared" si="73"/>
        <v>120</v>
      </c>
      <c r="N297" s="50">
        <f t="shared" si="74"/>
        <v>120</v>
      </c>
      <c r="O297" s="51"/>
      <c r="P297" s="51"/>
      <c r="Q297" s="52">
        <f t="shared" si="71"/>
        <v>120</v>
      </c>
      <c r="R297" s="91">
        <f t="shared" si="72"/>
        <v>120</v>
      </c>
      <c r="S297" s="51"/>
      <c r="T297" s="51"/>
      <c r="U297" s="52">
        <f t="shared" si="70"/>
        <v>120</v>
      </c>
      <c r="V297" s="52">
        <f t="shared" si="70"/>
        <v>120</v>
      </c>
      <c r="W297" s="52"/>
      <c r="X297" s="52"/>
      <c r="Y297" s="52">
        <f t="shared" si="81"/>
        <v>120</v>
      </c>
      <c r="Z297" s="52">
        <f t="shared" si="82"/>
        <v>120</v>
      </c>
      <c r="AA297" s="52"/>
      <c r="AB297" s="52"/>
      <c r="AC297" s="52">
        <f t="shared" si="77"/>
        <v>120</v>
      </c>
      <c r="AD297" s="91">
        <f t="shared" si="78"/>
        <v>120</v>
      </c>
      <c r="AE297" s="3"/>
      <c r="AF297" s="3"/>
      <c r="AG297" s="135">
        <f t="shared" si="79"/>
        <v>120</v>
      </c>
      <c r="AH297" s="135">
        <f t="shared" si="80"/>
        <v>120</v>
      </c>
      <c r="AI297" s="135"/>
      <c r="AJ297" s="135"/>
      <c r="AK297" s="135">
        <f t="shared" si="75"/>
        <v>120</v>
      </c>
      <c r="AL297" s="135">
        <f t="shared" si="76"/>
        <v>120</v>
      </c>
    </row>
    <row r="298" spans="1:38" x14ac:dyDescent="0.2">
      <c r="A298" s="42" t="s">
        <v>156</v>
      </c>
      <c r="B298" s="43">
        <v>78</v>
      </c>
      <c r="C298" s="44">
        <v>707</v>
      </c>
      <c r="D298" s="45" t="s">
        <v>155</v>
      </c>
      <c r="E298" s="46" t="s">
        <v>3</v>
      </c>
      <c r="F298" s="45" t="s">
        <v>2</v>
      </c>
      <c r="G298" s="47" t="s">
        <v>178</v>
      </c>
      <c r="H298" s="48">
        <v>610</v>
      </c>
      <c r="I298" s="49">
        <v>120</v>
      </c>
      <c r="J298" s="49">
        <v>120</v>
      </c>
      <c r="K298" s="49"/>
      <c r="L298" s="49"/>
      <c r="M298" s="49">
        <f t="shared" si="73"/>
        <v>120</v>
      </c>
      <c r="N298" s="50">
        <f t="shared" si="74"/>
        <v>120</v>
      </c>
      <c r="O298" s="51"/>
      <c r="P298" s="51"/>
      <c r="Q298" s="52">
        <f t="shared" si="71"/>
        <v>120</v>
      </c>
      <c r="R298" s="91">
        <f t="shared" si="72"/>
        <v>120</v>
      </c>
      <c r="S298" s="51"/>
      <c r="T298" s="51"/>
      <c r="U298" s="52">
        <f t="shared" ref="U298:V361" si="83">Q298+S298</f>
        <v>120</v>
      </c>
      <c r="V298" s="52">
        <f t="shared" si="83"/>
        <v>120</v>
      </c>
      <c r="W298" s="52"/>
      <c r="X298" s="52"/>
      <c r="Y298" s="52">
        <f t="shared" si="81"/>
        <v>120</v>
      </c>
      <c r="Z298" s="52">
        <f t="shared" si="82"/>
        <v>120</v>
      </c>
      <c r="AA298" s="52"/>
      <c r="AB298" s="52"/>
      <c r="AC298" s="52">
        <f t="shared" si="77"/>
        <v>120</v>
      </c>
      <c r="AD298" s="91">
        <f t="shared" si="78"/>
        <v>120</v>
      </c>
      <c r="AE298" s="3"/>
      <c r="AF298" s="3"/>
      <c r="AG298" s="135">
        <f t="shared" si="79"/>
        <v>120</v>
      </c>
      <c r="AH298" s="135">
        <f t="shared" si="80"/>
        <v>120</v>
      </c>
      <c r="AI298" s="135"/>
      <c r="AJ298" s="135"/>
      <c r="AK298" s="135">
        <f t="shared" si="75"/>
        <v>120</v>
      </c>
      <c r="AL298" s="135">
        <f t="shared" si="76"/>
        <v>120</v>
      </c>
    </row>
    <row r="299" spans="1:38" x14ac:dyDescent="0.2">
      <c r="A299" s="42" t="s">
        <v>177</v>
      </c>
      <c r="B299" s="43">
        <v>78</v>
      </c>
      <c r="C299" s="44">
        <v>709</v>
      </c>
      <c r="D299" s="45" t="s">
        <v>7</v>
      </c>
      <c r="E299" s="46" t="s">
        <v>7</v>
      </c>
      <c r="F299" s="45" t="s">
        <v>7</v>
      </c>
      <c r="G299" s="47" t="s">
        <v>7</v>
      </c>
      <c r="H299" s="48" t="s">
        <v>7</v>
      </c>
      <c r="I299" s="49">
        <f>I300+I304+I331</f>
        <v>14625.199999999999</v>
      </c>
      <c r="J299" s="49">
        <f>J300+J304+J331</f>
        <v>14625.199999999999</v>
      </c>
      <c r="K299" s="49"/>
      <c r="L299" s="49"/>
      <c r="M299" s="49">
        <f t="shared" si="73"/>
        <v>14625.199999999999</v>
      </c>
      <c r="N299" s="50">
        <f t="shared" si="74"/>
        <v>14625.199999999999</v>
      </c>
      <c r="O299" s="51"/>
      <c r="P299" s="51"/>
      <c r="Q299" s="52">
        <f t="shared" si="71"/>
        <v>14625.199999999999</v>
      </c>
      <c r="R299" s="91">
        <f t="shared" si="72"/>
        <v>14625.199999999999</v>
      </c>
      <c r="S299" s="51"/>
      <c r="T299" s="51"/>
      <c r="U299" s="52">
        <f t="shared" si="83"/>
        <v>14625.199999999999</v>
      </c>
      <c r="V299" s="52">
        <f t="shared" si="83"/>
        <v>14625.199999999999</v>
      </c>
      <c r="W299" s="52"/>
      <c r="X299" s="52"/>
      <c r="Y299" s="52">
        <f t="shared" si="81"/>
        <v>14625.199999999999</v>
      </c>
      <c r="Z299" s="52">
        <f t="shared" si="82"/>
        <v>14625.199999999999</v>
      </c>
      <c r="AA299" s="52"/>
      <c r="AB299" s="52"/>
      <c r="AC299" s="52">
        <f t="shared" si="77"/>
        <v>14625.199999999999</v>
      </c>
      <c r="AD299" s="91">
        <f t="shared" si="78"/>
        <v>14625.199999999999</v>
      </c>
      <c r="AE299" s="3"/>
      <c r="AF299" s="3"/>
      <c r="AG299" s="135">
        <f t="shared" si="79"/>
        <v>14625.199999999999</v>
      </c>
      <c r="AH299" s="135">
        <f t="shared" si="80"/>
        <v>14625.199999999999</v>
      </c>
      <c r="AI299" s="135"/>
      <c r="AJ299" s="135"/>
      <c r="AK299" s="135">
        <f t="shared" si="75"/>
        <v>14625.199999999999</v>
      </c>
      <c r="AL299" s="135">
        <f t="shared" si="76"/>
        <v>14625.199999999999</v>
      </c>
    </row>
    <row r="300" spans="1:38" ht="56.25" x14ac:dyDescent="0.2">
      <c r="A300" s="42" t="s">
        <v>302</v>
      </c>
      <c r="B300" s="43">
        <v>78</v>
      </c>
      <c r="C300" s="44">
        <v>709</v>
      </c>
      <c r="D300" s="45" t="s">
        <v>175</v>
      </c>
      <c r="E300" s="46" t="s">
        <v>3</v>
      </c>
      <c r="F300" s="45" t="s">
        <v>2</v>
      </c>
      <c r="G300" s="47" t="s">
        <v>9</v>
      </c>
      <c r="H300" s="48" t="s">
        <v>7</v>
      </c>
      <c r="I300" s="49">
        <f t="shared" ref="I300:J302" si="84">I301</f>
        <v>300</v>
      </c>
      <c r="J300" s="49">
        <f t="shared" si="84"/>
        <v>300</v>
      </c>
      <c r="K300" s="49"/>
      <c r="L300" s="49"/>
      <c r="M300" s="49">
        <f t="shared" si="73"/>
        <v>300</v>
      </c>
      <c r="N300" s="50">
        <f t="shared" si="74"/>
        <v>300</v>
      </c>
      <c r="O300" s="51"/>
      <c r="P300" s="51"/>
      <c r="Q300" s="52">
        <f t="shared" si="71"/>
        <v>300</v>
      </c>
      <c r="R300" s="91">
        <f t="shared" si="72"/>
        <v>300</v>
      </c>
      <c r="S300" s="51"/>
      <c r="T300" s="51"/>
      <c r="U300" s="52">
        <f t="shared" si="83"/>
        <v>300</v>
      </c>
      <c r="V300" s="52">
        <f t="shared" si="83"/>
        <v>300</v>
      </c>
      <c r="W300" s="52"/>
      <c r="X300" s="52"/>
      <c r="Y300" s="52">
        <f t="shared" si="81"/>
        <v>300</v>
      </c>
      <c r="Z300" s="52">
        <f t="shared" si="82"/>
        <v>300</v>
      </c>
      <c r="AA300" s="52"/>
      <c r="AB300" s="52"/>
      <c r="AC300" s="52">
        <f t="shared" si="77"/>
        <v>300</v>
      </c>
      <c r="AD300" s="91">
        <f t="shared" si="78"/>
        <v>300</v>
      </c>
      <c r="AE300" s="3"/>
      <c r="AF300" s="3"/>
      <c r="AG300" s="135">
        <f t="shared" si="79"/>
        <v>300</v>
      </c>
      <c r="AH300" s="135">
        <f t="shared" si="80"/>
        <v>300</v>
      </c>
      <c r="AI300" s="135"/>
      <c r="AJ300" s="135"/>
      <c r="AK300" s="135">
        <f t="shared" si="75"/>
        <v>300</v>
      </c>
      <c r="AL300" s="135">
        <f t="shared" si="76"/>
        <v>300</v>
      </c>
    </row>
    <row r="301" spans="1:38" ht="22.5" x14ac:dyDescent="0.2">
      <c r="A301" s="42" t="s">
        <v>176</v>
      </c>
      <c r="B301" s="43">
        <v>78</v>
      </c>
      <c r="C301" s="44">
        <v>709</v>
      </c>
      <c r="D301" s="45" t="s">
        <v>175</v>
      </c>
      <c r="E301" s="46" t="s">
        <v>3</v>
      </c>
      <c r="F301" s="45" t="s">
        <v>2</v>
      </c>
      <c r="G301" s="47" t="s">
        <v>174</v>
      </c>
      <c r="H301" s="48" t="s">
        <v>7</v>
      </c>
      <c r="I301" s="49">
        <f t="shared" si="84"/>
        <v>300</v>
      </c>
      <c r="J301" s="49">
        <f t="shared" si="84"/>
        <v>300</v>
      </c>
      <c r="K301" s="49"/>
      <c r="L301" s="49"/>
      <c r="M301" s="49">
        <f t="shared" si="73"/>
        <v>300</v>
      </c>
      <c r="N301" s="50">
        <f t="shared" si="74"/>
        <v>300</v>
      </c>
      <c r="O301" s="51"/>
      <c r="P301" s="51"/>
      <c r="Q301" s="52">
        <f t="shared" si="71"/>
        <v>300</v>
      </c>
      <c r="R301" s="91">
        <f t="shared" si="72"/>
        <v>300</v>
      </c>
      <c r="S301" s="51"/>
      <c r="T301" s="51"/>
      <c r="U301" s="52">
        <f t="shared" si="83"/>
        <v>300</v>
      </c>
      <c r="V301" s="52">
        <f t="shared" si="83"/>
        <v>300</v>
      </c>
      <c r="W301" s="52"/>
      <c r="X301" s="52"/>
      <c r="Y301" s="52">
        <f t="shared" si="81"/>
        <v>300</v>
      </c>
      <c r="Z301" s="52">
        <f t="shared" si="82"/>
        <v>300</v>
      </c>
      <c r="AA301" s="52"/>
      <c r="AB301" s="52"/>
      <c r="AC301" s="52">
        <f t="shared" si="77"/>
        <v>300</v>
      </c>
      <c r="AD301" s="91">
        <f t="shared" si="78"/>
        <v>300</v>
      </c>
      <c r="AE301" s="3"/>
      <c r="AF301" s="3"/>
      <c r="AG301" s="135">
        <f t="shared" si="79"/>
        <v>300</v>
      </c>
      <c r="AH301" s="135">
        <f t="shared" si="80"/>
        <v>300</v>
      </c>
      <c r="AI301" s="135"/>
      <c r="AJ301" s="135"/>
      <c r="AK301" s="135">
        <f t="shared" si="75"/>
        <v>300</v>
      </c>
      <c r="AL301" s="135">
        <f t="shared" si="76"/>
        <v>300</v>
      </c>
    </row>
    <row r="302" spans="1:38" ht="22.5" x14ac:dyDescent="0.2">
      <c r="A302" s="42" t="s">
        <v>79</v>
      </c>
      <c r="B302" s="43">
        <v>78</v>
      </c>
      <c r="C302" s="44">
        <v>709</v>
      </c>
      <c r="D302" s="45" t="s">
        <v>175</v>
      </c>
      <c r="E302" s="46" t="s">
        <v>3</v>
      </c>
      <c r="F302" s="45" t="s">
        <v>2</v>
      </c>
      <c r="G302" s="47" t="s">
        <v>174</v>
      </c>
      <c r="H302" s="48">
        <v>600</v>
      </c>
      <c r="I302" s="49">
        <f t="shared" si="84"/>
        <v>300</v>
      </c>
      <c r="J302" s="49">
        <f t="shared" si="84"/>
        <v>300</v>
      </c>
      <c r="K302" s="49"/>
      <c r="L302" s="49"/>
      <c r="M302" s="49">
        <f t="shared" si="73"/>
        <v>300</v>
      </c>
      <c r="N302" s="50">
        <f t="shared" si="74"/>
        <v>300</v>
      </c>
      <c r="O302" s="51"/>
      <c r="P302" s="51"/>
      <c r="Q302" s="52">
        <f t="shared" ref="Q302:Q365" si="85">M302+O302</f>
        <v>300</v>
      </c>
      <c r="R302" s="91">
        <f t="shared" ref="R302:R365" si="86">N302+P302</f>
        <v>300</v>
      </c>
      <c r="S302" s="51"/>
      <c r="T302" s="51"/>
      <c r="U302" s="52">
        <f t="shared" si="83"/>
        <v>300</v>
      </c>
      <c r="V302" s="52">
        <f t="shared" si="83"/>
        <v>300</v>
      </c>
      <c r="W302" s="52"/>
      <c r="X302" s="52"/>
      <c r="Y302" s="52">
        <f t="shared" si="81"/>
        <v>300</v>
      </c>
      <c r="Z302" s="52">
        <f t="shared" si="82"/>
        <v>300</v>
      </c>
      <c r="AA302" s="52"/>
      <c r="AB302" s="52"/>
      <c r="AC302" s="52">
        <f t="shared" si="77"/>
        <v>300</v>
      </c>
      <c r="AD302" s="91">
        <f t="shared" si="78"/>
        <v>300</v>
      </c>
      <c r="AE302" s="3"/>
      <c r="AF302" s="3"/>
      <c r="AG302" s="135">
        <f t="shared" si="79"/>
        <v>300</v>
      </c>
      <c r="AH302" s="135">
        <f t="shared" si="80"/>
        <v>300</v>
      </c>
      <c r="AI302" s="135"/>
      <c r="AJ302" s="135"/>
      <c r="AK302" s="135">
        <f t="shared" si="75"/>
        <v>300</v>
      </c>
      <c r="AL302" s="135">
        <f t="shared" si="76"/>
        <v>300</v>
      </c>
    </row>
    <row r="303" spans="1:38" x14ac:dyDescent="0.2">
      <c r="A303" s="42" t="s">
        <v>156</v>
      </c>
      <c r="B303" s="43">
        <v>78</v>
      </c>
      <c r="C303" s="44">
        <v>709</v>
      </c>
      <c r="D303" s="45" t="s">
        <v>175</v>
      </c>
      <c r="E303" s="46" t="s">
        <v>3</v>
      </c>
      <c r="F303" s="45" t="s">
        <v>2</v>
      </c>
      <c r="G303" s="47" t="s">
        <v>174</v>
      </c>
      <c r="H303" s="48">
        <v>610</v>
      </c>
      <c r="I303" s="49">
        <v>300</v>
      </c>
      <c r="J303" s="49">
        <v>300</v>
      </c>
      <c r="K303" s="49"/>
      <c r="L303" s="49"/>
      <c r="M303" s="49">
        <f t="shared" si="73"/>
        <v>300</v>
      </c>
      <c r="N303" s="50">
        <f t="shared" si="74"/>
        <v>300</v>
      </c>
      <c r="O303" s="51"/>
      <c r="P303" s="51"/>
      <c r="Q303" s="52">
        <f t="shared" si="85"/>
        <v>300</v>
      </c>
      <c r="R303" s="91">
        <f t="shared" si="86"/>
        <v>300</v>
      </c>
      <c r="S303" s="51"/>
      <c r="T303" s="51"/>
      <c r="U303" s="52">
        <f t="shared" si="83"/>
        <v>300</v>
      </c>
      <c r="V303" s="52">
        <f t="shared" si="83"/>
        <v>300</v>
      </c>
      <c r="W303" s="52"/>
      <c r="X303" s="52"/>
      <c r="Y303" s="52">
        <f t="shared" si="81"/>
        <v>300</v>
      </c>
      <c r="Z303" s="52">
        <f t="shared" si="82"/>
        <v>300</v>
      </c>
      <c r="AA303" s="52"/>
      <c r="AB303" s="52"/>
      <c r="AC303" s="52">
        <f t="shared" si="77"/>
        <v>300</v>
      </c>
      <c r="AD303" s="91">
        <f t="shared" si="78"/>
        <v>300</v>
      </c>
      <c r="AE303" s="3"/>
      <c r="AF303" s="3"/>
      <c r="AG303" s="135">
        <f t="shared" si="79"/>
        <v>300</v>
      </c>
      <c r="AH303" s="135">
        <f t="shared" si="80"/>
        <v>300</v>
      </c>
      <c r="AI303" s="135"/>
      <c r="AJ303" s="135"/>
      <c r="AK303" s="135">
        <f t="shared" si="75"/>
        <v>300</v>
      </c>
      <c r="AL303" s="135">
        <f t="shared" si="76"/>
        <v>300</v>
      </c>
    </row>
    <row r="304" spans="1:38" ht="56.25" x14ac:dyDescent="0.2">
      <c r="A304" s="42" t="s">
        <v>318</v>
      </c>
      <c r="B304" s="43">
        <v>78</v>
      </c>
      <c r="C304" s="44">
        <v>709</v>
      </c>
      <c r="D304" s="45" t="s">
        <v>155</v>
      </c>
      <c r="E304" s="46" t="s">
        <v>3</v>
      </c>
      <c r="F304" s="45" t="s">
        <v>2</v>
      </c>
      <c r="G304" s="47" t="s">
        <v>9</v>
      </c>
      <c r="H304" s="48" t="s">
        <v>7</v>
      </c>
      <c r="I304" s="49">
        <f>I305+I312+I319+I322+I325+I328</f>
        <v>14152.199999999999</v>
      </c>
      <c r="J304" s="49">
        <f>J305+J312+J319+J322+J325+J328</f>
        <v>14152.199999999999</v>
      </c>
      <c r="K304" s="49"/>
      <c r="L304" s="49"/>
      <c r="M304" s="49">
        <f t="shared" si="73"/>
        <v>14152.199999999999</v>
      </c>
      <c r="N304" s="50">
        <f t="shared" si="74"/>
        <v>14152.199999999999</v>
      </c>
      <c r="O304" s="51"/>
      <c r="P304" s="51"/>
      <c r="Q304" s="52">
        <f t="shared" si="85"/>
        <v>14152.199999999999</v>
      </c>
      <c r="R304" s="91">
        <f t="shared" si="86"/>
        <v>14152.199999999999</v>
      </c>
      <c r="S304" s="51"/>
      <c r="T304" s="51"/>
      <c r="U304" s="52">
        <f t="shared" si="83"/>
        <v>14152.199999999999</v>
      </c>
      <c r="V304" s="52">
        <f t="shared" si="83"/>
        <v>14152.199999999999</v>
      </c>
      <c r="W304" s="52"/>
      <c r="X304" s="52"/>
      <c r="Y304" s="52">
        <f t="shared" si="81"/>
        <v>14152.199999999999</v>
      </c>
      <c r="Z304" s="52">
        <f t="shared" si="82"/>
        <v>14152.199999999999</v>
      </c>
      <c r="AA304" s="52"/>
      <c r="AB304" s="52"/>
      <c r="AC304" s="52">
        <f t="shared" si="77"/>
        <v>14152.199999999999</v>
      </c>
      <c r="AD304" s="91">
        <f t="shared" si="78"/>
        <v>14152.199999999999</v>
      </c>
      <c r="AE304" s="3"/>
      <c r="AF304" s="3"/>
      <c r="AG304" s="135">
        <f t="shared" si="79"/>
        <v>14152.199999999999</v>
      </c>
      <c r="AH304" s="135">
        <f t="shared" si="80"/>
        <v>14152.199999999999</v>
      </c>
      <c r="AI304" s="135"/>
      <c r="AJ304" s="135"/>
      <c r="AK304" s="135">
        <f t="shared" si="75"/>
        <v>14152.199999999999</v>
      </c>
      <c r="AL304" s="135">
        <f t="shared" si="76"/>
        <v>14152.199999999999</v>
      </c>
    </row>
    <row r="305" spans="1:38" ht="22.5" x14ac:dyDescent="0.2">
      <c r="A305" s="42" t="s">
        <v>173</v>
      </c>
      <c r="B305" s="43">
        <v>78</v>
      </c>
      <c r="C305" s="44">
        <v>709</v>
      </c>
      <c r="D305" s="45" t="s">
        <v>155</v>
      </c>
      <c r="E305" s="46" t="s">
        <v>3</v>
      </c>
      <c r="F305" s="45" t="s">
        <v>2</v>
      </c>
      <c r="G305" s="47" t="s">
        <v>11</v>
      </c>
      <c r="H305" s="48" t="s">
        <v>7</v>
      </c>
      <c r="I305" s="49">
        <f>I306+I308+I310</f>
        <v>4069.4</v>
      </c>
      <c r="J305" s="49">
        <f>J306+J308+J310</f>
        <v>4069.4</v>
      </c>
      <c r="K305" s="49"/>
      <c r="L305" s="49"/>
      <c r="M305" s="49">
        <f t="shared" si="73"/>
        <v>4069.4</v>
      </c>
      <c r="N305" s="50">
        <f t="shared" si="74"/>
        <v>4069.4</v>
      </c>
      <c r="O305" s="51"/>
      <c r="P305" s="51"/>
      <c r="Q305" s="52">
        <f t="shared" si="85"/>
        <v>4069.4</v>
      </c>
      <c r="R305" s="91">
        <f t="shared" si="86"/>
        <v>4069.4</v>
      </c>
      <c r="S305" s="51"/>
      <c r="T305" s="51"/>
      <c r="U305" s="52">
        <f t="shared" si="83"/>
        <v>4069.4</v>
      </c>
      <c r="V305" s="52">
        <f t="shared" si="83"/>
        <v>4069.4</v>
      </c>
      <c r="W305" s="52"/>
      <c r="X305" s="52"/>
      <c r="Y305" s="52">
        <f t="shared" si="81"/>
        <v>4069.4</v>
      </c>
      <c r="Z305" s="52">
        <f t="shared" si="82"/>
        <v>4069.4</v>
      </c>
      <c r="AA305" s="52"/>
      <c r="AB305" s="52"/>
      <c r="AC305" s="52">
        <f t="shared" si="77"/>
        <v>4069.4</v>
      </c>
      <c r="AD305" s="91">
        <f t="shared" si="78"/>
        <v>4069.4</v>
      </c>
      <c r="AE305" s="3"/>
      <c r="AF305" s="3"/>
      <c r="AG305" s="135">
        <f t="shared" si="79"/>
        <v>4069.4</v>
      </c>
      <c r="AH305" s="135">
        <f t="shared" si="80"/>
        <v>4069.4</v>
      </c>
      <c r="AI305" s="135"/>
      <c r="AJ305" s="135"/>
      <c r="AK305" s="135">
        <f t="shared" si="75"/>
        <v>4069.4</v>
      </c>
      <c r="AL305" s="135">
        <f t="shared" si="76"/>
        <v>4069.4</v>
      </c>
    </row>
    <row r="306" spans="1:38" ht="45" x14ac:dyDescent="0.2">
      <c r="A306" s="42" t="s">
        <v>6</v>
      </c>
      <c r="B306" s="43">
        <v>78</v>
      </c>
      <c r="C306" s="44">
        <v>709</v>
      </c>
      <c r="D306" s="45" t="s">
        <v>155</v>
      </c>
      <c r="E306" s="46" t="s">
        <v>3</v>
      </c>
      <c r="F306" s="45" t="s">
        <v>2</v>
      </c>
      <c r="G306" s="47" t="s">
        <v>11</v>
      </c>
      <c r="H306" s="48">
        <v>100</v>
      </c>
      <c r="I306" s="49">
        <f>I307</f>
        <v>4000</v>
      </c>
      <c r="J306" s="49">
        <f>J307</f>
        <v>4000</v>
      </c>
      <c r="K306" s="49"/>
      <c r="L306" s="49"/>
      <c r="M306" s="49">
        <f t="shared" si="73"/>
        <v>4000</v>
      </c>
      <c r="N306" s="50">
        <f t="shared" si="74"/>
        <v>4000</v>
      </c>
      <c r="O306" s="51"/>
      <c r="P306" s="51"/>
      <c r="Q306" s="52">
        <f t="shared" si="85"/>
        <v>4000</v>
      </c>
      <c r="R306" s="91">
        <f t="shared" si="86"/>
        <v>4000</v>
      </c>
      <c r="S306" s="51"/>
      <c r="T306" s="51"/>
      <c r="U306" s="52">
        <f t="shared" si="83"/>
        <v>4000</v>
      </c>
      <c r="V306" s="52">
        <f t="shared" si="83"/>
        <v>4000</v>
      </c>
      <c r="W306" s="52"/>
      <c r="X306" s="52"/>
      <c r="Y306" s="52">
        <f t="shared" si="81"/>
        <v>4000</v>
      </c>
      <c r="Z306" s="52">
        <f t="shared" si="82"/>
        <v>4000</v>
      </c>
      <c r="AA306" s="52"/>
      <c r="AB306" s="52"/>
      <c r="AC306" s="52">
        <f t="shared" si="77"/>
        <v>4000</v>
      </c>
      <c r="AD306" s="91">
        <f t="shared" si="78"/>
        <v>4000</v>
      </c>
      <c r="AE306" s="3"/>
      <c r="AF306" s="3"/>
      <c r="AG306" s="135">
        <f t="shared" si="79"/>
        <v>4000</v>
      </c>
      <c r="AH306" s="135">
        <f t="shared" si="80"/>
        <v>4000</v>
      </c>
      <c r="AI306" s="135"/>
      <c r="AJ306" s="135"/>
      <c r="AK306" s="135">
        <f t="shared" si="75"/>
        <v>4000</v>
      </c>
      <c r="AL306" s="135">
        <f t="shared" si="76"/>
        <v>4000</v>
      </c>
    </row>
    <row r="307" spans="1:38" ht="22.5" x14ac:dyDescent="0.2">
      <c r="A307" s="42" t="s">
        <v>5</v>
      </c>
      <c r="B307" s="43">
        <v>78</v>
      </c>
      <c r="C307" s="44">
        <v>709</v>
      </c>
      <c r="D307" s="45" t="s">
        <v>155</v>
      </c>
      <c r="E307" s="46" t="s">
        <v>3</v>
      </c>
      <c r="F307" s="45" t="s">
        <v>2</v>
      </c>
      <c r="G307" s="47" t="s">
        <v>11</v>
      </c>
      <c r="H307" s="48">
        <v>120</v>
      </c>
      <c r="I307" s="49">
        <v>4000</v>
      </c>
      <c r="J307" s="49">
        <v>4000</v>
      </c>
      <c r="K307" s="49"/>
      <c r="L307" s="49"/>
      <c r="M307" s="49">
        <f t="shared" ref="M307:M370" si="87">I307+K307</f>
        <v>4000</v>
      </c>
      <c r="N307" s="50">
        <f t="shared" ref="N307:N370" si="88">J307+L307</f>
        <v>4000</v>
      </c>
      <c r="O307" s="51"/>
      <c r="P307" s="51"/>
      <c r="Q307" s="52">
        <f t="shared" si="85"/>
        <v>4000</v>
      </c>
      <c r="R307" s="91">
        <f t="shared" si="86"/>
        <v>4000</v>
      </c>
      <c r="S307" s="51"/>
      <c r="T307" s="51"/>
      <c r="U307" s="52">
        <f t="shared" si="83"/>
        <v>4000</v>
      </c>
      <c r="V307" s="52">
        <f t="shared" si="83"/>
        <v>4000</v>
      </c>
      <c r="W307" s="52"/>
      <c r="X307" s="52"/>
      <c r="Y307" s="52">
        <f t="shared" si="81"/>
        <v>4000</v>
      </c>
      <c r="Z307" s="52">
        <f t="shared" si="82"/>
        <v>4000</v>
      </c>
      <c r="AA307" s="52"/>
      <c r="AB307" s="52"/>
      <c r="AC307" s="52">
        <f t="shared" si="77"/>
        <v>4000</v>
      </c>
      <c r="AD307" s="91">
        <f t="shared" si="78"/>
        <v>4000</v>
      </c>
      <c r="AE307" s="3"/>
      <c r="AF307" s="3"/>
      <c r="AG307" s="135">
        <f t="shared" si="79"/>
        <v>4000</v>
      </c>
      <c r="AH307" s="135">
        <f t="shared" si="80"/>
        <v>4000</v>
      </c>
      <c r="AI307" s="135"/>
      <c r="AJ307" s="135"/>
      <c r="AK307" s="135">
        <f t="shared" si="75"/>
        <v>4000</v>
      </c>
      <c r="AL307" s="135">
        <f t="shared" si="76"/>
        <v>4000</v>
      </c>
    </row>
    <row r="308" spans="1:38" ht="22.5" x14ac:dyDescent="0.2">
      <c r="A308" s="42" t="s">
        <v>14</v>
      </c>
      <c r="B308" s="43">
        <v>78</v>
      </c>
      <c r="C308" s="44">
        <v>709</v>
      </c>
      <c r="D308" s="45" t="s">
        <v>155</v>
      </c>
      <c r="E308" s="46" t="s">
        <v>3</v>
      </c>
      <c r="F308" s="45" t="s">
        <v>2</v>
      </c>
      <c r="G308" s="47" t="s">
        <v>11</v>
      </c>
      <c r="H308" s="48">
        <v>200</v>
      </c>
      <c r="I308" s="49">
        <f>I309</f>
        <v>68.900000000000006</v>
      </c>
      <c r="J308" s="49">
        <f>J309</f>
        <v>68.900000000000006</v>
      </c>
      <c r="K308" s="49"/>
      <c r="L308" s="49"/>
      <c r="M308" s="49">
        <f t="shared" si="87"/>
        <v>68.900000000000006</v>
      </c>
      <c r="N308" s="50">
        <f t="shared" si="88"/>
        <v>68.900000000000006</v>
      </c>
      <c r="O308" s="51"/>
      <c r="P308" s="51"/>
      <c r="Q308" s="52">
        <f t="shared" si="85"/>
        <v>68.900000000000006</v>
      </c>
      <c r="R308" s="91">
        <f t="shared" si="86"/>
        <v>68.900000000000006</v>
      </c>
      <c r="S308" s="51"/>
      <c r="T308" s="51"/>
      <c r="U308" s="52">
        <f t="shared" si="83"/>
        <v>68.900000000000006</v>
      </c>
      <c r="V308" s="52">
        <f t="shared" si="83"/>
        <v>68.900000000000006</v>
      </c>
      <c r="W308" s="52"/>
      <c r="X308" s="52"/>
      <c r="Y308" s="52">
        <f t="shared" si="81"/>
        <v>68.900000000000006</v>
      </c>
      <c r="Z308" s="52">
        <f t="shared" si="82"/>
        <v>68.900000000000006</v>
      </c>
      <c r="AA308" s="52"/>
      <c r="AB308" s="52"/>
      <c r="AC308" s="52">
        <f t="shared" si="77"/>
        <v>68.900000000000006</v>
      </c>
      <c r="AD308" s="91">
        <f t="shared" si="78"/>
        <v>68.900000000000006</v>
      </c>
      <c r="AE308" s="3"/>
      <c r="AF308" s="3"/>
      <c r="AG308" s="135">
        <f t="shared" si="79"/>
        <v>68.900000000000006</v>
      </c>
      <c r="AH308" s="135">
        <f t="shared" si="80"/>
        <v>68.900000000000006</v>
      </c>
      <c r="AI308" s="135"/>
      <c r="AJ308" s="135"/>
      <c r="AK308" s="135">
        <f t="shared" si="75"/>
        <v>68.900000000000006</v>
      </c>
      <c r="AL308" s="135">
        <f t="shared" si="76"/>
        <v>68.900000000000006</v>
      </c>
    </row>
    <row r="309" spans="1:38" ht="22.5" x14ac:dyDescent="0.2">
      <c r="A309" s="42" t="s">
        <v>13</v>
      </c>
      <c r="B309" s="43">
        <v>78</v>
      </c>
      <c r="C309" s="44">
        <v>709</v>
      </c>
      <c r="D309" s="45" t="s">
        <v>155</v>
      </c>
      <c r="E309" s="46" t="s">
        <v>3</v>
      </c>
      <c r="F309" s="45" t="s">
        <v>2</v>
      </c>
      <c r="G309" s="47" t="s">
        <v>11</v>
      </c>
      <c r="H309" s="48">
        <v>240</v>
      </c>
      <c r="I309" s="49">
        <f>42.6+26.3</f>
        <v>68.900000000000006</v>
      </c>
      <c r="J309" s="49">
        <f>42.6+26.3</f>
        <v>68.900000000000006</v>
      </c>
      <c r="K309" s="49"/>
      <c r="L309" s="49"/>
      <c r="M309" s="49">
        <f t="shared" si="87"/>
        <v>68.900000000000006</v>
      </c>
      <c r="N309" s="50">
        <f t="shared" si="88"/>
        <v>68.900000000000006</v>
      </c>
      <c r="O309" s="51"/>
      <c r="P309" s="51"/>
      <c r="Q309" s="52">
        <f t="shared" si="85"/>
        <v>68.900000000000006</v>
      </c>
      <c r="R309" s="91">
        <f t="shared" si="86"/>
        <v>68.900000000000006</v>
      </c>
      <c r="S309" s="51"/>
      <c r="T309" s="51"/>
      <c r="U309" s="52">
        <f t="shared" si="83"/>
        <v>68.900000000000006</v>
      </c>
      <c r="V309" s="52">
        <f t="shared" si="83"/>
        <v>68.900000000000006</v>
      </c>
      <c r="W309" s="52"/>
      <c r="X309" s="52"/>
      <c r="Y309" s="52">
        <f t="shared" si="81"/>
        <v>68.900000000000006</v>
      </c>
      <c r="Z309" s="52">
        <f t="shared" si="82"/>
        <v>68.900000000000006</v>
      </c>
      <c r="AA309" s="52"/>
      <c r="AB309" s="52"/>
      <c r="AC309" s="52">
        <f t="shared" si="77"/>
        <v>68.900000000000006</v>
      </c>
      <c r="AD309" s="91">
        <f t="shared" si="78"/>
        <v>68.900000000000006</v>
      </c>
      <c r="AE309" s="3"/>
      <c r="AF309" s="3"/>
      <c r="AG309" s="135">
        <f t="shared" si="79"/>
        <v>68.900000000000006</v>
      </c>
      <c r="AH309" s="135">
        <f t="shared" si="80"/>
        <v>68.900000000000006</v>
      </c>
      <c r="AI309" s="135"/>
      <c r="AJ309" s="135"/>
      <c r="AK309" s="135">
        <f t="shared" si="75"/>
        <v>68.900000000000006</v>
      </c>
      <c r="AL309" s="135">
        <f t="shared" si="76"/>
        <v>68.900000000000006</v>
      </c>
    </row>
    <row r="310" spans="1:38" x14ac:dyDescent="0.2">
      <c r="A310" s="42" t="s">
        <v>71</v>
      </c>
      <c r="B310" s="43">
        <v>78</v>
      </c>
      <c r="C310" s="44">
        <v>709</v>
      </c>
      <c r="D310" s="45" t="s">
        <v>155</v>
      </c>
      <c r="E310" s="46" t="s">
        <v>3</v>
      </c>
      <c r="F310" s="45" t="s">
        <v>2</v>
      </c>
      <c r="G310" s="47" t="s">
        <v>11</v>
      </c>
      <c r="H310" s="48">
        <v>800</v>
      </c>
      <c r="I310" s="49">
        <f>I311</f>
        <v>0.5</v>
      </c>
      <c r="J310" s="49">
        <f>J311</f>
        <v>0.5</v>
      </c>
      <c r="K310" s="49"/>
      <c r="L310" s="49"/>
      <c r="M310" s="49">
        <f t="shared" si="87"/>
        <v>0.5</v>
      </c>
      <c r="N310" s="50">
        <f t="shared" si="88"/>
        <v>0.5</v>
      </c>
      <c r="O310" s="51"/>
      <c r="P310" s="51"/>
      <c r="Q310" s="52">
        <f t="shared" si="85"/>
        <v>0.5</v>
      </c>
      <c r="R310" s="91">
        <f t="shared" si="86"/>
        <v>0.5</v>
      </c>
      <c r="S310" s="51"/>
      <c r="T310" s="51"/>
      <c r="U310" s="52">
        <f t="shared" si="83"/>
        <v>0.5</v>
      </c>
      <c r="V310" s="52">
        <f t="shared" si="83"/>
        <v>0.5</v>
      </c>
      <c r="W310" s="52"/>
      <c r="X310" s="52"/>
      <c r="Y310" s="52">
        <f t="shared" si="81"/>
        <v>0.5</v>
      </c>
      <c r="Z310" s="52">
        <f t="shared" si="82"/>
        <v>0.5</v>
      </c>
      <c r="AA310" s="52"/>
      <c r="AB310" s="52"/>
      <c r="AC310" s="52">
        <f t="shared" si="77"/>
        <v>0.5</v>
      </c>
      <c r="AD310" s="91">
        <f t="shared" si="78"/>
        <v>0.5</v>
      </c>
      <c r="AE310" s="3"/>
      <c r="AF310" s="3"/>
      <c r="AG310" s="135">
        <f t="shared" si="79"/>
        <v>0.5</v>
      </c>
      <c r="AH310" s="135">
        <f t="shared" si="80"/>
        <v>0.5</v>
      </c>
      <c r="AI310" s="135"/>
      <c r="AJ310" s="135"/>
      <c r="AK310" s="135">
        <f t="shared" si="75"/>
        <v>0.5</v>
      </c>
      <c r="AL310" s="135">
        <f t="shared" si="76"/>
        <v>0.5</v>
      </c>
    </row>
    <row r="311" spans="1:38" x14ac:dyDescent="0.2">
      <c r="A311" s="42" t="s">
        <v>70</v>
      </c>
      <c r="B311" s="43">
        <v>78</v>
      </c>
      <c r="C311" s="44">
        <v>709</v>
      </c>
      <c r="D311" s="45" t="s">
        <v>155</v>
      </c>
      <c r="E311" s="46" t="s">
        <v>3</v>
      </c>
      <c r="F311" s="45" t="s">
        <v>2</v>
      </c>
      <c r="G311" s="47" t="s">
        <v>11</v>
      </c>
      <c r="H311" s="48">
        <v>850</v>
      </c>
      <c r="I311" s="49">
        <v>0.5</v>
      </c>
      <c r="J311" s="49">
        <v>0.5</v>
      </c>
      <c r="K311" s="49"/>
      <c r="L311" s="49"/>
      <c r="M311" s="49">
        <f t="shared" si="87"/>
        <v>0.5</v>
      </c>
      <c r="N311" s="50">
        <f t="shared" si="88"/>
        <v>0.5</v>
      </c>
      <c r="O311" s="51"/>
      <c r="P311" s="51"/>
      <c r="Q311" s="52">
        <f t="shared" si="85"/>
        <v>0.5</v>
      </c>
      <c r="R311" s="91">
        <f t="shared" si="86"/>
        <v>0.5</v>
      </c>
      <c r="S311" s="51"/>
      <c r="T311" s="51"/>
      <c r="U311" s="52">
        <f t="shared" si="83"/>
        <v>0.5</v>
      </c>
      <c r="V311" s="52">
        <f t="shared" si="83"/>
        <v>0.5</v>
      </c>
      <c r="W311" s="52"/>
      <c r="X311" s="52"/>
      <c r="Y311" s="52">
        <f t="shared" si="81"/>
        <v>0.5</v>
      </c>
      <c r="Z311" s="52">
        <f t="shared" si="82"/>
        <v>0.5</v>
      </c>
      <c r="AA311" s="52"/>
      <c r="AB311" s="52"/>
      <c r="AC311" s="52">
        <f t="shared" si="77"/>
        <v>0.5</v>
      </c>
      <c r="AD311" s="91">
        <f t="shared" si="78"/>
        <v>0.5</v>
      </c>
      <c r="AE311" s="3"/>
      <c r="AF311" s="3"/>
      <c r="AG311" s="135">
        <f t="shared" si="79"/>
        <v>0.5</v>
      </c>
      <c r="AH311" s="135">
        <f t="shared" si="80"/>
        <v>0.5</v>
      </c>
      <c r="AI311" s="135"/>
      <c r="AJ311" s="135"/>
      <c r="AK311" s="135">
        <f t="shared" si="75"/>
        <v>0.5</v>
      </c>
      <c r="AL311" s="135">
        <f t="shared" si="76"/>
        <v>0.5</v>
      </c>
    </row>
    <row r="312" spans="1:38" ht="22.5" x14ac:dyDescent="0.2">
      <c r="A312" s="42" t="s">
        <v>73</v>
      </c>
      <c r="B312" s="43">
        <v>78</v>
      </c>
      <c r="C312" s="44">
        <v>709</v>
      </c>
      <c r="D312" s="45" t="s">
        <v>155</v>
      </c>
      <c r="E312" s="46" t="s">
        <v>3</v>
      </c>
      <c r="F312" s="45" t="s">
        <v>2</v>
      </c>
      <c r="G312" s="47" t="s">
        <v>69</v>
      </c>
      <c r="H312" s="48" t="s">
        <v>7</v>
      </c>
      <c r="I312" s="49">
        <f>I313+I315+I317</f>
        <v>9196.7999999999993</v>
      </c>
      <c r="J312" s="49">
        <f>J313+J315+J317</f>
        <v>9196.7999999999993</v>
      </c>
      <c r="K312" s="49"/>
      <c r="L312" s="49"/>
      <c r="M312" s="49">
        <f t="shared" si="87"/>
        <v>9196.7999999999993</v>
      </c>
      <c r="N312" s="50">
        <f t="shared" si="88"/>
        <v>9196.7999999999993</v>
      </c>
      <c r="O312" s="51"/>
      <c r="P312" s="51"/>
      <c r="Q312" s="52">
        <f t="shared" si="85"/>
        <v>9196.7999999999993</v>
      </c>
      <c r="R312" s="91">
        <f t="shared" si="86"/>
        <v>9196.7999999999993</v>
      </c>
      <c r="S312" s="51"/>
      <c r="T312" s="51"/>
      <c r="U312" s="52">
        <f t="shared" si="83"/>
        <v>9196.7999999999993</v>
      </c>
      <c r="V312" s="52">
        <f t="shared" si="83"/>
        <v>9196.7999999999993</v>
      </c>
      <c r="W312" s="52"/>
      <c r="X312" s="52"/>
      <c r="Y312" s="52">
        <f t="shared" si="81"/>
        <v>9196.7999999999993</v>
      </c>
      <c r="Z312" s="52">
        <f t="shared" si="82"/>
        <v>9196.7999999999993</v>
      </c>
      <c r="AA312" s="52"/>
      <c r="AB312" s="52"/>
      <c r="AC312" s="52">
        <f t="shared" si="77"/>
        <v>9196.7999999999993</v>
      </c>
      <c r="AD312" s="91">
        <f t="shared" si="78"/>
        <v>9196.7999999999993</v>
      </c>
      <c r="AE312" s="3"/>
      <c r="AF312" s="3"/>
      <c r="AG312" s="135">
        <f t="shared" si="79"/>
        <v>9196.7999999999993</v>
      </c>
      <c r="AH312" s="135">
        <f t="shared" si="80"/>
        <v>9196.7999999999993</v>
      </c>
      <c r="AI312" s="135"/>
      <c r="AJ312" s="135"/>
      <c r="AK312" s="135">
        <f t="shared" si="75"/>
        <v>9196.7999999999993</v>
      </c>
      <c r="AL312" s="135">
        <f t="shared" si="76"/>
        <v>9196.7999999999993</v>
      </c>
    </row>
    <row r="313" spans="1:38" ht="45" x14ac:dyDescent="0.2">
      <c r="A313" s="42" t="s">
        <v>6</v>
      </c>
      <c r="B313" s="43">
        <v>78</v>
      </c>
      <c r="C313" s="44">
        <v>709</v>
      </c>
      <c r="D313" s="45" t="s">
        <v>155</v>
      </c>
      <c r="E313" s="46" t="s">
        <v>3</v>
      </c>
      <c r="F313" s="45" t="s">
        <v>2</v>
      </c>
      <c r="G313" s="47" t="s">
        <v>69</v>
      </c>
      <c r="H313" s="48">
        <v>100</v>
      </c>
      <c r="I313" s="49">
        <f>I314</f>
        <v>8509.5</v>
      </c>
      <c r="J313" s="49">
        <f>J314</f>
        <v>8509.5</v>
      </c>
      <c r="K313" s="49"/>
      <c r="L313" s="49"/>
      <c r="M313" s="49">
        <f t="shared" si="87"/>
        <v>8509.5</v>
      </c>
      <c r="N313" s="50">
        <f t="shared" si="88"/>
        <v>8509.5</v>
      </c>
      <c r="O313" s="51"/>
      <c r="P313" s="51"/>
      <c r="Q313" s="52">
        <f t="shared" si="85"/>
        <v>8509.5</v>
      </c>
      <c r="R313" s="91">
        <f t="shared" si="86"/>
        <v>8509.5</v>
      </c>
      <c r="S313" s="51"/>
      <c r="T313" s="51"/>
      <c r="U313" s="52">
        <f t="shared" si="83"/>
        <v>8509.5</v>
      </c>
      <c r="V313" s="52">
        <f t="shared" si="83"/>
        <v>8509.5</v>
      </c>
      <c r="W313" s="52"/>
      <c r="X313" s="52"/>
      <c r="Y313" s="52">
        <f t="shared" si="81"/>
        <v>8509.5</v>
      </c>
      <c r="Z313" s="52">
        <f t="shared" si="82"/>
        <v>8509.5</v>
      </c>
      <c r="AA313" s="52"/>
      <c r="AB313" s="52"/>
      <c r="AC313" s="52">
        <f t="shared" si="77"/>
        <v>8509.5</v>
      </c>
      <c r="AD313" s="91">
        <f t="shared" si="78"/>
        <v>8509.5</v>
      </c>
      <c r="AE313" s="3"/>
      <c r="AF313" s="3"/>
      <c r="AG313" s="135">
        <f t="shared" si="79"/>
        <v>8509.5</v>
      </c>
      <c r="AH313" s="135">
        <f t="shared" si="80"/>
        <v>8509.5</v>
      </c>
      <c r="AI313" s="135"/>
      <c r="AJ313" s="135"/>
      <c r="AK313" s="135">
        <f t="shared" si="75"/>
        <v>8509.5</v>
      </c>
      <c r="AL313" s="135">
        <f t="shared" si="76"/>
        <v>8509.5</v>
      </c>
    </row>
    <row r="314" spans="1:38" x14ac:dyDescent="0.2">
      <c r="A314" s="42" t="s">
        <v>72</v>
      </c>
      <c r="B314" s="43">
        <v>78</v>
      </c>
      <c r="C314" s="44">
        <v>709</v>
      </c>
      <c r="D314" s="45" t="s">
        <v>155</v>
      </c>
      <c r="E314" s="46" t="s">
        <v>3</v>
      </c>
      <c r="F314" s="45" t="s">
        <v>2</v>
      </c>
      <c r="G314" s="47" t="s">
        <v>69</v>
      </c>
      <c r="H314" s="48">
        <v>110</v>
      </c>
      <c r="I314" s="49">
        <f>2779.4+4326.1+97.5+1306.5</f>
        <v>8509.5</v>
      </c>
      <c r="J314" s="49">
        <f>2779.4+4326.1+97.5+1306.5</f>
        <v>8509.5</v>
      </c>
      <c r="K314" s="49"/>
      <c r="L314" s="49"/>
      <c r="M314" s="49">
        <f t="shared" si="87"/>
        <v>8509.5</v>
      </c>
      <c r="N314" s="50">
        <f t="shared" si="88"/>
        <v>8509.5</v>
      </c>
      <c r="O314" s="51"/>
      <c r="P314" s="51"/>
      <c r="Q314" s="52">
        <f t="shared" si="85"/>
        <v>8509.5</v>
      </c>
      <c r="R314" s="91">
        <f t="shared" si="86"/>
        <v>8509.5</v>
      </c>
      <c r="S314" s="51"/>
      <c r="T314" s="51"/>
      <c r="U314" s="52">
        <f t="shared" si="83"/>
        <v>8509.5</v>
      </c>
      <c r="V314" s="52">
        <f t="shared" si="83"/>
        <v>8509.5</v>
      </c>
      <c r="W314" s="52"/>
      <c r="X314" s="52"/>
      <c r="Y314" s="52">
        <f t="shared" si="81"/>
        <v>8509.5</v>
      </c>
      <c r="Z314" s="52">
        <f t="shared" si="82"/>
        <v>8509.5</v>
      </c>
      <c r="AA314" s="52"/>
      <c r="AB314" s="52"/>
      <c r="AC314" s="52">
        <f t="shared" si="77"/>
        <v>8509.5</v>
      </c>
      <c r="AD314" s="91">
        <f t="shared" si="78"/>
        <v>8509.5</v>
      </c>
      <c r="AE314" s="3"/>
      <c r="AF314" s="3"/>
      <c r="AG314" s="135">
        <f t="shared" si="79"/>
        <v>8509.5</v>
      </c>
      <c r="AH314" s="135">
        <f t="shared" si="80"/>
        <v>8509.5</v>
      </c>
      <c r="AI314" s="135"/>
      <c r="AJ314" s="135"/>
      <c r="AK314" s="135">
        <f t="shared" si="75"/>
        <v>8509.5</v>
      </c>
      <c r="AL314" s="135">
        <f t="shared" si="76"/>
        <v>8509.5</v>
      </c>
    </row>
    <row r="315" spans="1:38" ht="22.5" x14ac:dyDescent="0.2">
      <c r="A315" s="42" t="s">
        <v>14</v>
      </c>
      <c r="B315" s="43">
        <v>78</v>
      </c>
      <c r="C315" s="44">
        <v>709</v>
      </c>
      <c r="D315" s="45" t="s">
        <v>155</v>
      </c>
      <c r="E315" s="46" t="s">
        <v>3</v>
      </c>
      <c r="F315" s="45" t="s">
        <v>2</v>
      </c>
      <c r="G315" s="47" t="s">
        <v>69</v>
      </c>
      <c r="H315" s="48">
        <v>200</v>
      </c>
      <c r="I315" s="49">
        <f>I316</f>
        <v>664.3</v>
      </c>
      <c r="J315" s="49">
        <f>J316</f>
        <v>664.3</v>
      </c>
      <c r="K315" s="49"/>
      <c r="L315" s="49"/>
      <c r="M315" s="49">
        <f t="shared" si="87"/>
        <v>664.3</v>
      </c>
      <c r="N315" s="50">
        <f t="shared" si="88"/>
        <v>664.3</v>
      </c>
      <c r="O315" s="51"/>
      <c r="P315" s="51"/>
      <c r="Q315" s="52">
        <f t="shared" si="85"/>
        <v>664.3</v>
      </c>
      <c r="R315" s="91">
        <f t="shared" si="86"/>
        <v>664.3</v>
      </c>
      <c r="S315" s="51"/>
      <c r="T315" s="51"/>
      <c r="U315" s="52">
        <f t="shared" si="83"/>
        <v>664.3</v>
      </c>
      <c r="V315" s="52">
        <f t="shared" si="83"/>
        <v>664.3</v>
      </c>
      <c r="W315" s="52"/>
      <c r="X315" s="52"/>
      <c r="Y315" s="52">
        <f t="shared" si="81"/>
        <v>664.3</v>
      </c>
      <c r="Z315" s="52">
        <f t="shared" si="82"/>
        <v>664.3</v>
      </c>
      <c r="AA315" s="52"/>
      <c r="AB315" s="52"/>
      <c r="AC315" s="52">
        <f t="shared" si="77"/>
        <v>664.3</v>
      </c>
      <c r="AD315" s="91">
        <f t="shared" si="78"/>
        <v>664.3</v>
      </c>
      <c r="AE315" s="3"/>
      <c r="AF315" s="3"/>
      <c r="AG315" s="135">
        <f t="shared" si="79"/>
        <v>664.3</v>
      </c>
      <c r="AH315" s="135">
        <f t="shared" si="80"/>
        <v>664.3</v>
      </c>
      <c r="AI315" s="135"/>
      <c r="AJ315" s="135"/>
      <c r="AK315" s="135">
        <f t="shared" si="75"/>
        <v>664.3</v>
      </c>
      <c r="AL315" s="135">
        <f t="shared" si="76"/>
        <v>664.3</v>
      </c>
    </row>
    <row r="316" spans="1:38" ht="22.5" x14ac:dyDescent="0.2">
      <c r="A316" s="42" t="s">
        <v>13</v>
      </c>
      <c r="B316" s="43">
        <v>78</v>
      </c>
      <c r="C316" s="44">
        <v>709</v>
      </c>
      <c r="D316" s="45" t="s">
        <v>155</v>
      </c>
      <c r="E316" s="46" t="s">
        <v>3</v>
      </c>
      <c r="F316" s="45" t="s">
        <v>2</v>
      </c>
      <c r="G316" s="47" t="s">
        <v>69</v>
      </c>
      <c r="H316" s="48">
        <v>240</v>
      </c>
      <c r="I316" s="49">
        <f>207.6+456.7</f>
        <v>664.3</v>
      </c>
      <c r="J316" s="49">
        <f>207.6+456.7</f>
        <v>664.3</v>
      </c>
      <c r="K316" s="49"/>
      <c r="L316" s="49"/>
      <c r="M316" s="49">
        <f t="shared" si="87"/>
        <v>664.3</v>
      </c>
      <c r="N316" s="50">
        <f t="shared" si="88"/>
        <v>664.3</v>
      </c>
      <c r="O316" s="51"/>
      <c r="P316" s="51"/>
      <c r="Q316" s="52">
        <f t="shared" si="85"/>
        <v>664.3</v>
      </c>
      <c r="R316" s="91">
        <f t="shared" si="86"/>
        <v>664.3</v>
      </c>
      <c r="S316" s="51"/>
      <c r="T316" s="51"/>
      <c r="U316" s="52">
        <f t="shared" si="83"/>
        <v>664.3</v>
      </c>
      <c r="V316" s="52">
        <f t="shared" si="83"/>
        <v>664.3</v>
      </c>
      <c r="W316" s="52"/>
      <c r="X316" s="52"/>
      <c r="Y316" s="52">
        <f t="shared" si="81"/>
        <v>664.3</v>
      </c>
      <c r="Z316" s="52">
        <f t="shared" si="82"/>
        <v>664.3</v>
      </c>
      <c r="AA316" s="52"/>
      <c r="AB316" s="52"/>
      <c r="AC316" s="52">
        <f t="shared" si="77"/>
        <v>664.3</v>
      </c>
      <c r="AD316" s="91">
        <f t="shared" si="78"/>
        <v>664.3</v>
      </c>
      <c r="AE316" s="3"/>
      <c r="AF316" s="3"/>
      <c r="AG316" s="135">
        <f t="shared" si="79"/>
        <v>664.3</v>
      </c>
      <c r="AH316" s="135">
        <f t="shared" si="80"/>
        <v>664.3</v>
      </c>
      <c r="AI316" s="135"/>
      <c r="AJ316" s="135"/>
      <c r="AK316" s="135">
        <f t="shared" si="75"/>
        <v>664.3</v>
      </c>
      <c r="AL316" s="135">
        <f t="shared" si="76"/>
        <v>664.3</v>
      </c>
    </row>
    <row r="317" spans="1:38" x14ac:dyDescent="0.2">
      <c r="A317" s="42" t="s">
        <v>71</v>
      </c>
      <c r="B317" s="43">
        <v>78</v>
      </c>
      <c r="C317" s="44">
        <v>709</v>
      </c>
      <c r="D317" s="45" t="s">
        <v>155</v>
      </c>
      <c r="E317" s="46" t="s">
        <v>3</v>
      </c>
      <c r="F317" s="45" t="s">
        <v>2</v>
      </c>
      <c r="G317" s="47" t="s">
        <v>69</v>
      </c>
      <c r="H317" s="48">
        <v>800</v>
      </c>
      <c r="I317" s="49">
        <f>I318</f>
        <v>23</v>
      </c>
      <c r="J317" s="49">
        <f>J318</f>
        <v>23</v>
      </c>
      <c r="K317" s="49"/>
      <c r="L317" s="49"/>
      <c r="M317" s="49">
        <f t="shared" si="87"/>
        <v>23</v>
      </c>
      <c r="N317" s="50">
        <f t="shared" si="88"/>
        <v>23</v>
      </c>
      <c r="O317" s="51"/>
      <c r="P317" s="51"/>
      <c r="Q317" s="52">
        <f t="shared" si="85"/>
        <v>23</v>
      </c>
      <c r="R317" s="91">
        <f t="shared" si="86"/>
        <v>23</v>
      </c>
      <c r="S317" s="51"/>
      <c r="T317" s="51"/>
      <c r="U317" s="52">
        <f t="shared" si="83"/>
        <v>23</v>
      </c>
      <c r="V317" s="52">
        <f t="shared" si="83"/>
        <v>23</v>
      </c>
      <c r="W317" s="52"/>
      <c r="X317" s="52"/>
      <c r="Y317" s="52">
        <f t="shared" si="81"/>
        <v>23</v>
      </c>
      <c r="Z317" s="52">
        <f t="shared" si="82"/>
        <v>23</v>
      </c>
      <c r="AA317" s="52"/>
      <c r="AB317" s="52"/>
      <c r="AC317" s="52">
        <f t="shared" si="77"/>
        <v>23</v>
      </c>
      <c r="AD317" s="91">
        <f t="shared" si="78"/>
        <v>23</v>
      </c>
      <c r="AE317" s="3"/>
      <c r="AF317" s="3"/>
      <c r="AG317" s="135">
        <f t="shared" si="79"/>
        <v>23</v>
      </c>
      <c r="AH317" s="135">
        <f t="shared" si="80"/>
        <v>23</v>
      </c>
      <c r="AI317" s="135"/>
      <c r="AJ317" s="135"/>
      <c r="AK317" s="135">
        <f t="shared" si="75"/>
        <v>23</v>
      </c>
      <c r="AL317" s="135">
        <f t="shared" si="76"/>
        <v>23</v>
      </c>
    </row>
    <row r="318" spans="1:38" x14ac:dyDescent="0.2">
      <c r="A318" s="42" t="s">
        <v>70</v>
      </c>
      <c r="B318" s="43">
        <v>78</v>
      </c>
      <c r="C318" s="44">
        <v>709</v>
      </c>
      <c r="D318" s="45" t="s">
        <v>155</v>
      </c>
      <c r="E318" s="46" t="s">
        <v>3</v>
      </c>
      <c r="F318" s="45" t="s">
        <v>2</v>
      </c>
      <c r="G318" s="47" t="s">
        <v>69</v>
      </c>
      <c r="H318" s="48">
        <v>850</v>
      </c>
      <c r="I318" s="49">
        <v>23</v>
      </c>
      <c r="J318" s="49">
        <v>23</v>
      </c>
      <c r="K318" s="49"/>
      <c r="L318" s="49"/>
      <c r="M318" s="49">
        <f t="shared" si="87"/>
        <v>23</v>
      </c>
      <c r="N318" s="50">
        <f t="shared" si="88"/>
        <v>23</v>
      </c>
      <c r="O318" s="51"/>
      <c r="P318" s="51"/>
      <c r="Q318" s="52">
        <f t="shared" si="85"/>
        <v>23</v>
      </c>
      <c r="R318" s="91">
        <f t="shared" si="86"/>
        <v>23</v>
      </c>
      <c r="S318" s="51"/>
      <c r="T318" s="51"/>
      <c r="U318" s="52">
        <f t="shared" si="83"/>
        <v>23</v>
      </c>
      <c r="V318" s="52">
        <f t="shared" si="83"/>
        <v>23</v>
      </c>
      <c r="W318" s="52"/>
      <c r="X318" s="52"/>
      <c r="Y318" s="52">
        <f t="shared" si="81"/>
        <v>23</v>
      </c>
      <c r="Z318" s="52">
        <f t="shared" si="82"/>
        <v>23</v>
      </c>
      <c r="AA318" s="52"/>
      <c r="AB318" s="52"/>
      <c r="AC318" s="52">
        <f t="shared" si="77"/>
        <v>23</v>
      </c>
      <c r="AD318" s="91">
        <f t="shared" si="78"/>
        <v>23</v>
      </c>
      <c r="AE318" s="3"/>
      <c r="AF318" s="3"/>
      <c r="AG318" s="135">
        <f t="shared" si="79"/>
        <v>23</v>
      </c>
      <c r="AH318" s="135">
        <f t="shared" si="80"/>
        <v>23</v>
      </c>
      <c r="AI318" s="135"/>
      <c r="AJ318" s="135"/>
      <c r="AK318" s="135">
        <f t="shared" si="75"/>
        <v>23</v>
      </c>
      <c r="AL318" s="135">
        <f t="shared" si="76"/>
        <v>23</v>
      </c>
    </row>
    <row r="319" spans="1:38" ht="56.25" x14ac:dyDescent="0.2">
      <c r="A319" s="42" t="s">
        <v>172</v>
      </c>
      <c r="B319" s="43">
        <v>78</v>
      </c>
      <c r="C319" s="44">
        <v>709</v>
      </c>
      <c r="D319" s="45" t="s">
        <v>155</v>
      </c>
      <c r="E319" s="46" t="s">
        <v>3</v>
      </c>
      <c r="F319" s="45" t="s">
        <v>2</v>
      </c>
      <c r="G319" s="47" t="s">
        <v>171</v>
      </c>
      <c r="H319" s="48" t="s">
        <v>7</v>
      </c>
      <c r="I319" s="49">
        <f>I320</f>
        <v>350</v>
      </c>
      <c r="J319" s="49">
        <f>J320</f>
        <v>350</v>
      </c>
      <c r="K319" s="49"/>
      <c r="L319" s="49"/>
      <c r="M319" s="49">
        <f t="shared" si="87"/>
        <v>350</v>
      </c>
      <c r="N319" s="50">
        <f t="shared" si="88"/>
        <v>350</v>
      </c>
      <c r="O319" s="51"/>
      <c r="P319" s="51"/>
      <c r="Q319" s="52">
        <f t="shared" si="85"/>
        <v>350</v>
      </c>
      <c r="R319" s="91">
        <f t="shared" si="86"/>
        <v>350</v>
      </c>
      <c r="S319" s="51"/>
      <c r="T319" s="51"/>
      <c r="U319" s="52">
        <f t="shared" si="83"/>
        <v>350</v>
      </c>
      <c r="V319" s="52">
        <f t="shared" si="83"/>
        <v>350</v>
      </c>
      <c r="W319" s="52"/>
      <c r="X319" s="52"/>
      <c r="Y319" s="52">
        <f t="shared" si="81"/>
        <v>350</v>
      </c>
      <c r="Z319" s="52">
        <f t="shared" si="82"/>
        <v>350</v>
      </c>
      <c r="AA319" s="52"/>
      <c r="AB319" s="52"/>
      <c r="AC319" s="52">
        <f t="shared" si="77"/>
        <v>350</v>
      </c>
      <c r="AD319" s="91">
        <f t="shared" si="78"/>
        <v>350</v>
      </c>
      <c r="AE319" s="3"/>
      <c r="AF319" s="3"/>
      <c r="AG319" s="135">
        <f t="shared" si="79"/>
        <v>350</v>
      </c>
      <c r="AH319" s="135">
        <f t="shared" si="80"/>
        <v>350</v>
      </c>
      <c r="AI319" s="135"/>
      <c r="AJ319" s="135"/>
      <c r="AK319" s="135">
        <f t="shared" si="75"/>
        <v>350</v>
      </c>
      <c r="AL319" s="135">
        <f t="shared" si="76"/>
        <v>350</v>
      </c>
    </row>
    <row r="320" spans="1:38" ht="22.5" x14ac:dyDescent="0.2">
      <c r="A320" s="42" t="s">
        <v>79</v>
      </c>
      <c r="B320" s="43">
        <v>78</v>
      </c>
      <c r="C320" s="44">
        <v>709</v>
      </c>
      <c r="D320" s="45" t="s">
        <v>155</v>
      </c>
      <c r="E320" s="46" t="s">
        <v>3</v>
      </c>
      <c r="F320" s="45" t="s">
        <v>2</v>
      </c>
      <c r="G320" s="47" t="s">
        <v>171</v>
      </c>
      <c r="H320" s="48">
        <v>600</v>
      </c>
      <c r="I320" s="49">
        <f>I321</f>
        <v>350</v>
      </c>
      <c r="J320" s="49">
        <f>J321</f>
        <v>350</v>
      </c>
      <c r="K320" s="49"/>
      <c r="L320" s="49"/>
      <c r="M320" s="49">
        <f t="shared" si="87"/>
        <v>350</v>
      </c>
      <c r="N320" s="50">
        <f t="shared" si="88"/>
        <v>350</v>
      </c>
      <c r="O320" s="51"/>
      <c r="P320" s="51"/>
      <c r="Q320" s="52">
        <f t="shared" si="85"/>
        <v>350</v>
      </c>
      <c r="R320" s="91">
        <f t="shared" si="86"/>
        <v>350</v>
      </c>
      <c r="S320" s="51"/>
      <c r="T320" s="51"/>
      <c r="U320" s="52">
        <f t="shared" si="83"/>
        <v>350</v>
      </c>
      <c r="V320" s="52">
        <f t="shared" si="83"/>
        <v>350</v>
      </c>
      <c r="W320" s="52"/>
      <c r="X320" s="52"/>
      <c r="Y320" s="52">
        <f t="shared" si="81"/>
        <v>350</v>
      </c>
      <c r="Z320" s="52">
        <f t="shared" si="82"/>
        <v>350</v>
      </c>
      <c r="AA320" s="52"/>
      <c r="AB320" s="52"/>
      <c r="AC320" s="52">
        <f t="shared" si="77"/>
        <v>350</v>
      </c>
      <c r="AD320" s="91">
        <f t="shared" si="78"/>
        <v>350</v>
      </c>
      <c r="AE320" s="3"/>
      <c r="AF320" s="3"/>
      <c r="AG320" s="135">
        <f t="shared" si="79"/>
        <v>350</v>
      </c>
      <c r="AH320" s="135">
        <f t="shared" si="80"/>
        <v>350</v>
      </c>
      <c r="AI320" s="135"/>
      <c r="AJ320" s="135"/>
      <c r="AK320" s="135">
        <f t="shared" si="75"/>
        <v>350</v>
      </c>
      <c r="AL320" s="135">
        <f t="shared" si="76"/>
        <v>350</v>
      </c>
    </row>
    <row r="321" spans="1:38" ht="22.5" x14ac:dyDescent="0.2">
      <c r="A321" s="42" t="s">
        <v>78</v>
      </c>
      <c r="B321" s="43">
        <v>78</v>
      </c>
      <c r="C321" s="44">
        <v>709</v>
      </c>
      <c r="D321" s="45" t="s">
        <v>155</v>
      </c>
      <c r="E321" s="46" t="s">
        <v>3</v>
      </c>
      <c r="F321" s="45" t="s">
        <v>2</v>
      </c>
      <c r="G321" s="47" t="s">
        <v>171</v>
      </c>
      <c r="H321" s="48">
        <v>630</v>
      </c>
      <c r="I321" s="49">
        <v>350</v>
      </c>
      <c r="J321" s="49">
        <v>350</v>
      </c>
      <c r="K321" s="49"/>
      <c r="L321" s="49"/>
      <c r="M321" s="49">
        <f t="shared" si="87"/>
        <v>350</v>
      </c>
      <c r="N321" s="50">
        <f t="shared" si="88"/>
        <v>350</v>
      </c>
      <c r="O321" s="51"/>
      <c r="P321" s="51"/>
      <c r="Q321" s="52">
        <f t="shared" si="85"/>
        <v>350</v>
      </c>
      <c r="R321" s="91">
        <f t="shared" si="86"/>
        <v>350</v>
      </c>
      <c r="S321" s="51"/>
      <c r="T321" s="51"/>
      <c r="U321" s="52">
        <f t="shared" si="83"/>
        <v>350</v>
      </c>
      <c r="V321" s="52">
        <f t="shared" si="83"/>
        <v>350</v>
      </c>
      <c r="W321" s="52"/>
      <c r="X321" s="52"/>
      <c r="Y321" s="52">
        <f t="shared" si="81"/>
        <v>350</v>
      </c>
      <c r="Z321" s="52">
        <f t="shared" si="82"/>
        <v>350</v>
      </c>
      <c r="AA321" s="52"/>
      <c r="AB321" s="52"/>
      <c r="AC321" s="52">
        <f t="shared" si="77"/>
        <v>350</v>
      </c>
      <c r="AD321" s="91">
        <f t="shared" si="78"/>
        <v>350</v>
      </c>
      <c r="AE321" s="3"/>
      <c r="AF321" s="3"/>
      <c r="AG321" s="135">
        <f t="shared" si="79"/>
        <v>350</v>
      </c>
      <c r="AH321" s="135">
        <f t="shared" si="80"/>
        <v>350</v>
      </c>
      <c r="AI321" s="135"/>
      <c r="AJ321" s="135"/>
      <c r="AK321" s="135">
        <f t="shared" si="75"/>
        <v>350</v>
      </c>
      <c r="AL321" s="135">
        <f t="shared" si="76"/>
        <v>350</v>
      </c>
    </row>
    <row r="322" spans="1:38" ht="45" x14ac:dyDescent="0.2">
      <c r="A322" s="42" t="s">
        <v>271</v>
      </c>
      <c r="B322" s="43">
        <v>78</v>
      </c>
      <c r="C322" s="44">
        <v>709</v>
      </c>
      <c r="D322" s="45" t="s">
        <v>155</v>
      </c>
      <c r="E322" s="46" t="s">
        <v>3</v>
      </c>
      <c r="F322" s="45" t="s">
        <v>2</v>
      </c>
      <c r="G322" s="47" t="s">
        <v>169</v>
      </c>
      <c r="H322" s="48" t="s">
        <v>7</v>
      </c>
      <c r="I322" s="49">
        <f>I323</f>
        <v>279</v>
      </c>
      <c r="J322" s="49">
        <f>J323</f>
        <v>279</v>
      </c>
      <c r="K322" s="49"/>
      <c r="L322" s="49"/>
      <c r="M322" s="49">
        <f t="shared" si="87"/>
        <v>279</v>
      </c>
      <c r="N322" s="50">
        <f t="shared" si="88"/>
        <v>279</v>
      </c>
      <c r="O322" s="51"/>
      <c r="P322" s="51"/>
      <c r="Q322" s="52">
        <f t="shared" si="85"/>
        <v>279</v>
      </c>
      <c r="R322" s="91">
        <f t="shared" si="86"/>
        <v>279</v>
      </c>
      <c r="S322" s="51"/>
      <c r="T322" s="51"/>
      <c r="U322" s="52">
        <f t="shared" si="83"/>
        <v>279</v>
      </c>
      <c r="V322" s="52">
        <f t="shared" si="83"/>
        <v>279</v>
      </c>
      <c r="W322" s="52"/>
      <c r="X322" s="52"/>
      <c r="Y322" s="52">
        <f t="shared" si="81"/>
        <v>279</v>
      </c>
      <c r="Z322" s="52">
        <f t="shared" si="82"/>
        <v>279</v>
      </c>
      <c r="AA322" s="52"/>
      <c r="AB322" s="52"/>
      <c r="AC322" s="52">
        <f t="shared" si="77"/>
        <v>279</v>
      </c>
      <c r="AD322" s="91">
        <f t="shared" si="78"/>
        <v>279</v>
      </c>
      <c r="AE322" s="3"/>
      <c r="AF322" s="3"/>
      <c r="AG322" s="135">
        <f t="shared" si="79"/>
        <v>279</v>
      </c>
      <c r="AH322" s="135">
        <f t="shared" si="80"/>
        <v>279</v>
      </c>
      <c r="AI322" s="135"/>
      <c r="AJ322" s="135"/>
      <c r="AK322" s="135">
        <f t="shared" si="75"/>
        <v>279</v>
      </c>
      <c r="AL322" s="135">
        <f t="shared" si="76"/>
        <v>279</v>
      </c>
    </row>
    <row r="323" spans="1:38" ht="22.5" x14ac:dyDescent="0.2">
      <c r="A323" s="42" t="s">
        <v>79</v>
      </c>
      <c r="B323" s="43">
        <v>78</v>
      </c>
      <c r="C323" s="44">
        <v>709</v>
      </c>
      <c r="D323" s="45" t="s">
        <v>155</v>
      </c>
      <c r="E323" s="46" t="s">
        <v>3</v>
      </c>
      <c r="F323" s="45" t="s">
        <v>2</v>
      </c>
      <c r="G323" s="47" t="s">
        <v>169</v>
      </c>
      <c r="H323" s="48">
        <v>600</v>
      </c>
      <c r="I323" s="49">
        <f>I324</f>
        <v>279</v>
      </c>
      <c r="J323" s="49">
        <f>J324</f>
        <v>279</v>
      </c>
      <c r="K323" s="49"/>
      <c r="L323" s="49"/>
      <c r="M323" s="49">
        <f t="shared" si="87"/>
        <v>279</v>
      </c>
      <c r="N323" s="50">
        <f t="shared" si="88"/>
        <v>279</v>
      </c>
      <c r="O323" s="51"/>
      <c r="P323" s="51"/>
      <c r="Q323" s="52">
        <f t="shared" si="85"/>
        <v>279</v>
      </c>
      <c r="R323" s="91">
        <f t="shared" si="86"/>
        <v>279</v>
      </c>
      <c r="S323" s="51"/>
      <c r="T323" s="51"/>
      <c r="U323" s="52">
        <f t="shared" si="83"/>
        <v>279</v>
      </c>
      <c r="V323" s="52">
        <f t="shared" si="83"/>
        <v>279</v>
      </c>
      <c r="W323" s="52"/>
      <c r="X323" s="52"/>
      <c r="Y323" s="52">
        <f t="shared" si="81"/>
        <v>279</v>
      </c>
      <c r="Z323" s="52">
        <f t="shared" si="82"/>
        <v>279</v>
      </c>
      <c r="AA323" s="52"/>
      <c r="AB323" s="52"/>
      <c r="AC323" s="52">
        <f t="shared" si="77"/>
        <v>279</v>
      </c>
      <c r="AD323" s="91">
        <f t="shared" si="78"/>
        <v>279</v>
      </c>
      <c r="AE323" s="3"/>
      <c r="AF323" s="3"/>
      <c r="AG323" s="135">
        <f t="shared" si="79"/>
        <v>279</v>
      </c>
      <c r="AH323" s="135">
        <f t="shared" si="80"/>
        <v>279</v>
      </c>
      <c r="AI323" s="135"/>
      <c r="AJ323" s="135"/>
      <c r="AK323" s="135">
        <f t="shared" si="75"/>
        <v>279</v>
      </c>
      <c r="AL323" s="135">
        <f t="shared" si="76"/>
        <v>279</v>
      </c>
    </row>
    <row r="324" spans="1:38" x14ac:dyDescent="0.2">
      <c r="A324" s="42" t="s">
        <v>156</v>
      </c>
      <c r="B324" s="43">
        <v>78</v>
      </c>
      <c r="C324" s="44">
        <v>709</v>
      </c>
      <c r="D324" s="45" t="s">
        <v>155</v>
      </c>
      <c r="E324" s="46" t="s">
        <v>3</v>
      </c>
      <c r="F324" s="45" t="s">
        <v>2</v>
      </c>
      <c r="G324" s="47" t="s">
        <v>169</v>
      </c>
      <c r="H324" s="48">
        <v>610</v>
      </c>
      <c r="I324" s="49">
        <v>279</v>
      </c>
      <c r="J324" s="49">
        <v>279</v>
      </c>
      <c r="K324" s="49"/>
      <c r="L324" s="49"/>
      <c r="M324" s="49">
        <f t="shared" si="87"/>
        <v>279</v>
      </c>
      <c r="N324" s="50">
        <f t="shared" si="88"/>
        <v>279</v>
      </c>
      <c r="O324" s="51"/>
      <c r="P324" s="51"/>
      <c r="Q324" s="52">
        <f t="shared" si="85"/>
        <v>279</v>
      </c>
      <c r="R324" s="91">
        <f t="shared" si="86"/>
        <v>279</v>
      </c>
      <c r="S324" s="51"/>
      <c r="T324" s="51"/>
      <c r="U324" s="52">
        <f t="shared" si="83"/>
        <v>279</v>
      </c>
      <c r="V324" s="52">
        <f t="shared" si="83"/>
        <v>279</v>
      </c>
      <c r="W324" s="52"/>
      <c r="X324" s="52"/>
      <c r="Y324" s="52">
        <f t="shared" si="81"/>
        <v>279</v>
      </c>
      <c r="Z324" s="52">
        <f t="shared" si="82"/>
        <v>279</v>
      </c>
      <c r="AA324" s="52"/>
      <c r="AB324" s="52"/>
      <c r="AC324" s="52">
        <f t="shared" si="77"/>
        <v>279</v>
      </c>
      <c r="AD324" s="91">
        <f t="shared" si="78"/>
        <v>279</v>
      </c>
      <c r="AE324" s="3"/>
      <c r="AF324" s="3"/>
      <c r="AG324" s="135">
        <f t="shared" si="79"/>
        <v>279</v>
      </c>
      <c r="AH324" s="135">
        <f t="shared" si="80"/>
        <v>279</v>
      </c>
      <c r="AI324" s="135"/>
      <c r="AJ324" s="135"/>
      <c r="AK324" s="135">
        <f t="shared" si="75"/>
        <v>279</v>
      </c>
      <c r="AL324" s="135">
        <f t="shared" si="76"/>
        <v>279</v>
      </c>
    </row>
    <row r="325" spans="1:38" ht="33.75" x14ac:dyDescent="0.2">
      <c r="A325" s="42" t="s">
        <v>168</v>
      </c>
      <c r="B325" s="43">
        <v>78</v>
      </c>
      <c r="C325" s="44">
        <v>709</v>
      </c>
      <c r="D325" s="45" t="s">
        <v>155</v>
      </c>
      <c r="E325" s="46" t="s">
        <v>3</v>
      </c>
      <c r="F325" s="45" t="s">
        <v>2</v>
      </c>
      <c r="G325" s="47" t="s">
        <v>167</v>
      </c>
      <c r="H325" s="48" t="s">
        <v>7</v>
      </c>
      <c r="I325" s="49">
        <f>I326</f>
        <v>216</v>
      </c>
      <c r="J325" s="49">
        <f>J326</f>
        <v>216</v>
      </c>
      <c r="K325" s="49"/>
      <c r="L325" s="49"/>
      <c r="M325" s="49">
        <f t="shared" si="87"/>
        <v>216</v>
      </c>
      <c r="N325" s="50">
        <f t="shared" si="88"/>
        <v>216</v>
      </c>
      <c r="O325" s="51"/>
      <c r="P325" s="51"/>
      <c r="Q325" s="52">
        <f t="shared" si="85"/>
        <v>216</v>
      </c>
      <c r="R325" s="91">
        <f t="shared" si="86"/>
        <v>216</v>
      </c>
      <c r="S325" s="51"/>
      <c r="T325" s="51"/>
      <c r="U325" s="52">
        <f t="shared" si="83"/>
        <v>216</v>
      </c>
      <c r="V325" s="52">
        <f t="shared" si="83"/>
        <v>216</v>
      </c>
      <c r="W325" s="52"/>
      <c r="X325" s="52"/>
      <c r="Y325" s="52">
        <f t="shared" si="81"/>
        <v>216</v>
      </c>
      <c r="Z325" s="52">
        <f t="shared" si="82"/>
        <v>216</v>
      </c>
      <c r="AA325" s="52"/>
      <c r="AB325" s="52"/>
      <c r="AC325" s="52">
        <f t="shared" si="77"/>
        <v>216</v>
      </c>
      <c r="AD325" s="91">
        <f t="shared" si="78"/>
        <v>216</v>
      </c>
      <c r="AE325" s="3"/>
      <c r="AF325" s="3"/>
      <c r="AG325" s="135">
        <f t="shared" si="79"/>
        <v>216</v>
      </c>
      <c r="AH325" s="135">
        <f t="shared" si="80"/>
        <v>216</v>
      </c>
      <c r="AI325" s="135"/>
      <c r="AJ325" s="135"/>
      <c r="AK325" s="135">
        <f t="shared" si="75"/>
        <v>216</v>
      </c>
      <c r="AL325" s="135">
        <f t="shared" si="76"/>
        <v>216</v>
      </c>
    </row>
    <row r="326" spans="1:38" x14ac:dyDescent="0.2">
      <c r="A326" s="42" t="s">
        <v>38</v>
      </c>
      <c r="B326" s="43">
        <v>78</v>
      </c>
      <c r="C326" s="44">
        <v>709</v>
      </c>
      <c r="D326" s="45" t="s">
        <v>155</v>
      </c>
      <c r="E326" s="46" t="s">
        <v>3</v>
      </c>
      <c r="F326" s="45" t="s">
        <v>2</v>
      </c>
      <c r="G326" s="47" t="s">
        <v>167</v>
      </c>
      <c r="H326" s="48">
        <v>300</v>
      </c>
      <c r="I326" s="49">
        <f>I327</f>
        <v>216</v>
      </c>
      <c r="J326" s="49">
        <f>J327</f>
        <v>216</v>
      </c>
      <c r="K326" s="49"/>
      <c r="L326" s="49"/>
      <c r="M326" s="49">
        <f t="shared" si="87"/>
        <v>216</v>
      </c>
      <c r="N326" s="50">
        <f t="shared" si="88"/>
        <v>216</v>
      </c>
      <c r="O326" s="51"/>
      <c r="P326" s="51"/>
      <c r="Q326" s="52">
        <f t="shared" si="85"/>
        <v>216</v>
      </c>
      <c r="R326" s="91">
        <f t="shared" si="86"/>
        <v>216</v>
      </c>
      <c r="S326" s="51"/>
      <c r="T326" s="51"/>
      <c r="U326" s="52">
        <f t="shared" si="83"/>
        <v>216</v>
      </c>
      <c r="V326" s="52">
        <f t="shared" si="83"/>
        <v>216</v>
      </c>
      <c r="W326" s="52"/>
      <c r="X326" s="52"/>
      <c r="Y326" s="52">
        <f t="shared" si="81"/>
        <v>216</v>
      </c>
      <c r="Z326" s="52">
        <f t="shared" si="82"/>
        <v>216</v>
      </c>
      <c r="AA326" s="52"/>
      <c r="AB326" s="52"/>
      <c r="AC326" s="52">
        <f t="shared" si="77"/>
        <v>216</v>
      </c>
      <c r="AD326" s="91">
        <f t="shared" si="78"/>
        <v>216</v>
      </c>
      <c r="AE326" s="3"/>
      <c r="AF326" s="3"/>
      <c r="AG326" s="135">
        <f t="shared" si="79"/>
        <v>216</v>
      </c>
      <c r="AH326" s="135">
        <f t="shared" si="80"/>
        <v>216</v>
      </c>
      <c r="AI326" s="135"/>
      <c r="AJ326" s="135"/>
      <c r="AK326" s="135">
        <f t="shared" si="75"/>
        <v>216</v>
      </c>
      <c r="AL326" s="135">
        <f t="shared" si="76"/>
        <v>216</v>
      </c>
    </row>
    <row r="327" spans="1:38" x14ac:dyDescent="0.2">
      <c r="A327" s="42" t="s">
        <v>257</v>
      </c>
      <c r="B327" s="43">
        <v>78</v>
      </c>
      <c r="C327" s="44">
        <v>709</v>
      </c>
      <c r="D327" s="45" t="s">
        <v>155</v>
      </c>
      <c r="E327" s="46" t="s">
        <v>3</v>
      </c>
      <c r="F327" s="45" t="s">
        <v>2</v>
      </c>
      <c r="G327" s="47" t="s">
        <v>167</v>
      </c>
      <c r="H327" s="48">
        <v>340</v>
      </c>
      <c r="I327" s="49">
        <v>216</v>
      </c>
      <c r="J327" s="49">
        <v>216</v>
      </c>
      <c r="K327" s="49"/>
      <c r="L327" s="49"/>
      <c r="M327" s="49">
        <f t="shared" si="87"/>
        <v>216</v>
      </c>
      <c r="N327" s="50">
        <f t="shared" si="88"/>
        <v>216</v>
      </c>
      <c r="O327" s="51"/>
      <c r="P327" s="51"/>
      <c r="Q327" s="52">
        <f t="shared" si="85"/>
        <v>216</v>
      </c>
      <c r="R327" s="91">
        <f t="shared" si="86"/>
        <v>216</v>
      </c>
      <c r="S327" s="51"/>
      <c r="T327" s="51"/>
      <c r="U327" s="52">
        <f t="shared" si="83"/>
        <v>216</v>
      </c>
      <c r="V327" s="52">
        <f t="shared" si="83"/>
        <v>216</v>
      </c>
      <c r="W327" s="52"/>
      <c r="X327" s="52"/>
      <c r="Y327" s="52">
        <f t="shared" si="81"/>
        <v>216</v>
      </c>
      <c r="Z327" s="52">
        <f t="shared" si="82"/>
        <v>216</v>
      </c>
      <c r="AA327" s="52"/>
      <c r="AB327" s="52"/>
      <c r="AC327" s="52">
        <f t="shared" si="77"/>
        <v>216</v>
      </c>
      <c r="AD327" s="91">
        <f t="shared" si="78"/>
        <v>216</v>
      </c>
      <c r="AE327" s="3"/>
      <c r="AF327" s="3"/>
      <c r="AG327" s="135">
        <f t="shared" si="79"/>
        <v>216</v>
      </c>
      <c r="AH327" s="135">
        <f t="shared" si="80"/>
        <v>216</v>
      </c>
      <c r="AI327" s="135"/>
      <c r="AJ327" s="135"/>
      <c r="AK327" s="135">
        <f t="shared" si="75"/>
        <v>216</v>
      </c>
      <c r="AL327" s="135">
        <f t="shared" si="76"/>
        <v>216</v>
      </c>
    </row>
    <row r="328" spans="1:38" ht="33.75" x14ac:dyDescent="0.2">
      <c r="A328" s="70" t="s">
        <v>317</v>
      </c>
      <c r="B328" s="43">
        <v>78</v>
      </c>
      <c r="C328" s="44">
        <v>709</v>
      </c>
      <c r="D328" s="45" t="s">
        <v>155</v>
      </c>
      <c r="E328" s="46" t="s">
        <v>3</v>
      </c>
      <c r="F328" s="45" t="s">
        <v>2</v>
      </c>
      <c r="G328" s="57" t="s">
        <v>166</v>
      </c>
      <c r="H328" s="48" t="s">
        <v>7</v>
      </c>
      <c r="I328" s="49">
        <f>I329</f>
        <v>41</v>
      </c>
      <c r="J328" s="49">
        <f>J329</f>
        <v>41</v>
      </c>
      <c r="K328" s="49"/>
      <c r="L328" s="49"/>
      <c r="M328" s="49">
        <f t="shared" si="87"/>
        <v>41</v>
      </c>
      <c r="N328" s="50">
        <f t="shared" si="88"/>
        <v>41</v>
      </c>
      <c r="O328" s="51"/>
      <c r="P328" s="51"/>
      <c r="Q328" s="52">
        <f t="shared" si="85"/>
        <v>41</v>
      </c>
      <c r="R328" s="91">
        <f t="shared" si="86"/>
        <v>41</v>
      </c>
      <c r="S328" s="51"/>
      <c r="T328" s="51"/>
      <c r="U328" s="52">
        <f t="shared" si="83"/>
        <v>41</v>
      </c>
      <c r="V328" s="52">
        <f t="shared" si="83"/>
        <v>41</v>
      </c>
      <c r="W328" s="52"/>
      <c r="X328" s="52"/>
      <c r="Y328" s="52">
        <f t="shared" si="81"/>
        <v>41</v>
      </c>
      <c r="Z328" s="52">
        <f t="shared" si="82"/>
        <v>41</v>
      </c>
      <c r="AA328" s="52"/>
      <c r="AB328" s="52"/>
      <c r="AC328" s="52">
        <f t="shared" si="77"/>
        <v>41</v>
      </c>
      <c r="AD328" s="91">
        <f t="shared" si="78"/>
        <v>41</v>
      </c>
      <c r="AE328" s="3"/>
      <c r="AF328" s="3"/>
      <c r="AG328" s="135">
        <f t="shared" si="79"/>
        <v>41</v>
      </c>
      <c r="AH328" s="135">
        <f t="shared" si="80"/>
        <v>41</v>
      </c>
      <c r="AI328" s="135"/>
      <c r="AJ328" s="135"/>
      <c r="AK328" s="135">
        <f t="shared" si="75"/>
        <v>41</v>
      </c>
      <c r="AL328" s="135">
        <f t="shared" si="76"/>
        <v>41</v>
      </c>
    </row>
    <row r="329" spans="1:38" ht="22.5" x14ac:dyDescent="0.2">
      <c r="A329" s="42" t="s">
        <v>79</v>
      </c>
      <c r="B329" s="43">
        <v>78</v>
      </c>
      <c r="C329" s="44">
        <v>709</v>
      </c>
      <c r="D329" s="45" t="s">
        <v>155</v>
      </c>
      <c r="E329" s="46" t="s">
        <v>3</v>
      </c>
      <c r="F329" s="45" t="s">
        <v>2</v>
      </c>
      <c r="G329" s="57" t="s">
        <v>166</v>
      </c>
      <c r="H329" s="48">
        <v>600</v>
      </c>
      <c r="I329" s="49">
        <f>I330</f>
        <v>41</v>
      </c>
      <c r="J329" s="49">
        <f>J330</f>
        <v>41</v>
      </c>
      <c r="K329" s="49"/>
      <c r="L329" s="49"/>
      <c r="M329" s="49">
        <f t="shared" si="87"/>
        <v>41</v>
      </c>
      <c r="N329" s="50">
        <f t="shared" si="88"/>
        <v>41</v>
      </c>
      <c r="O329" s="51"/>
      <c r="P329" s="51"/>
      <c r="Q329" s="52">
        <f t="shared" si="85"/>
        <v>41</v>
      </c>
      <c r="R329" s="91">
        <f t="shared" si="86"/>
        <v>41</v>
      </c>
      <c r="S329" s="51"/>
      <c r="T329" s="51"/>
      <c r="U329" s="52">
        <f t="shared" si="83"/>
        <v>41</v>
      </c>
      <c r="V329" s="52">
        <f t="shared" si="83"/>
        <v>41</v>
      </c>
      <c r="W329" s="52"/>
      <c r="X329" s="52"/>
      <c r="Y329" s="52">
        <f t="shared" si="81"/>
        <v>41</v>
      </c>
      <c r="Z329" s="52">
        <f t="shared" si="82"/>
        <v>41</v>
      </c>
      <c r="AA329" s="52"/>
      <c r="AB329" s="52"/>
      <c r="AC329" s="52">
        <f t="shared" si="77"/>
        <v>41</v>
      </c>
      <c r="AD329" s="91">
        <f t="shared" si="78"/>
        <v>41</v>
      </c>
      <c r="AE329" s="3"/>
      <c r="AF329" s="3"/>
      <c r="AG329" s="135">
        <f t="shared" si="79"/>
        <v>41</v>
      </c>
      <c r="AH329" s="135">
        <f t="shared" si="80"/>
        <v>41</v>
      </c>
      <c r="AI329" s="135"/>
      <c r="AJ329" s="135"/>
      <c r="AK329" s="135">
        <f t="shared" si="75"/>
        <v>41</v>
      </c>
      <c r="AL329" s="135">
        <f t="shared" si="76"/>
        <v>41</v>
      </c>
    </row>
    <row r="330" spans="1:38" x14ac:dyDescent="0.2">
      <c r="A330" s="42" t="s">
        <v>156</v>
      </c>
      <c r="B330" s="43">
        <v>78</v>
      </c>
      <c r="C330" s="44">
        <v>709</v>
      </c>
      <c r="D330" s="45" t="s">
        <v>155</v>
      </c>
      <c r="E330" s="46" t="s">
        <v>3</v>
      </c>
      <c r="F330" s="45" t="s">
        <v>2</v>
      </c>
      <c r="G330" s="57" t="s">
        <v>166</v>
      </c>
      <c r="H330" s="48">
        <v>610</v>
      </c>
      <c r="I330" s="49">
        <v>41</v>
      </c>
      <c r="J330" s="49">
        <v>41</v>
      </c>
      <c r="K330" s="49"/>
      <c r="L330" s="49"/>
      <c r="M330" s="49">
        <f t="shared" si="87"/>
        <v>41</v>
      </c>
      <c r="N330" s="50">
        <f t="shared" si="88"/>
        <v>41</v>
      </c>
      <c r="O330" s="51"/>
      <c r="P330" s="51"/>
      <c r="Q330" s="52">
        <f t="shared" si="85"/>
        <v>41</v>
      </c>
      <c r="R330" s="91">
        <f t="shared" si="86"/>
        <v>41</v>
      </c>
      <c r="S330" s="51"/>
      <c r="T330" s="51"/>
      <c r="U330" s="52">
        <f t="shared" si="83"/>
        <v>41</v>
      </c>
      <c r="V330" s="52">
        <f t="shared" si="83"/>
        <v>41</v>
      </c>
      <c r="W330" s="52"/>
      <c r="X330" s="52"/>
      <c r="Y330" s="52">
        <f t="shared" si="81"/>
        <v>41</v>
      </c>
      <c r="Z330" s="52">
        <f t="shared" si="82"/>
        <v>41</v>
      </c>
      <c r="AA330" s="52"/>
      <c r="AB330" s="52"/>
      <c r="AC330" s="52">
        <f t="shared" si="77"/>
        <v>41</v>
      </c>
      <c r="AD330" s="91">
        <f t="shared" si="78"/>
        <v>41</v>
      </c>
      <c r="AE330" s="3"/>
      <c r="AF330" s="3"/>
      <c r="AG330" s="135">
        <f t="shared" si="79"/>
        <v>41</v>
      </c>
      <c r="AH330" s="135">
        <f t="shared" si="80"/>
        <v>41</v>
      </c>
      <c r="AI330" s="135"/>
      <c r="AJ330" s="135"/>
      <c r="AK330" s="135">
        <f t="shared" si="75"/>
        <v>41</v>
      </c>
      <c r="AL330" s="135">
        <f t="shared" si="76"/>
        <v>41</v>
      </c>
    </row>
    <row r="331" spans="1:38" ht="56.25" x14ac:dyDescent="0.2">
      <c r="A331" s="42" t="s">
        <v>292</v>
      </c>
      <c r="B331" s="43">
        <v>78</v>
      </c>
      <c r="C331" s="44">
        <v>709</v>
      </c>
      <c r="D331" s="45" t="s">
        <v>53</v>
      </c>
      <c r="E331" s="46" t="s">
        <v>3</v>
      </c>
      <c r="F331" s="45" t="s">
        <v>2</v>
      </c>
      <c r="G331" s="47" t="s">
        <v>9</v>
      </c>
      <c r="H331" s="48" t="s">
        <v>7</v>
      </c>
      <c r="I331" s="49">
        <f t="shared" ref="I331:J333" si="89">I332</f>
        <v>173</v>
      </c>
      <c r="J331" s="49">
        <f t="shared" si="89"/>
        <v>173</v>
      </c>
      <c r="K331" s="49"/>
      <c r="L331" s="49"/>
      <c r="M331" s="49">
        <f t="shared" si="87"/>
        <v>173</v>
      </c>
      <c r="N331" s="50">
        <f t="shared" si="88"/>
        <v>173</v>
      </c>
      <c r="O331" s="51"/>
      <c r="P331" s="51"/>
      <c r="Q331" s="52">
        <f t="shared" si="85"/>
        <v>173</v>
      </c>
      <c r="R331" s="91">
        <f t="shared" si="86"/>
        <v>173</v>
      </c>
      <c r="S331" s="51"/>
      <c r="T331" s="51"/>
      <c r="U331" s="52">
        <f t="shared" si="83"/>
        <v>173</v>
      </c>
      <c r="V331" s="52">
        <f t="shared" si="83"/>
        <v>173</v>
      </c>
      <c r="W331" s="52"/>
      <c r="X331" s="52"/>
      <c r="Y331" s="52">
        <f t="shared" si="81"/>
        <v>173</v>
      </c>
      <c r="Z331" s="52">
        <f t="shared" si="82"/>
        <v>173</v>
      </c>
      <c r="AA331" s="52"/>
      <c r="AB331" s="52"/>
      <c r="AC331" s="52">
        <f t="shared" si="77"/>
        <v>173</v>
      </c>
      <c r="AD331" s="91">
        <f t="shared" si="78"/>
        <v>173</v>
      </c>
      <c r="AE331" s="3"/>
      <c r="AF331" s="3"/>
      <c r="AG331" s="135">
        <f t="shared" si="79"/>
        <v>173</v>
      </c>
      <c r="AH331" s="135">
        <f t="shared" si="80"/>
        <v>173</v>
      </c>
      <c r="AI331" s="135"/>
      <c r="AJ331" s="135"/>
      <c r="AK331" s="135">
        <f t="shared" si="75"/>
        <v>173</v>
      </c>
      <c r="AL331" s="135">
        <f t="shared" si="76"/>
        <v>173</v>
      </c>
    </row>
    <row r="332" spans="1:38" x14ac:dyDescent="0.2">
      <c r="A332" s="42" t="s">
        <v>165</v>
      </c>
      <c r="B332" s="43">
        <v>78</v>
      </c>
      <c r="C332" s="44">
        <v>709</v>
      </c>
      <c r="D332" s="45" t="s">
        <v>53</v>
      </c>
      <c r="E332" s="46" t="s">
        <v>3</v>
      </c>
      <c r="F332" s="45" t="s">
        <v>2</v>
      </c>
      <c r="G332" s="47" t="s">
        <v>164</v>
      </c>
      <c r="H332" s="48" t="s">
        <v>7</v>
      </c>
      <c r="I332" s="49">
        <f t="shared" si="89"/>
        <v>173</v>
      </c>
      <c r="J332" s="49">
        <f t="shared" si="89"/>
        <v>173</v>
      </c>
      <c r="K332" s="49"/>
      <c r="L332" s="49"/>
      <c r="M332" s="49">
        <f t="shared" si="87"/>
        <v>173</v>
      </c>
      <c r="N332" s="50">
        <f t="shared" si="88"/>
        <v>173</v>
      </c>
      <c r="O332" s="51"/>
      <c r="P332" s="51"/>
      <c r="Q332" s="52">
        <f t="shared" si="85"/>
        <v>173</v>
      </c>
      <c r="R332" s="91">
        <f t="shared" si="86"/>
        <v>173</v>
      </c>
      <c r="S332" s="51"/>
      <c r="T332" s="51"/>
      <c r="U332" s="52">
        <f t="shared" si="83"/>
        <v>173</v>
      </c>
      <c r="V332" s="52">
        <f t="shared" si="83"/>
        <v>173</v>
      </c>
      <c r="W332" s="52"/>
      <c r="X332" s="52"/>
      <c r="Y332" s="52">
        <f t="shared" si="81"/>
        <v>173</v>
      </c>
      <c r="Z332" s="52">
        <f t="shared" si="82"/>
        <v>173</v>
      </c>
      <c r="AA332" s="52"/>
      <c r="AB332" s="52"/>
      <c r="AC332" s="52">
        <f t="shared" si="77"/>
        <v>173</v>
      </c>
      <c r="AD332" s="91">
        <f t="shared" si="78"/>
        <v>173</v>
      </c>
      <c r="AE332" s="3"/>
      <c r="AF332" s="3"/>
      <c r="AG332" s="135">
        <f t="shared" si="79"/>
        <v>173</v>
      </c>
      <c r="AH332" s="135">
        <f t="shared" si="80"/>
        <v>173</v>
      </c>
      <c r="AI332" s="135"/>
      <c r="AJ332" s="135"/>
      <c r="AK332" s="135">
        <f t="shared" si="75"/>
        <v>173</v>
      </c>
      <c r="AL332" s="135">
        <f t="shared" si="76"/>
        <v>173</v>
      </c>
    </row>
    <row r="333" spans="1:38" ht="22.5" x14ac:dyDescent="0.2">
      <c r="A333" s="42" t="s">
        <v>79</v>
      </c>
      <c r="B333" s="43">
        <v>78</v>
      </c>
      <c r="C333" s="44">
        <v>709</v>
      </c>
      <c r="D333" s="45" t="s">
        <v>53</v>
      </c>
      <c r="E333" s="46" t="s">
        <v>3</v>
      </c>
      <c r="F333" s="45" t="s">
        <v>2</v>
      </c>
      <c r="G333" s="47" t="s">
        <v>164</v>
      </c>
      <c r="H333" s="48">
        <v>600</v>
      </c>
      <c r="I333" s="49">
        <f t="shared" si="89"/>
        <v>173</v>
      </c>
      <c r="J333" s="49">
        <f t="shared" si="89"/>
        <v>173</v>
      </c>
      <c r="K333" s="49"/>
      <c r="L333" s="49"/>
      <c r="M333" s="49">
        <f t="shared" si="87"/>
        <v>173</v>
      </c>
      <c r="N333" s="50">
        <f t="shared" si="88"/>
        <v>173</v>
      </c>
      <c r="O333" s="51"/>
      <c r="P333" s="51"/>
      <c r="Q333" s="52">
        <f t="shared" si="85"/>
        <v>173</v>
      </c>
      <c r="R333" s="91">
        <f t="shared" si="86"/>
        <v>173</v>
      </c>
      <c r="S333" s="51"/>
      <c r="T333" s="51"/>
      <c r="U333" s="52">
        <f t="shared" si="83"/>
        <v>173</v>
      </c>
      <c r="V333" s="52">
        <f t="shared" si="83"/>
        <v>173</v>
      </c>
      <c r="W333" s="52"/>
      <c r="X333" s="52"/>
      <c r="Y333" s="52">
        <f t="shared" si="81"/>
        <v>173</v>
      </c>
      <c r="Z333" s="52">
        <f t="shared" si="82"/>
        <v>173</v>
      </c>
      <c r="AA333" s="52"/>
      <c r="AB333" s="52"/>
      <c r="AC333" s="52">
        <f t="shared" si="77"/>
        <v>173</v>
      </c>
      <c r="AD333" s="91">
        <f t="shared" si="78"/>
        <v>173</v>
      </c>
      <c r="AE333" s="3"/>
      <c r="AF333" s="3"/>
      <c r="AG333" s="135">
        <f t="shared" si="79"/>
        <v>173</v>
      </c>
      <c r="AH333" s="135">
        <f t="shared" si="80"/>
        <v>173</v>
      </c>
      <c r="AI333" s="135"/>
      <c r="AJ333" s="135"/>
      <c r="AK333" s="135">
        <f t="shared" si="75"/>
        <v>173</v>
      </c>
      <c r="AL333" s="135">
        <f t="shared" si="76"/>
        <v>173</v>
      </c>
    </row>
    <row r="334" spans="1:38" x14ac:dyDescent="0.2">
      <c r="A334" s="42" t="s">
        <v>156</v>
      </c>
      <c r="B334" s="43">
        <v>78</v>
      </c>
      <c r="C334" s="44">
        <v>709</v>
      </c>
      <c r="D334" s="45" t="s">
        <v>53</v>
      </c>
      <c r="E334" s="46" t="s">
        <v>3</v>
      </c>
      <c r="F334" s="45" t="s">
        <v>2</v>
      </c>
      <c r="G334" s="47" t="s">
        <v>164</v>
      </c>
      <c r="H334" s="48">
        <v>610</v>
      </c>
      <c r="I334" s="49">
        <v>173</v>
      </c>
      <c r="J334" s="49">
        <v>173</v>
      </c>
      <c r="K334" s="49"/>
      <c r="L334" s="49"/>
      <c r="M334" s="49">
        <f t="shared" si="87"/>
        <v>173</v>
      </c>
      <c r="N334" s="50">
        <f t="shared" si="88"/>
        <v>173</v>
      </c>
      <c r="O334" s="51"/>
      <c r="P334" s="51"/>
      <c r="Q334" s="52">
        <f t="shared" si="85"/>
        <v>173</v>
      </c>
      <c r="R334" s="91">
        <f t="shared" si="86"/>
        <v>173</v>
      </c>
      <c r="S334" s="51"/>
      <c r="T334" s="51"/>
      <c r="U334" s="52">
        <f t="shared" si="83"/>
        <v>173</v>
      </c>
      <c r="V334" s="52">
        <f t="shared" si="83"/>
        <v>173</v>
      </c>
      <c r="W334" s="52"/>
      <c r="X334" s="52"/>
      <c r="Y334" s="52">
        <f t="shared" si="81"/>
        <v>173</v>
      </c>
      <c r="Z334" s="52">
        <f t="shared" si="82"/>
        <v>173</v>
      </c>
      <c r="AA334" s="52"/>
      <c r="AB334" s="52"/>
      <c r="AC334" s="52">
        <f t="shared" si="77"/>
        <v>173</v>
      </c>
      <c r="AD334" s="91">
        <f t="shared" si="78"/>
        <v>173</v>
      </c>
      <c r="AE334" s="3"/>
      <c r="AF334" s="3"/>
      <c r="AG334" s="135">
        <f t="shared" si="79"/>
        <v>173</v>
      </c>
      <c r="AH334" s="135">
        <f t="shared" si="80"/>
        <v>173</v>
      </c>
      <c r="AI334" s="135"/>
      <c r="AJ334" s="135"/>
      <c r="AK334" s="135">
        <f t="shared" si="75"/>
        <v>173</v>
      </c>
      <c r="AL334" s="135">
        <f t="shared" si="76"/>
        <v>173</v>
      </c>
    </row>
    <row r="335" spans="1:38" x14ac:dyDescent="0.2">
      <c r="A335" s="42" t="s">
        <v>51</v>
      </c>
      <c r="B335" s="43">
        <v>78</v>
      </c>
      <c r="C335" s="44">
        <v>1000</v>
      </c>
      <c r="D335" s="45" t="s">
        <v>7</v>
      </c>
      <c r="E335" s="46" t="s">
        <v>7</v>
      </c>
      <c r="F335" s="45" t="s">
        <v>7</v>
      </c>
      <c r="G335" s="47" t="s">
        <v>7</v>
      </c>
      <c r="H335" s="48" t="s">
        <v>7</v>
      </c>
      <c r="I335" s="49">
        <f>I336</f>
        <v>4291.7</v>
      </c>
      <c r="J335" s="49">
        <f>J336</f>
        <v>4636.8</v>
      </c>
      <c r="K335" s="49"/>
      <c r="L335" s="49"/>
      <c r="M335" s="49">
        <f t="shared" si="87"/>
        <v>4291.7</v>
      </c>
      <c r="N335" s="50">
        <f t="shared" si="88"/>
        <v>4636.8</v>
      </c>
      <c r="O335" s="51"/>
      <c r="P335" s="51"/>
      <c r="Q335" s="52">
        <f t="shared" si="85"/>
        <v>4291.7</v>
      </c>
      <c r="R335" s="91">
        <f t="shared" si="86"/>
        <v>4636.8</v>
      </c>
      <c r="S335" s="51"/>
      <c r="T335" s="51"/>
      <c r="U335" s="52">
        <f t="shared" si="83"/>
        <v>4291.7</v>
      </c>
      <c r="V335" s="52">
        <f t="shared" si="83"/>
        <v>4636.8</v>
      </c>
      <c r="W335" s="52"/>
      <c r="X335" s="52"/>
      <c r="Y335" s="52">
        <f t="shared" si="81"/>
        <v>4291.7</v>
      </c>
      <c r="Z335" s="52">
        <f t="shared" si="82"/>
        <v>4636.8</v>
      </c>
      <c r="AA335" s="52"/>
      <c r="AB335" s="52"/>
      <c r="AC335" s="52">
        <f t="shared" si="77"/>
        <v>4291.7</v>
      </c>
      <c r="AD335" s="91">
        <f t="shared" si="78"/>
        <v>4636.8</v>
      </c>
      <c r="AE335" s="3"/>
      <c r="AF335" s="3"/>
      <c r="AG335" s="135">
        <f t="shared" si="79"/>
        <v>4291.7</v>
      </c>
      <c r="AH335" s="135">
        <f t="shared" si="80"/>
        <v>4636.8</v>
      </c>
      <c r="AI335" s="135"/>
      <c r="AJ335" s="135"/>
      <c r="AK335" s="135">
        <f t="shared" si="75"/>
        <v>4291.7</v>
      </c>
      <c r="AL335" s="135">
        <f t="shared" si="76"/>
        <v>4636.8</v>
      </c>
    </row>
    <row r="336" spans="1:38" x14ac:dyDescent="0.2">
      <c r="A336" s="42" t="s">
        <v>102</v>
      </c>
      <c r="B336" s="43">
        <v>78</v>
      </c>
      <c r="C336" s="44">
        <v>1004</v>
      </c>
      <c r="D336" s="45" t="s">
        <v>7</v>
      </c>
      <c r="E336" s="46" t="s">
        <v>7</v>
      </c>
      <c r="F336" s="45" t="s">
        <v>7</v>
      </c>
      <c r="G336" s="47" t="s">
        <v>7</v>
      </c>
      <c r="H336" s="48" t="s">
        <v>7</v>
      </c>
      <c r="I336" s="49">
        <f>I337</f>
        <v>4291.7</v>
      </c>
      <c r="J336" s="49">
        <f>J337</f>
        <v>4636.8</v>
      </c>
      <c r="K336" s="49"/>
      <c r="L336" s="49"/>
      <c r="M336" s="49">
        <f t="shared" si="87"/>
        <v>4291.7</v>
      </c>
      <c r="N336" s="50">
        <f t="shared" si="88"/>
        <v>4636.8</v>
      </c>
      <c r="O336" s="51"/>
      <c r="P336" s="51"/>
      <c r="Q336" s="52">
        <f t="shared" si="85"/>
        <v>4291.7</v>
      </c>
      <c r="R336" s="91">
        <f t="shared" si="86"/>
        <v>4636.8</v>
      </c>
      <c r="S336" s="51"/>
      <c r="T336" s="51"/>
      <c r="U336" s="52">
        <f t="shared" si="83"/>
        <v>4291.7</v>
      </c>
      <c r="V336" s="52">
        <f t="shared" si="83"/>
        <v>4636.8</v>
      </c>
      <c r="W336" s="52"/>
      <c r="X336" s="52"/>
      <c r="Y336" s="52">
        <f t="shared" si="81"/>
        <v>4291.7</v>
      </c>
      <c r="Z336" s="52">
        <f t="shared" si="82"/>
        <v>4636.8</v>
      </c>
      <c r="AA336" s="52"/>
      <c r="AB336" s="52"/>
      <c r="AC336" s="52">
        <f t="shared" si="77"/>
        <v>4291.7</v>
      </c>
      <c r="AD336" s="91">
        <f t="shared" si="78"/>
        <v>4636.8</v>
      </c>
      <c r="AE336" s="3"/>
      <c r="AF336" s="3"/>
      <c r="AG336" s="135">
        <f t="shared" si="79"/>
        <v>4291.7</v>
      </c>
      <c r="AH336" s="135">
        <f t="shared" si="80"/>
        <v>4636.8</v>
      </c>
      <c r="AI336" s="135"/>
      <c r="AJ336" s="135"/>
      <c r="AK336" s="135">
        <f t="shared" si="75"/>
        <v>4291.7</v>
      </c>
      <c r="AL336" s="135">
        <f t="shared" si="76"/>
        <v>4636.8</v>
      </c>
    </row>
    <row r="337" spans="1:38" ht="56.25" x14ac:dyDescent="0.2">
      <c r="A337" s="42" t="s">
        <v>318</v>
      </c>
      <c r="B337" s="43">
        <v>78</v>
      </c>
      <c r="C337" s="44">
        <v>1004</v>
      </c>
      <c r="D337" s="45" t="s">
        <v>155</v>
      </c>
      <c r="E337" s="46" t="s">
        <v>3</v>
      </c>
      <c r="F337" s="45" t="s">
        <v>2</v>
      </c>
      <c r="G337" s="47" t="s">
        <v>9</v>
      </c>
      <c r="H337" s="48" t="s">
        <v>7</v>
      </c>
      <c r="I337" s="49">
        <f>I338+I341+I344</f>
        <v>4291.7</v>
      </c>
      <c r="J337" s="49">
        <f>J338+J341+J344</f>
        <v>4636.8</v>
      </c>
      <c r="K337" s="49"/>
      <c r="L337" s="49"/>
      <c r="M337" s="49">
        <f t="shared" si="87"/>
        <v>4291.7</v>
      </c>
      <c r="N337" s="50">
        <f t="shared" si="88"/>
        <v>4636.8</v>
      </c>
      <c r="O337" s="51"/>
      <c r="P337" s="51"/>
      <c r="Q337" s="52">
        <f t="shared" si="85"/>
        <v>4291.7</v>
      </c>
      <c r="R337" s="91">
        <f t="shared" si="86"/>
        <v>4636.8</v>
      </c>
      <c r="S337" s="51"/>
      <c r="T337" s="51"/>
      <c r="U337" s="52">
        <f t="shared" si="83"/>
        <v>4291.7</v>
      </c>
      <c r="V337" s="52">
        <f t="shared" si="83"/>
        <v>4636.8</v>
      </c>
      <c r="W337" s="52"/>
      <c r="X337" s="52"/>
      <c r="Y337" s="52">
        <f t="shared" si="81"/>
        <v>4291.7</v>
      </c>
      <c r="Z337" s="52">
        <f t="shared" si="82"/>
        <v>4636.8</v>
      </c>
      <c r="AA337" s="52"/>
      <c r="AB337" s="52"/>
      <c r="AC337" s="52">
        <f t="shared" si="77"/>
        <v>4291.7</v>
      </c>
      <c r="AD337" s="91">
        <f t="shared" si="78"/>
        <v>4636.8</v>
      </c>
      <c r="AE337" s="3"/>
      <c r="AF337" s="3"/>
      <c r="AG337" s="135">
        <f t="shared" si="79"/>
        <v>4291.7</v>
      </c>
      <c r="AH337" s="135">
        <f t="shared" si="80"/>
        <v>4636.8</v>
      </c>
      <c r="AI337" s="135"/>
      <c r="AJ337" s="135"/>
      <c r="AK337" s="135">
        <f t="shared" si="75"/>
        <v>4291.7</v>
      </c>
      <c r="AL337" s="135">
        <f t="shared" si="76"/>
        <v>4636.8</v>
      </c>
    </row>
    <row r="338" spans="1:38" ht="45" x14ac:dyDescent="0.2">
      <c r="A338" s="42" t="s">
        <v>163</v>
      </c>
      <c r="B338" s="43">
        <v>78</v>
      </c>
      <c r="C338" s="44">
        <v>1004</v>
      </c>
      <c r="D338" s="45" t="s">
        <v>155</v>
      </c>
      <c r="E338" s="46" t="s">
        <v>3</v>
      </c>
      <c r="F338" s="45" t="s">
        <v>2</v>
      </c>
      <c r="G338" s="47" t="s">
        <v>162</v>
      </c>
      <c r="H338" s="48" t="s">
        <v>7</v>
      </c>
      <c r="I338" s="49">
        <f>I339</f>
        <v>46.9</v>
      </c>
      <c r="J338" s="49">
        <f>J339</f>
        <v>46.9</v>
      </c>
      <c r="K338" s="49"/>
      <c r="L338" s="49"/>
      <c r="M338" s="49">
        <f t="shared" si="87"/>
        <v>46.9</v>
      </c>
      <c r="N338" s="50">
        <f t="shared" si="88"/>
        <v>46.9</v>
      </c>
      <c r="O338" s="51"/>
      <c r="P338" s="51"/>
      <c r="Q338" s="52">
        <f t="shared" si="85"/>
        <v>46.9</v>
      </c>
      <c r="R338" s="91">
        <f t="shared" si="86"/>
        <v>46.9</v>
      </c>
      <c r="S338" s="51"/>
      <c r="T338" s="51"/>
      <c r="U338" s="52">
        <f t="shared" si="83"/>
        <v>46.9</v>
      </c>
      <c r="V338" s="52">
        <f t="shared" si="83"/>
        <v>46.9</v>
      </c>
      <c r="W338" s="52"/>
      <c r="X338" s="52"/>
      <c r="Y338" s="52">
        <f t="shared" si="81"/>
        <v>46.9</v>
      </c>
      <c r="Z338" s="52">
        <f t="shared" si="82"/>
        <v>46.9</v>
      </c>
      <c r="AA338" s="52"/>
      <c r="AB338" s="52"/>
      <c r="AC338" s="52">
        <f t="shared" si="77"/>
        <v>46.9</v>
      </c>
      <c r="AD338" s="91">
        <f t="shared" si="78"/>
        <v>46.9</v>
      </c>
      <c r="AE338" s="3"/>
      <c r="AF338" s="3"/>
      <c r="AG338" s="135">
        <f t="shared" si="79"/>
        <v>46.9</v>
      </c>
      <c r="AH338" s="135">
        <f t="shared" si="80"/>
        <v>46.9</v>
      </c>
      <c r="AI338" s="135"/>
      <c r="AJ338" s="135"/>
      <c r="AK338" s="135">
        <f t="shared" si="75"/>
        <v>46.9</v>
      </c>
      <c r="AL338" s="135">
        <f t="shared" si="76"/>
        <v>46.9</v>
      </c>
    </row>
    <row r="339" spans="1:38" ht="22.5" x14ac:dyDescent="0.2">
      <c r="A339" s="42" t="s">
        <v>79</v>
      </c>
      <c r="B339" s="43">
        <v>78</v>
      </c>
      <c r="C339" s="44">
        <v>1004</v>
      </c>
      <c r="D339" s="45" t="s">
        <v>155</v>
      </c>
      <c r="E339" s="46" t="s">
        <v>3</v>
      </c>
      <c r="F339" s="45" t="s">
        <v>2</v>
      </c>
      <c r="G339" s="47" t="s">
        <v>162</v>
      </c>
      <c r="H339" s="48">
        <v>600</v>
      </c>
      <c r="I339" s="49">
        <f>I340</f>
        <v>46.9</v>
      </c>
      <c r="J339" s="49">
        <f>J340</f>
        <v>46.9</v>
      </c>
      <c r="K339" s="49"/>
      <c r="L339" s="49"/>
      <c r="M339" s="49">
        <f t="shared" si="87"/>
        <v>46.9</v>
      </c>
      <c r="N339" s="50">
        <f t="shared" si="88"/>
        <v>46.9</v>
      </c>
      <c r="O339" s="51"/>
      <c r="P339" s="51"/>
      <c r="Q339" s="52">
        <f t="shared" si="85"/>
        <v>46.9</v>
      </c>
      <c r="R339" s="91">
        <f t="shared" si="86"/>
        <v>46.9</v>
      </c>
      <c r="S339" s="51"/>
      <c r="T339" s="51"/>
      <c r="U339" s="52">
        <f t="shared" si="83"/>
        <v>46.9</v>
      </c>
      <c r="V339" s="52">
        <f t="shared" si="83"/>
        <v>46.9</v>
      </c>
      <c r="W339" s="52"/>
      <c r="X339" s="52"/>
      <c r="Y339" s="52">
        <f t="shared" si="81"/>
        <v>46.9</v>
      </c>
      <c r="Z339" s="52">
        <f t="shared" si="82"/>
        <v>46.9</v>
      </c>
      <c r="AA339" s="52"/>
      <c r="AB339" s="52"/>
      <c r="AC339" s="52">
        <f t="shared" si="77"/>
        <v>46.9</v>
      </c>
      <c r="AD339" s="91">
        <f t="shared" si="78"/>
        <v>46.9</v>
      </c>
      <c r="AE339" s="3"/>
      <c r="AF339" s="3"/>
      <c r="AG339" s="135">
        <f t="shared" si="79"/>
        <v>46.9</v>
      </c>
      <c r="AH339" s="135">
        <f t="shared" si="80"/>
        <v>46.9</v>
      </c>
      <c r="AI339" s="135"/>
      <c r="AJ339" s="135"/>
      <c r="AK339" s="135">
        <f t="shared" si="75"/>
        <v>46.9</v>
      </c>
      <c r="AL339" s="135">
        <f t="shared" si="76"/>
        <v>46.9</v>
      </c>
    </row>
    <row r="340" spans="1:38" x14ac:dyDescent="0.2">
      <c r="A340" s="42" t="s">
        <v>156</v>
      </c>
      <c r="B340" s="43">
        <v>78</v>
      </c>
      <c r="C340" s="44">
        <v>1004</v>
      </c>
      <c r="D340" s="45" t="s">
        <v>155</v>
      </c>
      <c r="E340" s="46" t="s">
        <v>3</v>
      </c>
      <c r="F340" s="45" t="s">
        <v>2</v>
      </c>
      <c r="G340" s="47" t="s">
        <v>162</v>
      </c>
      <c r="H340" s="48">
        <v>610</v>
      </c>
      <c r="I340" s="49">
        <v>46.9</v>
      </c>
      <c r="J340" s="49">
        <v>46.9</v>
      </c>
      <c r="K340" s="49"/>
      <c r="L340" s="49"/>
      <c r="M340" s="49">
        <f t="shared" si="87"/>
        <v>46.9</v>
      </c>
      <c r="N340" s="50">
        <f t="shared" si="88"/>
        <v>46.9</v>
      </c>
      <c r="O340" s="51"/>
      <c r="P340" s="51"/>
      <c r="Q340" s="52">
        <f t="shared" si="85"/>
        <v>46.9</v>
      </c>
      <c r="R340" s="91">
        <f t="shared" si="86"/>
        <v>46.9</v>
      </c>
      <c r="S340" s="51"/>
      <c r="T340" s="51"/>
      <c r="U340" s="52">
        <f t="shared" si="83"/>
        <v>46.9</v>
      </c>
      <c r="V340" s="52">
        <f t="shared" si="83"/>
        <v>46.9</v>
      </c>
      <c r="W340" s="52"/>
      <c r="X340" s="52"/>
      <c r="Y340" s="52">
        <f t="shared" si="81"/>
        <v>46.9</v>
      </c>
      <c r="Z340" s="52">
        <f t="shared" si="82"/>
        <v>46.9</v>
      </c>
      <c r="AA340" s="52"/>
      <c r="AB340" s="52"/>
      <c r="AC340" s="52">
        <f t="shared" si="77"/>
        <v>46.9</v>
      </c>
      <c r="AD340" s="91">
        <f t="shared" si="78"/>
        <v>46.9</v>
      </c>
      <c r="AE340" s="3"/>
      <c r="AF340" s="3"/>
      <c r="AG340" s="135">
        <f t="shared" si="79"/>
        <v>46.9</v>
      </c>
      <c r="AH340" s="135">
        <f t="shared" si="80"/>
        <v>46.9</v>
      </c>
      <c r="AI340" s="135"/>
      <c r="AJ340" s="135"/>
      <c r="AK340" s="135">
        <f t="shared" si="75"/>
        <v>46.9</v>
      </c>
      <c r="AL340" s="135">
        <f t="shared" si="76"/>
        <v>46.9</v>
      </c>
    </row>
    <row r="341" spans="1:38" ht="33.75" x14ac:dyDescent="0.2">
      <c r="A341" s="42" t="s">
        <v>161</v>
      </c>
      <c r="B341" s="43">
        <v>78</v>
      </c>
      <c r="C341" s="44">
        <v>1004</v>
      </c>
      <c r="D341" s="45" t="s">
        <v>155</v>
      </c>
      <c r="E341" s="46" t="s">
        <v>3</v>
      </c>
      <c r="F341" s="45" t="s">
        <v>2</v>
      </c>
      <c r="G341" s="47" t="s">
        <v>160</v>
      </c>
      <c r="H341" s="48" t="s">
        <v>7</v>
      </c>
      <c r="I341" s="49">
        <f>I342</f>
        <v>3822.5</v>
      </c>
      <c r="J341" s="49">
        <f>J342</f>
        <v>4167.6000000000004</v>
      </c>
      <c r="K341" s="49"/>
      <c r="L341" s="49"/>
      <c r="M341" s="49">
        <f t="shared" si="87"/>
        <v>3822.5</v>
      </c>
      <c r="N341" s="50">
        <f t="shared" si="88"/>
        <v>4167.6000000000004</v>
      </c>
      <c r="O341" s="51"/>
      <c r="P341" s="51"/>
      <c r="Q341" s="52">
        <f t="shared" si="85"/>
        <v>3822.5</v>
      </c>
      <c r="R341" s="91">
        <f t="shared" si="86"/>
        <v>4167.6000000000004</v>
      </c>
      <c r="S341" s="51"/>
      <c r="T341" s="51"/>
      <c r="U341" s="52">
        <f t="shared" si="83"/>
        <v>3822.5</v>
      </c>
      <c r="V341" s="52">
        <f t="shared" si="83"/>
        <v>4167.6000000000004</v>
      </c>
      <c r="W341" s="52"/>
      <c r="X341" s="52"/>
      <c r="Y341" s="52">
        <f t="shared" si="81"/>
        <v>3822.5</v>
      </c>
      <c r="Z341" s="52">
        <f t="shared" si="82"/>
        <v>4167.6000000000004</v>
      </c>
      <c r="AA341" s="52"/>
      <c r="AB341" s="52"/>
      <c r="AC341" s="52">
        <f t="shared" si="77"/>
        <v>3822.5</v>
      </c>
      <c r="AD341" s="91">
        <f t="shared" si="78"/>
        <v>4167.6000000000004</v>
      </c>
      <c r="AE341" s="3"/>
      <c r="AF341" s="3"/>
      <c r="AG341" s="135">
        <f t="shared" si="79"/>
        <v>3822.5</v>
      </c>
      <c r="AH341" s="135">
        <f t="shared" si="80"/>
        <v>4167.6000000000004</v>
      </c>
      <c r="AI341" s="135"/>
      <c r="AJ341" s="135"/>
      <c r="AK341" s="135">
        <f t="shared" si="75"/>
        <v>3822.5</v>
      </c>
      <c r="AL341" s="135">
        <f t="shared" si="76"/>
        <v>4167.6000000000004</v>
      </c>
    </row>
    <row r="342" spans="1:38" ht="22.5" x14ac:dyDescent="0.2">
      <c r="A342" s="42" t="s">
        <v>79</v>
      </c>
      <c r="B342" s="43">
        <v>78</v>
      </c>
      <c r="C342" s="44">
        <v>1004</v>
      </c>
      <c r="D342" s="45" t="s">
        <v>155</v>
      </c>
      <c r="E342" s="46" t="s">
        <v>3</v>
      </c>
      <c r="F342" s="45" t="s">
        <v>2</v>
      </c>
      <c r="G342" s="47" t="s">
        <v>160</v>
      </c>
      <c r="H342" s="48">
        <v>600</v>
      </c>
      <c r="I342" s="49">
        <f>I343</f>
        <v>3822.5</v>
      </c>
      <c r="J342" s="49">
        <f>J343</f>
        <v>4167.6000000000004</v>
      </c>
      <c r="K342" s="49"/>
      <c r="L342" s="49"/>
      <c r="M342" s="49">
        <f t="shared" si="87"/>
        <v>3822.5</v>
      </c>
      <c r="N342" s="50">
        <f t="shared" si="88"/>
        <v>4167.6000000000004</v>
      </c>
      <c r="O342" s="51"/>
      <c r="P342" s="51"/>
      <c r="Q342" s="52">
        <f t="shared" si="85"/>
        <v>3822.5</v>
      </c>
      <c r="R342" s="91">
        <f t="shared" si="86"/>
        <v>4167.6000000000004</v>
      </c>
      <c r="S342" s="51"/>
      <c r="T342" s="51"/>
      <c r="U342" s="52">
        <f t="shared" si="83"/>
        <v>3822.5</v>
      </c>
      <c r="V342" s="52">
        <f t="shared" si="83"/>
        <v>4167.6000000000004</v>
      </c>
      <c r="W342" s="52"/>
      <c r="X342" s="52"/>
      <c r="Y342" s="52">
        <f t="shared" si="81"/>
        <v>3822.5</v>
      </c>
      <c r="Z342" s="52">
        <f t="shared" si="82"/>
        <v>4167.6000000000004</v>
      </c>
      <c r="AA342" s="52"/>
      <c r="AB342" s="52"/>
      <c r="AC342" s="52">
        <f t="shared" si="77"/>
        <v>3822.5</v>
      </c>
      <c r="AD342" s="91">
        <f t="shared" si="78"/>
        <v>4167.6000000000004</v>
      </c>
      <c r="AE342" s="3"/>
      <c r="AF342" s="3"/>
      <c r="AG342" s="135">
        <f t="shared" si="79"/>
        <v>3822.5</v>
      </c>
      <c r="AH342" s="135">
        <f t="shared" si="80"/>
        <v>4167.6000000000004</v>
      </c>
      <c r="AI342" s="135"/>
      <c r="AJ342" s="135"/>
      <c r="AK342" s="135">
        <f t="shared" si="75"/>
        <v>3822.5</v>
      </c>
      <c r="AL342" s="135">
        <f t="shared" si="76"/>
        <v>4167.6000000000004</v>
      </c>
    </row>
    <row r="343" spans="1:38" x14ac:dyDescent="0.2">
      <c r="A343" s="42" t="s">
        <v>156</v>
      </c>
      <c r="B343" s="43">
        <v>78</v>
      </c>
      <c r="C343" s="44">
        <v>1004</v>
      </c>
      <c r="D343" s="45" t="s">
        <v>155</v>
      </c>
      <c r="E343" s="46" t="s">
        <v>3</v>
      </c>
      <c r="F343" s="45" t="s">
        <v>2</v>
      </c>
      <c r="G343" s="47" t="s">
        <v>160</v>
      </c>
      <c r="H343" s="48">
        <v>610</v>
      </c>
      <c r="I343" s="49">
        <v>3822.5</v>
      </c>
      <c r="J343" s="49">
        <v>4167.6000000000004</v>
      </c>
      <c r="K343" s="49"/>
      <c r="L343" s="49"/>
      <c r="M343" s="49">
        <f t="shared" si="87"/>
        <v>3822.5</v>
      </c>
      <c r="N343" s="50">
        <f t="shared" si="88"/>
        <v>4167.6000000000004</v>
      </c>
      <c r="O343" s="51"/>
      <c r="P343" s="51"/>
      <c r="Q343" s="52">
        <f t="shared" si="85"/>
        <v>3822.5</v>
      </c>
      <c r="R343" s="91">
        <f t="shared" si="86"/>
        <v>4167.6000000000004</v>
      </c>
      <c r="S343" s="51"/>
      <c r="T343" s="51"/>
      <c r="U343" s="52">
        <f t="shared" si="83"/>
        <v>3822.5</v>
      </c>
      <c r="V343" s="52">
        <f t="shared" si="83"/>
        <v>4167.6000000000004</v>
      </c>
      <c r="W343" s="52"/>
      <c r="X343" s="52"/>
      <c r="Y343" s="52">
        <f t="shared" si="81"/>
        <v>3822.5</v>
      </c>
      <c r="Z343" s="52">
        <f t="shared" si="82"/>
        <v>4167.6000000000004</v>
      </c>
      <c r="AA343" s="52"/>
      <c r="AB343" s="52"/>
      <c r="AC343" s="52">
        <f t="shared" si="77"/>
        <v>3822.5</v>
      </c>
      <c r="AD343" s="91">
        <f t="shared" si="78"/>
        <v>4167.6000000000004</v>
      </c>
      <c r="AE343" s="3"/>
      <c r="AF343" s="3"/>
      <c r="AG343" s="135">
        <f t="shared" si="79"/>
        <v>3822.5</v>
      </c>
      <c r="AH343" s="135">
        <f t="shared" si="80"/>
        <v>4167.6000000000004</v>
      </c>
      <c r="AI343" s="135"/>
      <c r="AJ343" s="135"/>
      <c r="AK343" s="135">
        <f t="shared" si="75"/>
        <v>3822.5</v>
      </c>
      <c r="AL343" s="135">
        <f t="shared" si="76"/>
        <v>4167.6000000000004</v>
      </c>
    </row>
    <row r="344" spans="1:38" ht="45" x14ac:dyDescent="0.2">
      <c r="A344" s="42" t="s">
        <v>260</v>
      </c>
      <c r="B344" s="43">
        <v>78</v>
      </c>
      <c r="C344" s="44">
        <v>1004</v>
      </c>
      <c r="D344" s="45" t="s">
        <v>155</v>
      </c>
      <c r="E344" s="46" t="s">
        <v>3</v>
      </c>
      <c r="F344" s="45" t="s">
        <v>2</v>
      </c>
      <c r="G344" s="47" t="s">
        <v>159</v>
      </c>
      <c r="H344" s="48" t="s">
        <v>7</v>
      </c>
      <c r="I344" s="49">
        <f>I345</f>
        <v>422.3</v>
      </c>
      <c r="J344" s="49">
        <f>J345</f>
        <v>422.3</v>
      </c>
      <c r="K344" s="49"/>
      <c r="L344" s="49"/>
      <c r="M344" s="49">
        <f t="shared" si="87"/>
        <v>422.3</v>
      </c>
      <c r="N344" s="50">
        <f t="shared" si="88"/>
        <v>422.3</v>
      </c>
      <c r="O344" s="51"/>
      <c r="P344" s="51"/>
      <c r="Q344" s="52">
        <f t="shared" si="85"/>
        <v>422.3</v>
      </c>
      <c r="R344" s="91">
        <f t="shared" si="86"/>
        <v>422.3</v>
      </c>
      <c r="S344" s="51"/>
      <c r="T344" s="51"/>
      <c r="U344" s="52">
        <f t="shared" si="83"/>
        <v>422.3</v>
      </c>
      <c r="V344" s="52">
        <f t="shared" si="83"/>
        <v>422.3</v>
      </c>
      <c r="W344" s="52"/>
      <c r="X344" s="52"/>
      <c r="Y344" s="52">
        <f t="shared" si="81"/>
        <v>422.3</v>
      </c>
      <c r="Z344" s="52">
        <f t="shared" si="82"/>
        <v>422.3</v>
      </c>
      <c r="AA344" s="52"/>
      <c r="AB344" s="52"/>
      <c r="AC344" s="52">
        <f t="shared" si="77"/>
        <v>422.3</v>
      </c>
      <c r="AD344" s="91">
        <f t="shared" si="78"/>
        <v>422.3</v>
      </c>
      <c r="AE344" s="3"/>
      <c r="AF344" s="3"/>
      <c r="AG344" s="135">
        <f t="shared" si="79"/>
        <v>422.3</v>
      </c>
      <c r="AH344" s="135">
        <f t="shared" si="80"/>
        <v>422.3</v>
      </c>
      <c r="AI344" s="135"/>
      <c r="AJ344" s="135"/>
      <c r="AK344" s="135">
        <f t="shared" ref="AK344:AK407" si="90">AG344+AI344</f>
        <v>422.3</v>
      </c>
      <c r="AL344" s="135">
        <f t="shared" ref="AL344:AL407" si="91">AH344+AJ344</f>
        <v>422.3</v>
      </c>
    </row>
    <row r="345" spans="1:38" ht="22.5" x14ac:dyDescent="0.2">
      <c r="A345" s="42" t="s">
        <v>79</v>
      </c>
      <c r="B345" s="43">
        <v>78</v>
      </c>
      <c r="C345" s="44">
        <v>1004</v>
      </c>
      <c r="D345" s="45" t="s">
        <v>155</v>
      </c>
      <c r="E345" s="46" t="s">
        <v>3</v>
      </c>
      <c r="F345" s="45" t="s">
        <v>2</v>
      </c>
      <c r="G345" s="47" t="s">
        <v>159</v>
      </c>
      <c r="H345" s="48">
        <v>600</v>
      </c>
      <c r="I345" s="49">
        <f>I346</f>
        <v>422.3</v>
      </c>
      <c r="J345" s="49">
        <f>J346</f>
        <v>422.3</v>
      </c>
      <c r="K345" s="49"/>
      <c r="L345" s="49"/>
      <c r="M345" s="49">
        <f t="shared" si="87"/>
        <v>422.3</v>
      </c>
      <c r="N345" s="50">
        <f t="shared" si="88"/>
        <v>422.3</v>
      </c>
      <c r="O345" s="51"/>
      <c r="P345" s="51"/>
      <c r="Q345" s="52">
        <f t="shared" si="85"/>
        <v>422.3</v>
      </c>
      <c r="R345" s="91">
        <f t="shared" si="86"/>
        <v>422.3</v>
      </c>
      <c r="S345" s="51"/>
      <c r="T345" s="51"/>
      <c r="U345" s="52">
        <f t="shared" si="83"/>
        <v>422.3</v>
      </c>
      <c r="V345" s="52">
        <f t="shared" si="83"/>
        <v>422.3</v>
      </c>
      <c r="W345" s="52"/>
      <c r="X345" s="52"/>
      <c r="Y345" s="52">
        <f t="shared" si="81"/>
        <v>422.3</v>
      </c>
      <c r="Z345" s="52">
        <f t="shared" si="82"/>
        <v>422.3</v>
      </c>
      <c r="AA345" s="52"/>
      <c r="AB345" s="52"/>
      <c r="AC345" s="52">
        <f t="shared" si="77"/>
        <v>422.3</v>
      </c>
      <c r="AD345" s="91">
        <f t="shared" si="78"/>
        <v>422.3</v>
      </c>
      <c r="AE345" s="3"/>
      <c r="AF345" s="3"/>
      <c r="AG345" s="135">
        <f t="shared" si="79"/>
        <v>422.3</v>
      </c>
      <c r="AH345" s="135">
        <f t="shared" si="80"/>
        <v>422.3</v>
      </c>
      <c r="AI345" s="135"/>
      <c r="AJ345" s="135"/>
      <c r="AK345" s="135">
        <f t="shared" si="90"/>
        <v>422.3</v>
      </c>
      <c r="AL345" s="135">
        <f t="shared" si="91"/>
        <v>422.3</v>
      </c>
    </row>
    <row r="346" spans="1:38" x14ac:dyDescent="0.2">
      <c r="A346" s="42" t="s">
        <v>156</v>
      </c>
      <c r="B346" s="43">
        <v>78</v>
      </c>
      <c r="C346" s="44">
        <v>1004</v>
      </c>
      <c r="D346" s="45" t="s">
        <v>155</v>
      </c>
      <c r="E346" s="46" t="s">
        <v>3</v>
      </c>
      <c r="F346" s="45" t="s">
        <v>2</v>
      </c>
      <c r="G346" s="47" t="s">
        <v>159</v>
      </c>
      <c r="H346" s="48">
        <v>610</v>
      </c>
      <c r="I346" s="49">
        <v>422.3</v>
      </c>
      <c r="J346" s="49">
        <v>422.3</v>
      </c>
      <c r="K346" s="49"/>
      <c r="L346" s="49"/>
      <c r="M346" s="49">
        <f t="shared" si="87"/>
        <v>422.3</v>
      </c>
      <c r="N346" s="50">
        <f t="shared" si="88"/>
        <v>422.3</v>
      </c>
      <c r="O346" s="51"/>
      <c r="P346" s="51"/>
      <c r="Q346" s="52">
        <f t="shared" si="85"/>
        <v>422.3</v>
      </c>
      <c r="R346" s="91">
        <f t="shared" si="86"/>
        <v>422.3</v>
      </c>
      <c r="S346" s="51"/>
      <c r="T346" s="51"/>
      <c r="U346" s="52">
        <f t="shared" si="83"/>
        <v>422.3</v>
      </c>
      <c r="V346" s="52">
        <f t="shared" si="83"/>
        <v>422.3</v>
      </c>
      <c r="W346" s="52"/>
      <c r="X346" s="52"/>
      <c r="Y346" s="52">
        <f t="shared" si="81"/>
        <v>422.3</v>
      </c>
      <c r="Z346" s="52">
        <f t="shared" si="82"/>
        <v>422.3</v>
      </c>
      <c r="AA346" s="52"/>
      <c r="AB346" s="52"/>
      <c r="AC346" s="52">
        <f t="shared" ref="AC346:AC409" si="92">Y346+AA346</f>
        <v>422.3</v>
      </c>
      <c r="AD346" s="91">
        <f t="shared" ref="AD346:AD409" si="93">Z346+AB346</f>
        <v>422.3</v>
      </c>
      <c r="AE346" s="3"/>
      <c r="AF346" s="3"/>
      <c r="AG346" s="135">
        <f t="shared" ref="AG346:AG409" si="94">AC346+AE346</f>
        <v>422.3</v>
      </c>
      <c r="AH346" s="135">
        <f t="shared" ref="AH346:AH409" si="95">AD346+AF346</f>
        <v>422.3</v>
      </c>
      <c r="AI346" s="135"/>
      <c r="AJ346" s="135"/>
      <c r="AK346" s="135">
        <f t="shared" si="90"/>
        <v>422.3</v>
      </c>
      <c r="AL346" s="135">
        <f t="shared" si="91"/>
        <v>422.3</v>
      </c>
    </row>
    <row r="347" spans="1:38" x14ac:dyDescent="0.2">
      <c r="A347" s="42" t="s">
        <v>33</v>
      </c>
      <c r="B347" s="43">
        <v>78</v>
      </c>
      <c r="C347" s="44">
        <v>1100</v>
      </c>
      <c r="D347" s="45" t="s">
        <v>7</v>
      </c>
      <c r="E347" s="46" t="s">
        <v>7</v>
      </c>
      <c r="F347" s="45" t="s">
        <v>7</v>
      </c>
      <c r="G347" s="47" t="s">
        <v>7</v>
      </c>
      <c r="H347" s="48" t="s">
        <v>7</v>
      </c>
      <c r="I347" s="49">
        <f>I348+I353</f>
        <v>1382.4</v>
      </c>
      <c r="J347" s="49">
        <f>J348+J353</f>
        <v>1382.4</v>
      </c>
      <c r="K347" s="49"/>
      <c r="L347" s="49"/>
      <c r="M347" s="49">
        <f t="shared" si="87"/>
        <v>1382.4</v>
      </c>
      <c r="N347" s="50">
        <f t="shared" si="88"/>
        <v>1382.4</v>
      </c>
      <c r="O347" s="51"/>
      <c r="P347" s="51"/>
      <c r="Q347" s="52">
        <f t="shared" si="85"/>
        <v>1382.4</v>
      </c>
      <c r="R347" s="91">
        <f t="shared" si="86"/>
        <v>1382.4</v>
      </c>
      <c r="S347" s="51"/>
      <c r="T347" s="51"/>
      <c r="U347" s="52">
        <f t="shared" si="83"/>
        <v>1382.4</v>
      </c>
      <c r="V347" s="52">
        <f t="shared" si="83"/>
        <v>1382.4</v>
      </c>
      <c r="W347" s="52"/>
      <c r="X347" s="52"/>
      <c r="Y347" s="52">
        <f t="shared" si="81"/>
        <v>1382.4</v>
      </c>
      <c r="Z347" s="52">
        <f t="shared" si="82"/>
        <v>1382.4</v>
      </c>
      <c r="AA347" s="52"/>
      <c r="AB347" s="52"/>
      <c r="AC347" s="52">
        <f t="shared" si="92"/>
        <v>1382.4</v>
      </c>
      <c r="AD347" s="91">
        <f t="shared" si="93"/>
        <v>1382.4</v>
      </c>
      <c r="AE347" s="3"/>
      <c r="AF347" s="3"/>
      <c r="AG347" s="135">
        <f t="shared" si="94"/>
        <v>1382.4</v>
      </c>
      <c r="AH347" s="135">
        <f t="shared" si="95"/>
        <v>1382.4</v>
      </c>
      <c r="AI347" s="135"/>
      <c r="AJ347" s="135"/>
      <c r="AK347" s="135">
        <f t="shared" si="90"/>
        <v>1382.4</v>
      </c>
      <c r="AL347" s="135">
        <f t="shared" si="91"/>
        <v>1382.4</v>
      </c>
    </row>
    <row r="348" spans="1:38" x14ac:dyDescent="0.2">
      <c r="A348" s="53" t="s">
        <v>32</v>
      </c>
      <c r="B348" s="54">
        <v>78</v>
      </c>
      <c r="C348" s="44">
        <v>1102</v>
      </c>
      <c r="D348" s="55" t="s">
        <v>7</v>
      </c>
      <c r="E348" s="56" t="s">
        <v>7</v>
      </c>
      <c r="F348" s="55" t="s">
        <v>7</v>
      </c>
      <c r="G348" s="57" t="s">
        <v>7</v>
      </c>
      <c r="H348" s="48" t="s">
        <v>7</v>
      </c>
      <c r="I348" s="58">
        <f t="shared" ref="I348:J351" si="96">I349</f>
        <v>800</v>
      </c>
      <c r="J348" s="58">
        <f t="shared" si="96"/>
        <v>800</v>
      </c>
      <c r="K348" s="58"/>
      <c r="L348" s="58"/>
      <c r="M348" s="58">
        <f t="shared" si="87"/>
        <v>800</v>
      </c>
      <c r="N348" s="71">
        <f t="shared" si="88"/>
        <v>800</v>
      </c>
      <c r="O348" s="51"/>
      <c r="P348" s="51"/>
      <c r="Q348" s="52">
        <f t="shared" si="85"/>
        <v>800</v>
      </c>
      <c r="R348" s="91">
        <f t="shared" si="86"/>
        <v>800</v>
      </c>
      <c r="S348" s="51"/>
      <c r="T348" s="51"/>
      <c r="U348" s="52">
        <f t="shared" si="83"/>
        <v>800</v>
      </c>
      <c r="V348" s="52">
        <f t="shared" si="83"/>
        <v>800</v>
      </c>
      <c r="W348" s="52"/>
      <c r="X348" s="52"/>
      <c r="Y348" s="52">
        <f t="shared" si="81"/>
        <v>800</v>
      </c>
      <c r="Z348" s="52">
        <f t="shared" si="82"/>
        <v>800</v>
      </c>
      <c r="AA348" s="52"/>
      <c r="AB348" s="52"/>
      <c r="AC348" s="52">
        <f t="shared" si="92"/>
        <v>800</v>
      </c>
      <c r="AD348" s="91">
        <f t="shared" si="93"/>
        <v>800</v>
      </c>
      <c r="AE348" s="3"/>
      <c r="AF348" s="3"/>
      <c r="AG348" s="135">
        <f t="shared" si="94"/>
        <v>800</v>
      </c>
      <c r="AH348" s="135">
        <f t="shared" si="95"/>
        <v>800</v>
      </c>
      <c r="AI348" s="135"/>
      <c r="AJ348" s="135"/>
      <c r="AK348" s="135">
        <f t="shared" si="90"/>
        <v>800</v>
      </c>
      <c r="AL348" s="135">
        <f t="shared" si="91"/>
        <v>800</v>
      </c>
    </row>
    <row r="349" spans="1:38" ht="56.25" x14ac:dyDescent="0.2">
      <c r="A349" s="53" t="s">
        <v>318</v>
      </c>
      <c r="B349" s="54">
        <v>78</v>
      </c>
      <c r="C349" s="44">
        <v>1102</v>
      </c>
      <c r="D349" s="55" t="s">
        <v>155</v>
      </c>
      <c r="E349" s="56" t="s">
        <v>3</v>
      </c>
      <c r="F349" s="55" t="s">
        <v>2</v>
      </c>
      <c r="G349" s="57" t="s">
        <v>9</v>
      </c>
      <c r="H349" s="48" t="s">
        <v>7</v>
      </c>
      <c r="I349" s="58">
        <f t="shared" si="96"/>
        <v>800</v>
      </c>
      <c r="J349" s="58">
        <f t="shared" si="96"/>
        <v>800</v>
      </c>
      <c r="K349" s="58"/>
      <c r="L349" s="58"/>
      <c r="M349" s="58">
        <f t="shared" si="87"/>
        <v>800</v>
      </c>
      <c r="N349" s="71">
        <f t="shared" si="88"/>
        <v>800</v>
      </c>
      <c r="O349" s="51"/>
      <c r="P349" s="51"/>
      <c r="Q349" s="52">
        <f t="shared" si="85"/>
        <v>800</v>
      </c>
      <c r="R349" s="91">
        <f t="shared" si="86"/>
        <v>800</v>
      </c>
      <c r="S349" s="51"/>
      <c r="T349" s="51"/>
      <c r="U349" s="52">
        <f t="shared" si="83"/>
        <v>800</v>
      </c>
      <c r="V349" s="52">
        <f t="shared" si="83"/>
        <v>800</v>
      </c>
      <c r="W349" s="52"/>
      <c r="X349" s="52"/>
      <c r="Y349" s="52">
        <f t="shared" si="81"/>
        <v>800</v>
      </c>
      <c r="Z349" s="52">
        <f t="shared" si="82"/>
        <v>800</v>
      </c>
      <c r="AA349" s="52"/>
      <c r="AB349" s="52"/>
      <c r="AC349" s="52">
        <f t="shared" si="92"/>
        <v>800</v>
      </c>
      <c r="AD349" s="91">
        <f t="shared" si="93"/>
        <v>800</v>
      </c>
      <c r="AE349" s="3"/>
      <c r="AF349" s="3"/>
      <c r="AG349" s="135">
        <f t="shared" si="94"/>
        <v>800</v>
      </c>
      <c r="AH349" s="135">
        <f t="shared" si="95"/>
        <v>800</v>
      </c>
      <c r="AI349" s="135"/>
      <c r="AJ349" s="135"/>
      <c r="AK349" s="135">
        <f t="shared" si="90"/>
        <v>800</v>
      </c>
      <c r="AL349" s="135">
        <f t="shared" si="91"/>
        <v>800</v>
      </c>
    </row>
    <row r="350" spans="1:38" ht="22.5" x14ac:dyDescent="0.2">
      <c r="A350" s="53" t="s">
        <v>281</v>
      </c>
      <c r="B350" s="54">
        <v>78</v>
      </c>
      <c r="C350" s="44">
        <v>1102</v>
      </c>
      <c r="D350" s="55" t="s">
        <v>155</v>
      </c>
      <c r="E350" s="56" t="s">
        <v>3</v>
      </c>
      <c r="F350" s="55" t="s">
        <v>2</v>
      </c>
      <c r="G350" s="57" t="s">
        <v>282</v>
      </c>
      <c r="H350" s="48" t="s">
        <v>7</v>
      </c>
      <c r="I350" s="58">
        <f t="shared" si="96"/>
        <v>800</v>
      </c>
      <c r="J350" s="58">
        <f t="shared" si="96"/>
        <v>800</v>
      </c>
      <c r="K350" s="58"/>
      <c r="L350" s="58"/>
      <c r="M350" s="58">
        <f t="shared" si="87"/>
        <v>800</v>
      </c>
      <c r="N350" s="71">
        <f t="shared" si="88"/>
        <v>800</v>
      </c>
      <c r="O350" s="51"/>
      <c r="P350" s="51"/>
      <c r="Q350" s="52">
        <f t="shared" si="85"/>
        <v>800</v>
      </c>
      <c r="R350" s="91">
        <f t="shared" si="86"/>
        <v>800</v>
      </c>
      <c r="S350" s="51"/>
      <c r="T350" s="51"/>
      <c r="U350" s="52">
        <f t="shared" si="83"/>
        <v>800</v>
      </c>
      <c r="V350" s="52">
        <f t="shared" si="83"/>
        <v>800</v>
      </c>
      <c r="W350" s="52"/>
      <c r="X350" s="52"/>
      <c r="Y350" s="52">
        <f t="shared" si="81"/>
        <v>800</v>
      </c>
      <c r="Z350" s="52">
        <f t="shared" si="82"/>
        <v>800</v>
      </c>
      <c r="AA350" s="52"/>
      <c r="AB350" s="52"/>
      <c r="AC350" s="52">
        <f t="shared" si="92"/>
        <v>800</v>
      </c>
      <c r="AD350" s="91">
        <f t="shared" si="93"/>
        <v>800</v>
      </c>
      <c r="AE350" s="3"/>
      <c r="AF350" s="3"/>
      <c r="AG350" s="135">
        <f t="shared" si="94"/>
        <v>800</v>
      </c>
      <c r="AH350" s="135">
        <f t="shared" si="95"/>
        <v>800</v>
      </c>
      <c r="AI350" s="135"/>
      <c r="AJ350" s="135"/>
      <c r="AK350" s="135">
        <f t="shared" si="90"/>
        <v>800</v>
      </c>
      <c r="AL350" s="135">
        <f t="shared" si="91"/>
        <v>800</v>
      </c>
    </row>
    <row r="351" spans="1:38" ht="22.5" x14ac:dyDescent="0.2">
      <c r="A351" s="53" t="s">
        <v>79</v>
      </c>
      <c r="B351" s="54">
        <v>78</v>
      </c>
      <c r="C351" s="44">
        <v>1102</v>
      </c>
      <c r="D351" s="55" t="s">
        <v>155</v>
      </c>
      <c r="E351" s="56" t="s">
        <v>3</v>
      </c>
      <c r="F351" s="55" t="s">
        <v>2</v>
      </c>
      <c r="G351" s="57" t="s">
        <v>282</v>
      </c>
      <c r="H351" s="48">
        <v>600</v>
      </c>
      <c r="I351" s="58">
        <f t="shared" si="96"/>
        <v>800</v>
      </c>
      <c r="J351" s="58">
        <f t="shared" si="96"/>
        <v>800</v>
      </c>
      <c r="K351" s="58"/>
      <c r="L351" s="58"/>
      <c r="M351" s="58">
        <f t="shared" si="87"/>
        <v>800</v>
      </c>
      <c r="N351" s="71">
        <f t="shared" si="88"/>
        <v>800</v>
      </c>
      <c r="O351" s="51"/>
      <c r="P351" s="51"/>
      <c r="Q351" s="52">
        <f t="shared" si="85"/>
        <v>800</v>
      </c>
      <c r="R351" s="91">
        <f t="shared" si="86"/>
        <v>800</v>
      </c>
      <c r="S351" s="51"/>
      <c r="T351" s="51"/>
      <c r="U351" s="52">
        <f t="shared" si="83"/>
        <v>800</v>
      </c>
      <c r="V351" s="52">
        <f t="shared" si="83"/>
        <v>800</v>
      </c>
      <c r="W351" s="52"/>
      <c r="X351" s="52"/>
      <c r="Y351" s="52">
        <f t="shared" si="81"/>
        <v>800</v>
      </c>
      <c r="Z351" s="52">
        <f t="shared" si="82"/>
        <v>800</v>
      </c>
      <c r="AA351" s="52"/>
      <c r="AB351" s="52"/>
      <c r="AC351" s="52">
        <f t="shared" si="92"/>
        <v>800</v>
      </c>
      <c r="AD351" s="91">
        <f t="shared" si="93"/>
        <v>800</v>
      </c>
      <c r="AE351" s="3"/>
      <c r="AF351" s="3"/>
      <c r="AG351" s="135">
        <f t="shared" si="94"/>
        <v>800</v>
      </c>
      <c r="AH351" s="135">
        <f t="shared" si="95"/>
        <v>800</v>
      </c>
      <c r="AI351" s="135"/>
      <c r="AJ351" s="135"/>
      <c r="AK351" s="135">
        <f t="shared" si="90"/>
        <v>800</v>
      </c>
      <c r="AL351" s="135">
        <f t="shared" si="91"/>
        <v>800</v>
      </c>
    </row>
    <row r="352" spans="1:38" x14ac:dyDescent="0.2">
      <c r="A352" s="53" t="s">
        <v>156</v>
      </c>
      <c r="B352" s="54">
        <v>78</v>
      </c>
      <c r="C352" s="44">
        <v>1102</v>
      </c>
      <c r="D352" s="55" t="s">
        <v>155</v>
      </c>
      <c r="E352" s="56" t="s">
        <v>3</v>
      </c>
      <c r="F352" s="55" t="s">
        <v>2</v>
      </c>
      <c r="G352" s="57" t="s">
        <v>282</v>
      </c>
      <c r="H352" s="48">
        <v>610</v>
      </c>
      <c r="I352" s="58">
        <v>800</v>
      </c>
      <c r="J352" s="58">
        <v>800</v>
      </c>
      <c r="K352" s="58"/>
      <c r="L352" s="58"/>
      <c r="M352" s="58">
        <f t="shared" si="87"/>
        <v>800</v>
      </c>
      <c r="N352" s="71">
        <f t="shared" si="88"/>
        <v>800</v>
      </c>
      <c r="O352" s="51"/>
      <c r="P352" s="51"/>
      <c r="Q352" s="52">
        <f t="shared" si="85"/>
        <v>800</v>
      </c>
      <c r="R352" s="91">
        <f t="shared" si="86"/>
        <v>800</v>
      </c>
      <c r="S352" s="51"/>
      <c r="T352" s="51"/>
      <c r="U352" s="52">
        <f t="shared" si="83"/>
        <v>800</v>
      </c>
      <c r="V352" s="52">
        <f t="shared" si="83"/>
        <v>800</v>
      </c>
      <c r="W352" s="52"/>
      <c r="X352" s="52"/>
      <c r="Y352" s="52">
        <f t="shared" ref="Y352:Y415" si="97">U352+W352</f>
        <v>800</v>
      </c>
      <c r="Z352" s="52">
        <f t="shared" ref="Z352:Z415" si="98">V352+X352</f>
        <v>800</v>
      </c>
      <c r="AA352" s="52"/>
      <c r="AB352" s="52"/>
      <c r="AC352" s="52">
        <f t="shared" si="92"/>
        <v>800</v>
      </c>
      <c r="AD352" s="91">
        <f t="shared" si="93"/>
        <v>800</v>
      </c>
      <c r="AE352" s="3"/>
      <c r="AF352" s="3"/>
      <c r="AG352" s="135">
        <f t="shared" si="94"/>
        <v>800</v>
      </c>
      <c r="AH352" s="135">
        <f t="shared" si="95"/>
        <v>800</v>
      </c>
      <c r="AI352" s="135"/>
      <c r="AJ352" s="135"/>
      <c r="AK352" s="135">
        <f t="shared" si="90"/>
        <v>800</v>
      </c>
      <c r="AL352" s="135">
        <f t="shared" si="91"/>
        <v>800</v>
      </c>
    </row>
    <row r="353" spans="1:38" x14ac:dyDescent="0.2">
      <c r="A353" s="42" t="s">
        <v>158</v>
      </c>
      <c r="B353" s="43">
        <v>78</v>
      </c>
      <c r="C353" s="44">
        <v>1105</v>
      </c>
      <c r="D353" s="45" t="s">
        <v>7</v>
      </c>
      <c r="E353" s="46" t="s">
        <v>7</v>
      </c>
      <c r="F353" s="45" t="s">
        <v>7</v>
      </c>
      <c r="G353" s="47" t="s">
        <v>7</v>
      </c>
      <c r="H353" s="48" t="s">
        <v>7</v>
      </c>
      <c r="I353" s="49">
        <f>I354</f>
        <v>582.4</v>
      </c>
      <c r="J353" s="49">
        <f>J354</f>
        <v>582.4</v>
      </c>
      <c r="K353" s="49"/>
      <c r="L353" s="49"/>
      <c r="M353" s="49">
        <f t="shared" si="87"/>
        <v>582.4</v>
      </c>
      <c r="N353" s="50">
        <f t="shared" si="88"/>
        <v>582.4</v>
      </c>
      <c r="O353" s="51"/>
      <c r="P353" s="51"/>
      <c r="Q353" s="52">
        <f t="shared" si="85"/>
        <v>582.4</v>
      </c>
      <c r="R353" s="91">
        <f t="shared" si="86"/>
        <v>582.4</v>
      </c>
      <c r="S353" s="51"/>
      <c r="T353" s="51"/>
      <c r="U353" s="52">
        <f t="shared" si="83"/>
        <v>582.4</v>
      </c>
      <c r="V353" s="52">
        <f t="shared" si="83"/>
        <v>582.4</v>
      </c>
      <c r="W353" s="52"/>
      <c r="X353" s="52"/>
      <c r="Y353" s="52">
        <f t="shared" si="97"/>
        <v>582.4</v>
      </c>
      <c r="Z353" s="52">
        <f t="shared" si="98"/>
        <v>582.4</v>
      </c>
      <c r="AA353" s="52"/>
      <c r="AB353" s="52"/>
      <c r="AC353" s="52">
        <f t="shared" si="92"/>
        <v>582.4</v>
      </c>
      <c r="AD353" s="91">
        <f t="shared" si="93"/>
        <v>582.4</v>
      </c>
      <c r="AE353" s="3"/>
      <c r="AF353" s="3"/>
      <c r="AG353" s="135">
        <f t="shared" si="94"/>
        <v>582.4</v>
      </c>
      <c r="AH353" s="135">
        <f t="shared" si="95"/>
        <v>582.4</v>
      </c>
      <c r="AI353" s="135"/>
      <c r="AJ353" s="135"/>
      <c r="AK353" s="135">
        <f t="shared" si="90"/>
        <v>582.4</v>
      </c>
      <c r="AL353" s="135">
        <f t="shared" si="91"/>
        <v>582.4</v>
      </c>
    </row>
    <row r="354" spans="1:38" ht="56.25" x14ac:dyDescent="0.2">
      <c r="A354" s="42" t="s">
        <v>318</v>
      </c>
      <c r="B354" s="43">
        <v>78</v>
      </c>
      <c r="C354" s="44">
        <v>1105</v>
      </c>
      <c r="D354" s="45" t="s">
        <v>155</v>
      </c>
      <c r="E354" s="46" t="s">
        <v>3</v>
      </c>
      <c r="F354" s="45" t="s">
        <v>2</v>
      </c>
      <c r="G354" s="47" t="s">
        <v>9</v>
      </c>
      <c r="H354" s="48" t="s">
        <v>7</v>
      </c>
      <c r="I354" s="49">
        <f t="shared" ref="I354:J356" si="99">I355</f>
        <v>582.4</v>
      </c>
      <c r="J354" s="49">
        <f t="shared" si="99"/>
        <v>582.4</v>
      </c>
      <c r="K354" s="49"/>
      <c r="L354" s="49"/>
      <c r="M354" s="49">
        <f t="shared" si="87"/>
        <v>582.4</v>
      </c>
      <c r="N354" s="50">
        <f t="shared" si="88"/>
        <v>582.4</v>
      </c>
      <c r="O354" s="51"/>
      <c r="P354" s="51"/>
      <c r="Q354" s="52">
        <f t="shared" si="85"/>
        <v>582.4</v>
      </c>
      <c r="R354" s="91">
        <f t="shared" si="86"/>
        <v>582.4</v>
      </c>
      <c r="S354" s="51"/>
      <c r="T354" s="51"/>
      <c r="U354" s="52">
        <f t="shared" si="83"/>
        <v>582.4</v>
      </c>
      <c r="V354" s="52">
        <f t="shared" si="83"/>
        <v>582.4</v>
      </c>
      <c r="W354" s="52"/>
      <c r="X354" s="52"/>
      <c r="Y354" s="52">
        <f t="shared" si="97"/>
        <v>582.4</v>
      </c>
      <c r="Z354" s="52">
        <f t="shared" si="98"/>
        <v>582.4</v>
      </c>
      <c r="AA354" s="52"/>
      <c r="AB354" s="52"/>
      <c r="AC354" s="52">
        <f t="shared" si="92"/>
        <v>582.4</v>
      </c>
      <c r="AD354" s="91">
        <f t="shared" si="93"/>
        <v>582.4</v>
      </c>
      <c r="AE354" s="3"/>
      <c r="AF354" s="3"/>
      <c r="AG354" s="135">
        <f t="shared" si="94"/>
        <v>582.4</v>
      </c>
      <c r="AH354" s="135">
        <f t="shared" si="95"/>
        <v>582.4</v>
      </c>
      <c r="AI354" s="135"/>
      <c r="AJ354" s="135"/>
      <c r="AK354" s="135">
        <f t="shared" si="90"/>
        <v>582.4</v>
      </c>
      <c r="AL354" s="135">
        <f t="shared" si="91"/>
        <v>582.4</v>
      </c>
    </row>
    <row r="355" spans="1:38" ht="45" x14ac:dyDescent="0.2">
      <c r="A355" s="42" t="s">
        <v>157</v>
      </c>
      <c r="B355" s="43">
        <v>78</v>
      </c>
      <c r="C355" s="44">
        <v>1105</v>
      </c>
      <c r="D355" s="45" t="s">
        <v>155</v>
      </c>
      <c r="E355" s="46" t="s">
        <v>3</v>
      </c>
      <c r="F355" s="45" t="s">
        <v>2</v>
      </c>
      <c r="G355" s="47" t="s">
        <v>154</v>
      </c>
      <c r="H355" s="48" t="s">
        <v>7</v>
      </c>
      <c r="I355" s="49">
        <f t="shared" si="99"/>
        <v>582.4</v>
      </c>
      <c r="J355" s="49">
        <f t="shared" si="99"/>
        <v>582.4</v>
      </c>
      <c r="K355" s="49"/>
      <c r="L355" s="49"/>
      <c r="M355" s="49">
        <f t="shared" si="87"/>
        <v>582.4</v>
      </c>
      <c r="N355" s="50">
        <f t="shared" si="88"/>
        <v>582.4</v>
      </c>
      <c r="O355" s="51"/>
      <c r="P355" s="51"/>
      <c r="Q355" s="52">
        <f t="shared" si="85"/>
        <v>582.4</v>
      </c>
      <c r="R355" s="91">
        <f t="shared" si="86"/>
        <v>582.4</v>
      </c>
      <c r="S355" s="51"/>
      <c r="T355" s="51"/>
      <c r="U355" s="52">
        <f t="shared" si="83"/>
        <v>582.4</v>
      </c>
      <c r="V355" s="52">
        <f t="shared" si="83"/>
        <v>582.4</v>
      </c>
      <c r="W355" s="52"/>
      <c r="X355" s="52"/>
      <c r="Y355" s="52">
        <f t="shared" si="97"/>
        <v>582.4</v>
      </c>
      <c r="Z355" s="52">
        <f t="shared" si="98"/>
        <v>582.4</v>
      </c>
      <c r="AA355" s="52"/>
      <c r="AB355" s="52"/>
      <c r="AC355" s="52">
        <f t="shared" si="92"/>
        <v>582.4</v>
      </c>
      <c r="AD355" s="91">
        <f t="shared" si="93"/>
        <v>582.4</v>
      </c>
      <c r="AE355" s="3"/>
      <c r="AF355" s="3"/>
      <c r="AG355" s="135">
        <f t="shared" si="94"/>
        <v>582.4</v>
      </c>
      <c r="AH355" s="135">
        <f t="shared" si="95"/>
        <v>582.4</v>
      </c>
      <c r="AI355" s="135"/>
      <c r="AJ355" s="135"/>
      <c r="AK355" s="135">
        <f t="shared" si="90"/>
        <v>582.4</v>
      </c>
      <c r="AL355" s="135">
        <f t="shared" si="91"/>
        <v>582.4</v>
      </c>
    </row>
    <row r="356" spans="1:38" ht="22.5" x14ac:dyDescent="0.2">
      <c r="A356" s="42" t="s">
        <v>79</v>
      </c>
      <c r="B356" s="43">
        <v>78</v>
      </c>
      <c r="C356" s="44">
        <v>1105</v>
      </c>
      <c r="D356" s="45" t="s">
        <v>155</v>
      </c>
      <c r="E356" s="46" t="s">
        <v>3</v>
      </c>
      <c r="F356" s="45" t="s">
        <v>2</v>
      </c>
      <c r="G356" s="47" t="s">
        <v>154</v>
      </c>
      <c r="H356" s="48">
        <v>600</v>
      </c>
      <c r="I356" s="49">
        <f t="shared" si="99"/>
        <v>582.4</v>
      </c>
      <c r="J356" s="49">
        <f t="shared" si="99"/>
        <v>582.4</v>
      </c>
      <c r="K356" s="49"/>
      <c r="L356" s="49"/>
      <c r="M356" s="49">
        <f t="shared" si="87"/>
        <v>582.4</v>
      </c>
      <c r="N356" s="50">
        <f t="shared" si="88"/>
        <v>582.4</v>
      </c>
      <c r="O356" s="51"/>
      <c r="P356" s="51"/>
      <c r="Q356" s="52">
        <f t="shared" si="85"/>
        <v>582.4</v>
      </c>
      <c r="R356" s="91">
        <f t="shared" si="86"/>
        <v>582.4</v>
      </c>
      <c r="S356" s="51"/>
      <c r="T356" s="51"/>
      <c r="U356" s="52">
        <f t="shared" si="83"/>
        <v>582.4</v>
      </c>
      <c r="V356" s="52">
        <f t="shared" si="83"/>
        <v>582.4</v>
      </c>
      <c r="W356" s="52"/>
      <c r="X356" s="52"/>
      <c r="Y356" s="52">
        <f t="shared" si="97"/>
        <v>582.4</v>
      </c>
      <c r="Z356" s="52">
        <f t="shared" si="98"/>
        <v>582.4</v>
      </c>
      <c r="AA356" s="52"/>
      <c r="AB356" s="52"/>
      <c r="AC356" s="52">
        <f t="shared" si="92"/>
        <v>582.4</v>
      </c>
      <c r="AD356" s="91">
        <f t="shared" si="93"/>
        <v>582.4</v>
      </c>
      <c r="AE356" s="3"/>
      <c r="AF356" s="3"/>
      <c r="AG356" s="135">
        <f t="shared" si="94"/>
        <v>582.4</v>
      </c>
      <c r="AH356" s="135">
        <f t="shared" si="95"/>
        <v>582.4</v>
      </c>
      <c r="AI356" s="135"/>
      <c r="AJ356" s="135"/>
      <c r="AK356" s="135">
        <f t="shared" si="90"/>
        <v>582.4</v>
      </c>
      <c r="AL356" s="135">
        <f t="shared" si="91"/>
        <v>582.4</v>
      </c>
    </row>
    <row r="357" spans="1:38" x14ac:dyDescent="0.2">
      <c r="A357" s="42" t="s">
        <v>156</v>
      </c>
      <c r="B357" s="43">
        <v>78</v>
      </c>
      <c r="C357" s="44">
        <v>1105</v>
      </c>
      <c r="D357" s="45" t="s">
        <v>155</v>
      </c>
      <c r="E357" s="46" t="s">
        <v>3</v>
      </c>
      <c r="F357" s="45" t="s">
        <v>2</v>
      </c>
      <c r="G357" s="47" t="s">
        <v>154</v>
      </c>
      <c r="H357" s="48">
        <v>610</v>
      </c>
      <c r="I357" s="49">
        <v>582.4</v>
      </c>
      <c r="J357" s="49">
        <v>582.4</v>
      </c>
      <c r="K357" s="49"/>
      <c r="L357" s="49"/>
      <c r="M357" s="49">
        <f t="shared" si="87"/>
        <v>582.4</v>
      </c>
      <c r="N357" s="50">
        <f t="shared" si="88"/>
        <v>582.4</v>
      </c>
      <c r="O357" s="51"/>
      <c r="P357" s="51"/>
      <c r="Q357" s="52">
        <f t="shared" si="85"/>
        <v>582.4</v>
      </c>
      <c r="R357" s="91">
        <f t="shared" si="86"/>
        <v>582.4</v>
      </c>
      <c r="S357" s="51"/>
      <c r="T357" s="51"/>
      <c r="U357" s="52">
        <f t="shared" si="83"/>
        <v>582.4</v>
      </c>
      <c r="V357" s="52">
        <f t="shared" si="83"/>
        <v>582.4</v>
      </c>
      <c r="W357" s="52"/>
      <c r="X357" s="52"/>
      <c r="Y357" s="52">
        <f t="shared" si="97"/>
        <v>582.4</v>
      </c>
      <c r="Z357" s="52">
        <f t="shared" si="98"/>
        <v>582.4</v>
      </c>
      <c r="AA357" s="52"/>
      <c r="AB357" s="52"/>
      <c r="AC357" s="52">
        <f t="shared" si="92"/>
        <v>582.4</v>
      </c>
      <c r="AD357" s="91">
        <f t="shared" si="93"/>
        <v>582.4</v>
      </c>
      <c r="AE357" s="3"/>
      <c r="AF357" s="3"/>
      <c r="AG357" s="135">
        <f t="shared" si="94"/>
        <v>582.4</v>
      </c>
      <c r="AH357" s="135">
        <f t="shared" si="95"/>
        <v>582.4</v>
      </c>
      <c r="AI357" s="135"/>
      <c r="AJ357" s="135"/>
      <c r="AK357" s="135">
        <f t="shared" si="90"/>
        <v>582.4</v>
      </c>
      <c r="AL357" s="135">
        <f t="shared" si="91"/>
        <v>582.4</v>
      </c>
    </row>
    <row r="358" spans="1:38" ht="33.75" x14ac:dyDescent="0.2">
      <c r="A358" s="61" t="s">
        <v>153</v>
      </c>
      <c r="B358" s="62">
        <v>94</v>
      </c>
      <c r="C358" s="63" t="s">
        <v>7</v>
      </c>
      <c r="D358" s="64" t="s">
        <v>7</v>
      </c>
      <c r="E358" s="65" t="s">
        <v>7</v>
      </c>
      <c r="F358" s="64" t="s">
        <v>7</v>
      </c>
      <c r="G358" s="66" t="s">
        <v>7</v>
      </c>
      <c r="H358" s="67" t="s">
        <v>7</v>
      </c>
      <c r="I358" s="68">
        <f>I359+I393+I399+I405</f>
        <v>36974</v>
      </c>
      <c r="J358" s="68">
        <f>J359+J393+J399+J405</f>
        <v>37281.599999999999</v>
      </c>
      <c r="K358" s="68">
        <f>K359</f>
        <v>-20.361000000000001</v>
      </c>
      <c r="L358" s="68">
        <f>L359</f>
        <v>128.82499999999999</v>
      </c>
      <c r="M358" s="68">
        <f t="shared" si="87"/>
        <v>36953.639000000003</v>
      </c>
      <c r="N358" s="69">
        <f t="shared" si="88"/>
        <v>37410.424999999996</v>
      </c>
      <c r="O358" s="69">
        <f>O359</f>
        <v>0</v>
      </c>
      <c r="P358" s="69">
        <f>P359</f>
        <v>0</v>
      </c>
      <c r="Q358" s="40">
        <f t="shared" si="85"/>
        <v>36953.639000000003</v>
      </c>
      <c r="R358" s="41">
        <f t="shared" si="86"/>
        <v>37410.424999999996</v>
      </c>
      <c r="S358" s="41">
        <f>S359</f>
        <v>-10</v>
      </c>
      <c r="T358" s="51"/>
      <c r="U358" s="40">
        <f t="shared" si="83"/>
        <v>36943.639000000003</v>
      </c>
      <c r="V358" s="40">
        <f t="shared" si="83"/>
        <v>37410.424999999996</v>
      </c>
      <c r="W358" s="40"/>
      <c r="X358" s="40"/>
      <c r="Y358" s="40">
        <f t="shared" si="97"/>
        <v>36943.639000000003</v>
      </c>
      <c r="Z358" s="40">
        <f t="shared" si="98"/>
        <v>37410.424999999996</v>
      </c>
      <c r="AA358" s="40">
        <f>AA359</f>
        <v>-20.642890000000001</v>
      </c>
      <c r="AB358" s="40"/>
      <c r="AC358" s="40">
        <f t="shared" si="92"/>
        <v>36922.99611</v>
      </c>
      <c r="AD358" s="41">
        <f t="shared" si="93"/>
        <v>37410.424999999996</v>
      </c>
      <c r="AE358" s="40">
        <f>AE359</f>
        <v>0</v>
      </c>
      <c r="AF358" s="3"/>
      <c r="AG358" s="146">
        <f t="shared" si="94"/>
        <v>36922.99611</v>
      </c>
      <c r="AH358" s="146">
        <f t="shared" si="95"/>
        <v>37410.424999999996</v>
      </c>
      <c r="AI358" s="146">
        <f>AI359</f>
        <v>-1518.5530000000001</v>
      </c>
      <c r="AJ358" s="146"/>
      <c r="AK358" s="146">
        <f t="shared" si="90"/>
        <v>35404.44311</v>
      </c>
      <c r="AL358" s="146">
        <f t="shared" si="91"/>
        <v>37410.424999999996</v>
      </c>
    </row>
    <row r="359" spans="1:38" x14ac:dyDescent="0.2">
      <c r="A359" s="42" t="s">
        <v>27</v>
      </c>
      <c r="B359" s="43">
        <v>94</v>
      </c>
      <c r="C359" s="44">
        <v>100</v>
      </c>
      <c r="D359" s="45" t="s">
        <v>7</v>
      </c>
      <c r="E359" s="46" t="s">
        <v>7</v>
      </c>
      <c r="F359" s="45" t="s">
        <v>7</v>
      </c>
      <c r="G359" s="47" t="s">
        <v>7</v>
      </c>
      <c r="H359" s="48" t="s">
        <v>7</v>
      </c>
      <c r="I359" s="49">
        <f>I360+I365+I372+I377</f>
        <v>24656.800000000003</v>
      </c>
      <c r="J359" s="49">
        <f>J360+J365+J372+J377</f>
        <v>24964.7</v>
      </c>
      <c r="K359" s="49">
        <f>K360+K365+K372+K377</f>
        <v>-20.361000000000001</v>
      </c>
      <c r="L359" s="49">
        <f>L360+L365+L372+L377</f>
        <v>128.82499999999999</v>
      </c>
      <c r="M359" s="49">
        <f t="shared" si="87"/>
        <v>24636.439000000002</v>
      </c>
      <c r="N359" s="50">
        <f t="shared" si="88"/>
        <v>25093.525000000001</v>
      </c>
      <c r="O359" s="72">
        <f>O360+O377</f>
        <v>0</v>
      </c>
      <c r="P359" s="72">
        <f>P360+P377</f>
        <v>0</v>
      </c>
      <c r="Q359" s="52">
        <f t="shared" si="85"/>
        <v>24636.439000000002</v>
      </c>
      <c r="R359" s="91">
        <f t="shared" si="86"/>
        <v>25093.525000000001</v>
      </c>
      <c r="S359" s="91">
        <f>S360+S365+S372+S377</f>
        <v>-10</v>
      </c>
      <c r="T359" s="51"/>
      <c r="U359" s="52">
        <f t="shared" si="83"/>
        <v>24626.439000000002</v>
      </c>
      <c r="V359" s="52">
        <f t="shared" si="83"/>
        <v>25093.525000000001</v>
      </c>
      <c r="W359" s="52"/>
      <c r="X359" s="52"/>
      <c r="Y359" s="52">
        <f t="shared" si="97"/>
        <v>24626.439000000002</v>
      </c>
      <c r="Z359" s="52">
        <f t="shared" si="98"/>
        <v>25093.525000000001</v>
      </c>
      <c r="AA359" s="52">
        <f>AA377</f>
        <v>-20.642890000000001</v>
      </c>
      <c r="AB359" s="52"/>
      <c r="AC359" s="52">
        <f t="shared" si="92"/>
        <v>24605.796110000003</v>
      </c>
      <c r="AD359" s="91">
        <f t="shared" si="93"/>
        <v>25093.525000000001</v>
      </c>
      <c r="AE359" s="52">
        <f>AE360+AE365+AE372+AE377</f>
        <v>0</v>
      </c>
      <c r="AF359" s="3"/>
      <c r="AG359" s="135">
        <f t="shared" si="94"/>
        <v>24605.796110000003</v>
      </c>
      <c r="AH359" s="135">
        <f t="shared" si="95"/>
        <v>25093.525000000001</v>
      </c>
      <c r="AI359" s="135">
        <f>AI377</f>
        <v>-1518.5530000000001</v>
      </c>
      <c r="AJ359" s="135"/>
      <c r="AK359" s="135">
        <f t="shared" si="90"/>
        <v>23087.243110000003</v>
      </c>
      <c r="AL359" s="135">
        <f t="shared" si="91"/>
        <v>25093.525000000001</v>
      </c>
    </row>
    <row r="360" spans="1:38" ht="33.75" x14ac:dyDescent="0.2">
      <c r="A360" s="42" t="s">
        <v>92</v>
      </c>
      <c r="B360" s="43">
        <v>94</v>
      </c>
      <c r="C360" s="44">
        <v>104</v>
      </c>
      <c r="D360" s="45" t="s">
        <v>7</v>
      </c>
      <c r="E360" s="46" t="s">
        <v>7</v>
      </c>
      <c r="F360" s="45" t="s">
        <v>7</v>
      </c>
      <c r="G360" s="47" t="s">
        <v>7</v>
      </c>
      <c r="H360" s="48" t="s">
        <v>7</v>
      </c>
      <c r="I360" s="49">
        <f t="shared" ref="I360:J363" si="100">I361</f>
        <v>625</v>
      </c>
      <c r="J360" s="49">
        <f t="shared" si="100"/>
        <v>625</v>
      </c>
      <c r="K360" s="49"/>
      <c r="L360" s="49"/>
      <c r="M360" s="49">
        <f t="shared" si="87"/>
        <v>625</v>
      </c>
      <c r="N360" s="50">
        <f t="shared" si="88"/>
        <v>625</v>
      </c>
      <c r="O360" s="72">
        <f t="shared" ref="O360:P363" si="101">O361</f>
        <v>0</v>
      </c>
      <c r="P360" s="72">
        <f t="shared" si="101"/>
        <v>0</v>
      </c>
      <c r="Q360" s="52">
        <f t="shared" si="85"/>
        <v>625</v>
      </c>
      <c r="R360" s="91">
        <f t="shared" si="86"/>
        <v>625</v>
      </c>
      <c r="S360" s="51"/>
      <c r="T360" s="51"/>
      <c r="U360" s="52">
        <f t="shared" si="83"/>
        <v>625</v>
      </c>
      <c r="V360" s="52">
        <f t="shared" si="83"/>
        <v>625</v>
      </c>
      <c r="W360" s="52"/>
      <c r="X360" s="52"/>
      <c r="Y360" s="52">
        <f t="shared" si="97"/>
        <v>625</v>
      </c>
      <c r="Z360" s="52">
        <f t="shared" si="98"/>
        <v>625</v>
      </c>
      <c r="AA360" s="52"/>
      <c r="AB360" s="52"/>
      <c r="AC360" s="52">
        <f t="shared" si="92"/>
        <v>625</v>
      </c>
      <c r="AD360" s="91">
        <f t="shared" si="93"/>
        <v>625</v>
      </c>
      <c r="AE360" s="3"/>
      <c r="AF360" s="3"/>
      <c r="AG360" s="135">
        <f t="shared" si="94"/>
        <v>625</v>
      </c>
      <c r="AH360" s="135">
        <f t="shared" si="95"/>
        <v>625</v>
      </c>
      <c r="AI360" s="135"/>
      <c r="AJ360" s="135"/>
      <c r="AK360" s="135">
        <f t="shared" si="90"/>
        <v>625</v>
      </c>
      <c r="AL360" s="135">
        <f t="shared" si="91"/>
        <v>625</v>
      </c>
    </row>
    <row r="361" spans="1:38" ht="45" x14ac:dyDescent="0.2">
      <c r="A361" s="42" t="s">
        <v>320</v>
      </c>
      <c r="B361" s="43">
        <v>94</v>
      </c>
      <c r="C361" s="44">
        <v>104</v>
      </c>
      <c r="D361" s="45" t="s">
        <v>126</v>
      </c>
      <c r="E361" s="46" t="s">
        <v>3</v>
      </c>
      <c r="F361" s="45" t="s">
        <v>2</v>
      </c>
      <c r="G361" s="47" t="s">
        <v>9</v>
      </c>
      <c r="H361" s="48" t="s">
        <v>7</v>
      </c>
      <c r="I361" s="49">
        <f t="shared" si="100"/>
        <v>625</v>
      </c>
      <c r="J361" s="49">
        <f t="shared" si="100"/>
        <v>625</v>
      </c>
      <c r="K361" s="49"/>
      <c r="L361" s="49"/>
      <c r="M361" s="49">
        <f t="shared" si="87"/>
        <v>625</v>
      </c>
      <c r="N361" s="50">
        <f t="shared" si="88"/>
        <v>625</v>
      </c>
      <c r="O361" s="72">
        <f t="shared" si="101"/>
        <v>0</v>
      </c>
      <c r="P361" s="72">
        <f t="shared" si="101"/>
        <v>0</v>
      </c>
      <c r="Q361" s="52">
        <f t="shared" si="85"/>
        <v>625</v>
      </c>
      <c r="R361" s="91">
        <f t="shared" si="86"/>
        <v>625</v>
      </c>
      <c r="S361" s="51"/>
      <c r="T361" s="51"/>
      <c r="U361" s="52">
        <f t="shared" si="83"/>
        <v>625</v>
      </c>
      <c r="V361" s="52">
        <f t="shared" si="83"/>
        <v>625</v>
      </c>
      <c r="W361" s="52"/>
      <c r="X361" s="52"/>
      <c r="Y361" s="52">
        <f t="shared" si="97"/>
        <v>625</v>
      </c>
      <c r="Z361" s="52">
        <f t="shared" si="98"/>
        <v>625</v>
      </c>
      <c r="AA361" s="52"/>
      <c r="AB361" s="52"/>
      <c r="AC361" s="52">
        <f t="shared" si="92"/>
        <v>625</v>
      </c>
      <c r="AD361" s="91">
        <f t="shared" si="93"/>
        <v>625</v>
      </c>
      <c r="AE361" s="3"/>
      <c r="AF361" s="3"/>
      <c r="AG361" s="135">
        <f t="shared" si="94"/>
        <v>625</v>
      </c>
      <c r="AH361" s="135">
        <f t="shared" si="95"/>
        <v>625</v>
      </c>
      <c r="AI361" s="135"/>
      <c r="AJ361" s="135"/>
      <c r="AK361" s="135">
        <f t="shared" si="90"/>
        <v>625</v>
      </c>
      <c r="AL361" s="135">
        <f t="shared" si="91"/>
        <v>625</v>
      </c>
    </row>
    <row r="362" spans="1:38" ht="22.5" x14ac:dyDescent="0.2">
      <c r="A362" s="42" t="s">
        <v>152</v>
      </c>
      <c r="B362" s="43">
        <v>94</v>
      </c>
      <c r="C362" s="44">
        <v>104</v>
      </c>
      <c r="D362" s="45" t="s">
        <v>126</v>
      </c>
      <c r="E362" s="46" t="s">
        <v>3</v>
      </c>
      <c r="F362" s="45" t="s">
        <v>2</v>
      </c>
      <c r="G362" s="47" t="s">
        <v>151</v>
      </c>
      <c r="H362" s="48" t="s">
        <v>7</v>
      </c>
      <c r="I362" s="49">
        <f t="shared" si="100"/>
        <v>625</v>
      </c>
      <c r="J362" s="49">
        <f t="shared" si="100"/>
        <v>625</v>
      </c>
      <c r="K362" s="49"/>
      <c r="L362" s="49"/>
      <c r="M362" s="49">
        <f t="shared" si="87"/>
        <v>625</v>
      </c>
      <c r="N362" s="50">
        <f t="shared" si="88"/>
        <v>625</v>
      </c>
      <c r="O362" s="72">
        <f t="shared" si="101"/>
        <v>0</v>
      </c>
      <c r="P362" s="72">
        <f t="shared" si="101"/>
        <v>0</v>
      </c>
      <c r="Q362" s="52">
        <f t="shared" si="85"/>
        <v>625</v>
      </c>
      <c r="R362" s="91">
        <f t="shared" si="86"/>
        <v>625</v>
      </c>
      <c r="S362" s="51"/>
      <c r="T362" s="51"/>
      <c r="U362" s="52">
        <f t="shared" ref="U362:V425" si="102">Q362+S362</f>
        <v>625</v>
      </c>
      <c r="V362" s="52">
        <f t="shared" si="102"/>
        <v>625</v>
      </c>
      <c r="W362" s="52"/>
      <c r="X362" s="52"/>
      <c r="Y362" s="52">
        <f t="shared" si="97"/>
        <v>625</v>
      </c>
      <c r="Z362" s="52">
        <f t="shared" si="98"/>
        <v>625</v>
      </c>
      <c r="AA362" s="52"/>
      <c r="AB362" s="52"/>
      <c r="AC362" s="52">
        <f t="shared" si="92"/>
        <v>625</v>
      </c>
      <c r="AD362" s="91">
        <f t="shared" si="93"/>
        <v>625</v>
      </c>
      <c r="AE362" s="3"/>
      <c r="AF362" s="3"/>
      <c r="AG362" s="135">
        <f t="shared" si="94"/>
        <v>625</v>
      </c>
      <c r="AH362" s="135">
        <f t="shared" si="95"/>
        <v>625</v>
      </c>
      <c r="AI362" s="135"/>
      <c r="AJ362" s="135"/>
      <c r="AK362" s="135">
        <f t="shared" si="90"/>
        <v>625</v>
      </c>
      <c r="AL362" s="135">
        <f t="shared" si="91"/>
        <v>625</v>
      </c>
    </row>
    <row r="363" spans="1:38" x14ac:dyDescent="0.2">
      <c r="A363" s="42" t="s">
        <v>65</v>
      </c>
      <c r="B363" s="43">
        <v>94</v>
      </c>
      <c r="C363" s="44">
        <v>104</v>
      </c>
      <c r="D363" s="45" t="s">
        <v>126</v>
      </c>
      <c r="E363" s="46" t="s">
        <v>3</v>
      </c>
      <c r="F363" s="45" t="s">
        <v>2</v>
      </c>
      <c r="G363" s="47" t="s">
        <v>151</v>
      </c>
      <c r="H363" s="48">
        <v>500</v>
      </c>
      <c r="I363" s="49">
        <f t="shared" si="100"/>
        <v>625</v>
      </c>
      <c r="J363" s="49">
        <f t="shared" si="100"/>
        <v>625</v>
      </c>
      <c r="K363" s="49"/>
      <c r="L363" s="49"/>
      <c r="M363" s="49">
        <f t="shared" si="87"/>
        <v>625</v>
      </c>
      <c r="N363" s="50">
        <f t="shared" si="88"/>
        <v>625</v>
      </c>
      <c r="O363" s="72">
        <f t="shared" si="101"/>
        <v>0</v>
      </c>
      <c r="P363" s="72">
        <f t="shared" si="101"/>
        <v>0</v>
      </c>
      <c r="Q363" s="52">
        <f t="shared" si="85"/>
        <v>625</v>
      </c>
      <c r="R363" s="91">
        <f t="shared" si="86"/>
        <v>625</v>
      </c>
      <c r="S363" s="51"/>
      <c r="T363" s="51"/>
      <c r="U363" s="52">
        <f t="shared" si="102"/>
        <v>625</v>
      </c>
      <c r="V363" s="52">
        <f t="shared" si="102"/>
        <v>625</v>
      </c>
      <c r="W363" s="52"/>
      <c r="X363" s="52"/>
      <c r="Y363" s="52">
        <f t="shared" si="97"/>
        <v>625</v>
      </c>
      <c r="Z363" s="52">
        <f t="shared" si="98"/>
        <v>625</v>
      </c>
      <c r="AA363" s="52"/>
      <c r="AB363" s="52"/>
      <c r="AC363" s="52">
        <f t="shared" si="92"/>
        <v>625</v>
      </c>
      <c r="AD363" s="91">
        <f t="shared" si="93"/>
        <v>625</v>
      </c>
      <c r="AE363" s="3"/>
      <c r="AF363" s="3"/>
      <c r="AG363" s="135">
        <f t="shared" si="94"/>
        <v>625</v>
      </c>
      <c r="AH363" s="135">
        <f t="shared" si="95"/>
        <v>625</v>
      </c>
      <c r="AI363" s="135"/>
      <c r="AJ363" s="135"/>
      <c r="AK363" s="135">
        <f t="shared" si="90"/>
        <v>625</v>
      </c>
      <c r="AL363" s="135">
        <f t="shared" si="91"/>
        <v>625</v>
      </c>
    </row>
    <row r="364" spans="1:38" x14ac:dyDescent="0.2">
      <c r="A364" s="42" t="s">
        <v>139</v>
      </c>
      <c r="B364" s="43">
        <v>94</v>
      </c>
      <c r="C364" s="44">
        <v>104</v>
      </c>
      <c r="D364" s="45" t="s">
        <v>126</v>
      </c>
      <c r="E364" s="46" t="s">
        <v>3</v>
      </c>
      <c r="F364" s="45" t="s">
        <v>2</v>
      </c>
      <c r="G364" s="47" t="s">
        <v>151</v>
      </c>
      <c r="H364" s="48">
        <v>530</v>
      </c>
      <c r="I364" s="49">
        <v>625</v>
      </c>
      <c r="J364" s="49">
        <v>625</v>
      </c>
      <c r="K364" s="49"/>
      <c r="L364" s="49"/>
      <c r="M364" s="49">
        <f t="shared" si="87"/>
        <v>625</v>
      </c>
      <c r="N364" s="50">
        <f t="shared" si="88"/>
        <v>625</v>
      </c>
      <c r="O364" s="72"/>
      <c r="P364" s="72"/>
      <c r="Q364" s="52">
        <f t="shared" si="85"/>
        <v>625</v>
      </c>
      <c r="R364" s="91">
        <f t="shared" si="86"/>
        <v>625</v>
      </c>
      <c r="S364" s="51"/>
      <c r="T364" s="51"/>
      <c r="U364" s="52">
        <f t="shared" si="102"/>
        <v>625</v>
      </c>
      <c r="V364" s="52">
        <f t="shared" si="102"/>
        <v>625</v>
      </c>
      <c r="W364" s="52"/>
      <c r="X364" s="52"/>
      <c r="Y364" s="52">
        <f t="shared" si="97"/>
        <v>625</v>
      </c>
      <c r="Z364" s="52">
        <f t="shared" si="98"/>
        <v>625</v>
      </c>
      <c r="AA364" s="52"/>
      <c r="AB364" s="52"/>
      <c r="AC364" s="52">
        <f t="shared" si="92"/>
        <v>625</v>
      </c>
      <c r="AD364" s="91">
        <f t="shared" si="93"/>
        <v>625</v>
      </c>
      <c r="AE364" s="3"/>
      <c r="AF364" s="3"/>
      <c r="AG364" s="135">
        <f t="shared" si="94"/>
        <v>625</v>
      </c>
      <c r="AH364" s="135">
        <f t="shared" si="95"/>
        <v>625</v>
      </c>
      <c r="AI364" s="135"/>
      <c r="AJ364" s="135"/>
      <c r="AK364" s="135">
        <f t="shared" si="90"/>
        <v>625</v>
      </c>
      <c r="AL364" s="135">
        <f t="shared" si="91"/>
        <v>625</v>
      </c>
    </row>
    <row r="365" spans="1:38" ht="33.75" x14ac:dyDescent="0.2">
      <c r="A365" s="42" t="s">
        <v>17</v>
      </c>
      <c r="B365" s="43">
        <v>94</v>
      </c>
      <c r="C365" s="44">
        <v>106</v>
      </c>
      <c r="D365" s="45" t="s">
        <v>7</v>
      </c>
      <c r="E365" s="46" t="s">
        <v>7</v>
      </c>
      <c r="F365" s="45" t="s">
        <v>7</v>
      </c>
      <c r="G365" s="47" t="s">
        <v>7</v>
      </c>
      <c r="H365" s="48" t="s">
        <v>7</v>
      </c>
      <c r="I365" s="49">
        <f>I366</f>
        <v>11477.4</v>
      </c>
      <c r="J365" s="49">
        <f>J366</f>
        <v>11477.4</v>
      </c>
      <c r="K365" s="49"/>
      <c r="L365" s="49"/>
      <c r="M365" s="49">
        <f t="shared" si="87"/>
        <v>11477.4</v>
      </c>
      <c r="N365" s="50">
        <f t="shared" si="88"/>
        <v>11477.4</v>
      </c>
      <c r="O365" s="51"/>
      <c r="P365" s="51"/>
      <c r="Q365" s="52">
        <f t="shared" si="85"/>
        <v>11477.4</v>
      </c>
      <c r="R365" s="91">
        <f t="shared" si="86"/>
        <v>11477.4</v>
      </c>
      <c r="S365" s="51"/>
      <c r="T365" s="51"/>
      <c r="U365" s="52">
        <f t="shared" si="102"/>
        <v>11477.4</v>
      </c>
      <c r="V365" s="52">
        <f t="shared" si="102"/>
        <v>11477.4</v>
      </c>
      <c r="W365" s="52"/>
      <c r="X365" s="52"/>
      <c r="Y365" s="52">
        <f t="shared" si="97"/>
        <v>11477.4</v>
      </c>
      <c r="Z365" s="52">
        <f t="shared" si="98"/>
        <v>11477.4</v>
      </c>
      <c r="AA365" s="52"/>
      <c r="AB365" s="52"/>
      <c r="AC365" s="52">
        <f t="shared" si="92"/>
        <v>11477.4</v>
      </c>
      <c r="AD365" s="91">
        <f t="shared" si="93"/>
        <v>11477.4</v>
      </c>
      <c r="AE365" s="3"/>
      <c r="AF365" s="3"/>
      <c r="AG365" s="135">
        <f t="shared" si="94"/>
        <v>11477.4</v>
      </c>
      <c r="AH365" s="135">
        <f t="shared" si="95"/>
        <v>11477.4</v>
      </c>
      <c r="AI365" s="135"/>
      <c r="AJ365" s="135"/>
      <c r="AK365" s="135">
        <f t="shared" si="90"/>
        <v>11477.4</v>
      </c>
      <c r="AL365" s="135">
        <f t="shared" si="91"/>
        <v>11477.4</v>
      </c>
    </row>
    <row r="366" spans="1:38" ht="45" x14ac:dyDescent="0.2">
      <c r="A366" s="42" t="s">
        <v>320</v>
      </c>
      <c r="B366" s="43">
        <v>94</v>
      </c>
      <c r="C366" s="44">
        <v>106</v>
      </c>
      <c r="D366" s="45" t="s">
        <v>126</v>
      </c>
      <c r="E366" s="46" t="s">
        <v>3</v>
      </c>
      <c r="F366" s="45" t="s">
        <v>2</v>
      </c>
      <c r="G366" s="47" t="s">
        <v>9</v>
      </c>
      <c r="H366" s="48" t="s">
        <v>7</v>
      </c>
      <c r="I366" s="49">
        <f>I367</f>
        <v>11477.4</v>
      </c>
      <c r="J366" s="49">
        <f>J367</f>
        <v>11477.4</v>
      </c>
      <c r="K366" s="49"/>
      <c r="L366" s="49"/>
      <c r="M366" s="49">
        <f t="shared" si="87"/>
        <v>11477.4</v>
      </c>
      <c r="N366" s="50">
        <f t="shared" si="88"/>
        <v>11477.4</v>
      </c>
      <c r="O366" s="51"/>
      <c r="P366" s="51"/>
      <c r="Q366" s="52">
        <f t="shared" ref="Q366:Q429" si="103">M366+O366</f>
        <v>11477.4</v>
      </c>
      <c r="R366" s="91">
        <f t="shared" ref="R366:R401" si="104">N366+P366</f>
        <v>11477.4</v>
      </c>
      <c r="S366" s="51"/>
      <c r="T366" s="51"/>
      <c r="U366" s="52">
        <f t="shared" si="102"/>
        <v>11477.4</v>
      </c>
      <c r="V366" s="52">
        <f t="shared" si="102"/>
        <v>11477.4</v>
      </c>
      <c r="W366" s="52"/>
      <c r="X366" s="52"/>
      <c r="Y366" s="52">
        <f t="shared" si="97"/>
        <v>11477.4</v>
      </c>
      <c r="Z366" s="52">
        <f t="shared" si="98"/>
        <v>11477.4</v>
      </c>
      <c r="AA366" s="52"/>
      <c r="AB366" s="52"/>
      <c r="AC366" s="52">
        <f t="shared" si="92"/>
        <v>11477.4</v>
      </c>
      <c r="AD366" s="91">
        <f t="shared" si="93"/>
        <v>11477.4</v>
      </c>
      <c r="AE366" s="3"/>
      <c r="AF366" s="3"/>
      <c r="AG366" s="135">
        <f t="shared" si="94"/>
        <v>11477.4</v>
      </c>
      <c r="AH366" s="135">
        <f t="shared" si="95"/>
        <v>11477.4</v>
      </c>
      <c r="AI366" s="135"/>
      <c r="AJ366" s="135"/>
      <c r="AK366" s="135">
        <f t="shared" si="90"/>
        <v>11477.4</v>
      </c>
      <c r="AL366" s="135">
        <f t="shared" si="91"/>
        <v>11477.4</v>
      </c>
    </row>
    <row r="367" spans="1:38" ht="22.5" x14ac:dyDescent="0.2">
      <c r="A367" s="42" t="s">
        <v>15</v>
      </c>
      <c r="B367" s="43">
        <v>94</v>
      </c>
      <c r="C367" s="44">
        <v>106</v>
      </c>
      <c r="D367" s="45" t="s">
        <v>126</v>
      </c>
      <c r="E367" s="46" t="s">
        <v>3</v>
      </c>
      <c r="F367" s="45" t="s">
        <v>2</v>
      </c>
      <c r="G367" s="47" t="s">
        <v>11</v>
      </c>
      <c r="H367" s="48" t="s">
        <v>7</v>
      </c>
      <c r="I367" s="49">
        <f>I368+I370</f>
        <v>11477.4</v>
      </c>
      <c r="J367" s="49">
        <f>J368+J370</f>
        <v>11477.4</v>
      </c>
      <c r="K367" s="49"/>
      <c r="L367" s="49"/>
      <c r="M367" s="49">
        <f t="shared" si="87"/>
        <v>11477.4</v>
      </c>
      <c r="N367" s="50">
        <f t="shared" si="88"/>
        <v>11477.4</v>
      </c>
      <c r="O367" s="51"/>
      <c r="P367" s="51"/>
      <c r="Q367" s="52">
        <f t="shared" si="103"/>
        <v>11477.4</v>
      </c>
      <c r="R367" s="91">
        <f t="shared" si="104"/>
        <v>11477.4</v>
      </c>
      <c r="S367" s="51"/>
      <c r="T367" s="51"/>
      <c r="U367" s="52">
        <f t="shared" si="102"/>
        <v>11477.4</v>
      </c>
      <c r="V367" s="52">
        <f t="shared" si="102"/>
        <v>11477.4</v>
      </c>
      <c r="W367" s="52"/>
      <c r="X367" s="52"/>
      <c r="Y367" s="52">
        <f t="shared" si="97"/>
        <v>11477.4</v>
      </c>
      <c r="Z367" s="52">
        <f t="shared" si="98"/>
        <v>11477.4</v>
      </c>
      <c r="AA367" s="52"/>
      <c r="AB367" s="52"/>
      <c r="AC367" s="52">
        <f t="shared" si="92"/>
        <v>11477.4</v>
      </c>
      <c r="AD367" s="91">
        <f t="shared" si="93"/>
        <v>11477.4</v>
      </c>
      <c r="AE367" s="3"/>
      <c r="AF367" s="3"/>
      <c r="AG367" s="135">
        <f t="shared" si="94"/>
        <v>11477.4</v>
      </c>
      <c r="AH367" s="135">
        <f t="shared" si="95"/>
        <v>11477.4</v>
      </c>
      <c r="AI367" s="135"/>
      <c r="AJ367" s="135"/>
      <c r="AK367" s="135">
        <f t="shared" si="90"/>
        <v>11477.4</v>
      </c>
      <c r="AL367" s="135">
        <f t="shared" si="91"/>
        <v>11477.4</v>
      </c>
    </row>
    <row r="368" spans="1:38" ht="45" x14ac:dyDescent="0.2">
      <c r="A368" s="42" t="s">
        <v>6</v>
      </c>
      <c r="B368" s="43">
        <v>94</v>
      </c>
      <c r="C368" s="44">
        <v>106</v>
      </c>
      <c r="D368" s="45" t="s">
        <v>126</v>
      </c>
      <c r="E368" s="46" t="s">
        <v>3</v>
      </c>
      <c r="F368" s="45" t="s">
        <v>2</v>
      </c>
      <c r="G368" s="47" t="s">
        <v>11</v>
      </c>
      <c r="H368" s="48">
        <v>100</v>
      </c>
      <c r="I368" s="49">
        <f>I369</f>
        <v>10741.1</v>
      </c>
      <c r="J368" s="49">
        <f>J369</f>
        <v>10741.1</v>
      </c>
      <c r="K368" s="49"/>
      <c r="L368" s="49"/>
      <c r="M368" s="49">
        <f t="shared" si="87"/>
        <v>10741.1</v>
      </c>
      <c r="N368" s="50">
        <f t="shared" si="88"/>
        <v>10741.1</v>
      </c>
      <c r="O368" s="51"/>
      <c r="P368" s="51"/>
      <c r="Q368" s="52">
        <f t="shared" si="103"/>
        <v>10741.1</v>
      </c>
      <c r="R368" s="91">
        <f t="shared" si="104"/>
        <v>10741.1</v>
      </c>
      <c r="S368" s="51"/>
      <c r="T368" s="51"/>
      <c r="U368" s="52">
        <f t="shared" si="102"/>
        <v>10741.1</v>
      </c>
      <c r="V368" s="52">
        <f t="shared" si="102"/>
        <v>10741.1</v>
      </c>
      <c r="W368" s="52"/>
      <c r="X368" s="52"/>
      <c r="Y368" s="52">
        <f t="shared" si="97"/>
        <v>10741.1</v>
      </c>
      <c r="Z368" s="52">
        <f t="shared" si="98"/>
        <v>10741.1</v>
      </c>
      <c r="AA368" s="52"/>
      <c r="AB368" s="52"/>
      <c r="AC368" s="52">
        <f t="shared" si="92"/>
        <v>10741.1</v>
      </c>
      <c r="AD368" s="91">
        <f t="shared" si="93"/>
        <v>10741.1</v>
      </c>
      <c r="AE368" s="3"/>
      <c r="AF368" s="3"/>
      <c r="AG368" s="135">
        <f t="shared" si="94"/>
        <v>10741.1</v>
      </c>
      <c r="AH368" s="135">
        <f t="shared" si="95"/>
        <v>10741.1</v>
      </c>
      <c r="AI368" s="135"/>
      <c r="AJ368" s="135"/>
      <c r="AK368" s="135">
        <f t="shared" si="90"/>
        <v>10741.1</v>
      </c>
      <c r="AL368" s="135">
        <f t="shared" si="91"/>
        <v>10741.1</v>
      </c>
    </row>
    <row r="369" spans="1:38" ht="22.5" x14ac:dyDescent="0.2">
      <c r="A369" s="42" t="s">
        <v>5</v>
      </c>
      <c r="B369" s="43">
        <v>94</v>
      </c>
      <c r="C369" s="44">
        <v>106</v>
      </c>
      <c r="D369" s="45" t="s">
        <v>126</v>
      </c>
      <c r="E369" s="46" t="s">
        <v>3</v>
      </c>
      <c r="F369" s="45" t="s">
        <v>2</v>
      </c>
      <c r="G369" s="47" t="s">
        <v>11</v>
      </c>
      <c r="H369" s="48">
        <v>120</v>
      </c>
      <c r="I369" s="49">
        <v>10741.1</v>
      </c>
      <c r="J369" s="49">
        <v>10741.1</v>
      </c>
      <c r="K369" s="49"/>
      <c r="L369" s="49"/>
      <c r="M369" s="49">
        <f t="shared" si="87"/>
        <v>10741.1</v>
      </c>
      <c r="N369" s="50">
        <f t="shared" si="88"/>
        <v>10741.1</v>
      </c>
      <c r="O369" s="51"/>
      <c r="P369" s="51"/>
      <c r="Q369" s="52">
        <f t="shared" si="103"/>
        <v>10741.1</v>
      </c>
      <c r="R369" s="91">
        <f t="shared" si="104"/>
        <v>10741.1</v>
      </c>
      <c r="S369" s="51"/>
      <c r="T369" s="51"/>
      <c r="U369" s="52">
        <f t="shared" si="102"/>
        <v>10741.1</v>
      </c>
      <c r="V369" s="52">
        <f t="shared" si="102"/>
        <v>10741.1</v>
      </c>
      <c r="W369" s="52"/>
      <c r="X369" s="52"/>
      <c r="Y369" s="52">
        <f t="shared" si="97"/>
        <v>10741.1</v>
      </c>
      <c r="Z369" s="52">
        <f t="shared" si="98"/>
        <v>10741.1</v>
      </c>
      <c r="AA369" s="52"/>
      <c r="AB369" s="52"/>
      <c r="AC369" s="52">
        <f t="shared" si="92"/>
        <v>10741.1</v>
      </c>
      <c r="AD369" s="91">
        <f t="shared" si="93"/>
        <v>10741.1</v>
      </c>
      <c r="AE369" s="3"/>
      <c r="AF369" s="3"/>
      <c r="AG369" s="135">
        <f t="shared" si="94"/>
        <v>10741.1</v>
      </c>
      <c r="AH369" s="135">
        <f t="shared" si="95"/>
        <v>10741.1</v>
      </c>
      <c r="AI369" s="135"/>
      <c r="AJ369" s="135"/>
      <c r="AK369" s="135">
        <f t="shared" si="90"/>
        <v>10741.1</v>
      </c>
      <c r="AL369" s="135">
        <f t="shared" si="91"/>
        <v>10741.1</v>
      </c>
    </row>
    <row r="370" spans="1:38" ht="22.5" x14ac:dyDescent="0.2">
      <c r="A370" s="42" t="s">
        <v>14</v>
      </c>
      <c r="B370" s="43">
        <v>94</v>
      </c>
      <c r="C370" s="44">
        <v>106</v>
      </c>
      <c r="D370" s="45" t="s">
        <v>126</v>
      </c>
      <c r="E370" s="46" t="s">
        <v>3</v>
      </c>
      <c r="F370" s="45" t="s">
        <v>2</v>
      </c>
      <c r="G370" s="47" t="s">
        <v>11</v>
      </c>
      <c r="H370" s="48">
        <v>200</v>
      </c>
      <c r="I370" s="49">
        <f>I371</f>
        <v>736.3</v>
      </c>
      <c r="J370" s="49">
        <f>J371</f>
        <v>736.3</v>
      </c>
      <c r="K370" s="49"/>
      <c r="L370" s="49"/>
      <c r="M370" s="49">
        <f t="shared" si="87"/>
        <v>736.3</v>
      </c>
      <c r="N370" s="50">
        <f t="shared" si="88"/>
        <v>736.3</v>
      </c>
      <c r="O370" s="51"/>
      <c r="P370" s="51"/>
      <c r="Q370" s="52">
        <f t="shared" si="103"/>
        <v>736.3</v>
      </c>
      <c r="R370" s="91">
        <f t="shared" si="104"/>
        <v>736.3</v>
      </c>
      <c r="S370" s="51"/>
      <c r="T370" s="51"/>
      <c r="U370" s="52">
        <f t="shared" si="102"/>
        <v>736.3</v>
      </c>
      <c r="V370" s="52">
        <f t="shared" si="102"/>
        <v>736.3</v>
      </c>
      <c r="W370" s="52"/>
      <c r="X370" s="52"/>
      <c r="Y370" s="52">
        <f t="shared" si="97"/>
        <v>736.3</v>
      </c>
      <c r="Z370" s="52">
        <f t="shared" si="98"/>
        <v>736.3</v>
      </c>
      <c r="AA370" s="52"/>
      <c r="AB370" s="52"/>
      <c r="AC370" s="52">
        <f t="shared" si="92"/>
        <v>736.3</v>
      </c>
      <c r="AD370" s="91">
        <f t="shared" si="93"/>
        <v>736.3</v>
      </c>
      <c r="AE370" s="3"/>
      <c r="AF370" s="3"/>
      <c r="AG370" s="135">
        <f t="shared" si="94"/>
        <v>736.3</v>
      </c>
      <c r="AH370" s="135">
        <f t="shared" si="95"/>
        <v>736.3</v>
      </c>
      <c r="AI370" s="135"/>
      <c r="AJ370" s="135"/>
      <c r="AK370" s="135">
        <f t="shared" si="90"/>
        <v>736.3</v>
      </c>
      <c r="AL370" s="135">
        <f t="shared" si="91"/>
        <v>736.3</v>
      </c>
    </row>
    <row r="371" spans="1:38" ht="22.5" x14ac:dyDescent="0.2">
      <c r="A371" s="42" t="s">
        <v>13</v>
      </c>
      <c r="B371" s="43">
        <v>94</v>
      </c>
      <c r="C371" s="44">
        <v>106</v>
      </c>
      <c r="D371" s="45" t="s">
        <v>126</v>
      </c>
      <c r="E371" s="46" t="s">
        <v>3</v>
      </c>
      <c r="F371" s="45" t="s">
        <v>2</v>
      </c>
      <c r="G371" s="47" t="s">
        <v>11</v>
      </c>
      <c r="H371" s="48">
        <v>240</v>
      </c>
      <c r="I371" s="49">
        <v>736.3</v>
      </c>
      <c r="J371" s="49">
        <v>736.3</v>
      </c>
      <c r="K371" s="49"/>
      <c r="L371" s="49"/>
      <c r="M371" s="49">
        <f t="shared" ref="M371:M438" si="105">I371+K371</f>
        <v>736.3</v>
      </c>
      <c r="N371" s="50">
        <f t="shared" ref="N371:N438" si="106">J371+L371</f>
        <v>736.3</v>
      </c>
      <c r="O371" s="51"/>
      <c r="P371" s="51"/>
      <c r="Q371" s="52">
        <f t="shared" si="103"/>
        <v>736.3</v>
      </c>
      <c r="R371" s="91">
        <f t="shared" si="104"/>
        <v>736.3</v>
      </c>
      <c r="S371" s="51"/>
      <c r="T371" s="51"/>
      <c r="U371" s="52">
        <f t="shared" si="102"/>
        <v>736.3</v>
      </c>
      <c r="V371" s="52">
        <f t="shared" si="102"/>
        <v>736.3</v>
      </c>
      <c r="W371" s="52"/>
      <c r="X371" s="52"/>
      <c r="Y371" s="52">
        <f t="shared" si="97"/>
        <v>736.3</v>
      </c>
      <c r="Z371" s="52">
        <f t="shared" si="98"/>
        <v>736.3</v>
      </c>
      <c r="AA371" s="52"/>
      <c r="AB371" s="52"/>
      <c r="AC371" s="52">
        <f t="shared" si="92"/>
        <v>736.3</v>
      </c>
      <c r="AD371" s="91">
        <f t="shared" si="93"/>
        <v>736.3</v>
      </c>
      <c r="AE371" s="3"/>
      <c r="AF371" s="3"/>
      <c r="AG371" s="135">
        <f t="shared" si="94"/>
        <v>736.3</v>
      </c>
      <c r="AH371" s="135">
        <f t="shared" si="95"/>
        <v>736.3</v>
      </c>
      <c r="AI371" s="135"/>
      <c r="AJ371" s="135"/>
      <c r="AK371" s="135">
        <f t="shared" si="90"/>
        <v>736.3</v>
      </c>
      <c r="AL371" s="135">
        <f t="shared" si="91"/>
        <v>736.3</v>
      </c>
    </row>
    <row r="372" spans="1:38" x14ac:dyDescent="0.2">
      <c r="A372" s="42" t="s">
        <v>150</v>
      </c>
      <c r="B372" s="43">
        <v>94</v>
      </c>
      <c r="C372" s="44">
        <v>111</v>
      </c>
      <c r="D372" s="45" t="s">
        <v>7</v>
      </c>
      <c r="E372" s="46" t="s">
        <v>7</v>
      </c>
      <c r="F372" s="45" t="s">
        <v>7</v>
      </c>
      <c r="G372" s="47" t="s">
        <v>7</v>
      </c>
      <c r="H372" s="48" t="s">
        <v>7</v>
      </c>
      <c r="I372" s="49">
        <f t="shared" ref="I372:J375" si="107">I373</f>
        <v>5000</v>
      </c>
      <c r="J372" s="49">
        <f t="shared" si="107"/>
        <v>5000</v>
      </c>
      <c r="K372" s="49"/>
      <c r="L372" s="49"/>
      <c r="M372" s="49">
        <f t="shared" si="105"/>
        <v>5000</v>
      </c>
      <c r="N372" s="50">
        <f t="shared" si="106"/>
        <v>5000</v>
      </c>
      <c r="O372" s="51"/>
      <c r="P372" s="51"/>
      <c r="Q372" s="52">
        <f t="shared" si="103"/>
        <v>5000</v>
      </c>
      <c r="R372" s="91">
        <f t="shared" si="104"/>
        <v>5000</v>
      </c>
      <c r="S372" s="51"/>
      <c r="T372" s="51"/>
      <c r="U372" s="52">
        <f t="shared" si="102"/>
        <v>5000</v>
      </c>
      <c r="V372" s="52">
        <f t="shared" si="102"/>
        <v>5000</v>
      </c>
      <c r="W372" s="52"/>
      <c r="X372" s="52"/>
      <c r="Y372" s="52">
        <f t="shared" si="97"/>
        <v>5000</v>
      </c>
      <c r="Z372" s="52">
        <f t="shared" si="98"/>
        <v>5000</v>
      </c>
      <c r="AA372" s="52"/>
      <c r="AB372" s="52"/>
      <c r="AC372" s="52">
        <f t="shared" si="92"/>
        <v>5000</v>
      </c>
      <c r="AD372" s="91">
        <f t="shared" si="93"/>
        <v>5000</v>
      </c>
      <c r="AE372" s="3"/>
      <c r="AF372" s="3"/>
      <c r="AG372" s="135">
        <f t="shared" si="94"/>
        <v>5000</v>
      </c>
      <c r="AH372" s="135">
        <f t="shared" si="95"/>
        <v>5000</v>
      </c>
      <c r="AI372" s="135"/>
      <c r="AJ372" s="135"/>
      <c r="AK372" s="135">
        <f t="shared" si="90"/>
        <v>5000</v>
      </c>
      <c r="AL372" s="135">
        <f t="shared" si="91"/>
        <v>5000</v>
      </c>
    </row>
    <row r="373" spans="1:38" ht="22.5" x14ac:dyDescent="0.2">
      <c r="A373" s="42" t="s">
        <v>149</v>
      </c>
      <c r="B373" s="43">
        <v>94</v>
      </c>
      <c r="C373" s="44">
        <v>111</v>
      </c>
      <c r="D373" s="45" t="s">
        <v>148</v>
      </c>
      <c r="E373" s="46" t="s">
        <v>3</v>
      </c>
      <c r="F373" s="45" t="s">
        <v>2</v>
      </c>
      <c r="G373" s="47" t="s">
        <v>9</v>
      </c>
      <c r="H373" s="48" t="s">
        <v>7</v>
      </c>
      <c r="I373" s="49">
        <f t="shared" si="107"/>
        <v>5000</v>
      </c>
      <c r="J373" s="49">
        <f t="shared" si="107"/>
        <v>5000</v>
      </c>
      <c r="K373" s="49"/>
      <c r="L373" s="49"/>
      <c r="M373" s="49">
        <f t="shared" si="105"/>
        <v>5000</v>
      </c>
      <c r="N373" s="50">
        <f t="shared" si="106"/>
        <v>5000</v>
      </c>
      <c r="O373" s="51"/>
      <c r="P373" s="51"/>
      <c r="Q373" s="52">
        <f t="shared" si="103"/>
        <v>5000</v>
      </c>
      <c r="R373" s="91">
        <f t="shared" si="104"/>
        <v>5000</v>
      </c>
      <c r="S373" s="51"/>
      <c r="T373" s="51"/>
      <c r="U373" s="52">
        <f t="shared" si="102"/>
        <v>5000</v>
      </c>
      <c r="V373" s="52">
        <f t="shared" si="102"/>
        <v>5000</v>
      </c>
      <c r="W373" s="52"/>
      <c r="X373" s="52"/>
      <c r="Y373" s="52">
        <f t="shared" si="97"/>
        <v>5000</v>
      </c>
      <c r="Z373" s="52">
        <f t="shared" si="98"/>
        <v>5000</v>
      </c>
      <c r="AA373" s="52"/>
      <c r="AB373" s="52"/>
      <c r="AC373" s="52">
        <f t="shared" si="92"/>
        <v>5000</v>
      </c>
      <c r="AD373" s="91">
        <f t="shared" si="93"/>
        <v>5000</v>
      </c>
      <c r="AE373" s="3"/>
      <c r="AF373" s="3"/>
      <c r="AG373" s="135">
        <f t="shared" si="94"/>
        <v>5000</v>
      </c>
      <c r="AH373" s="135">
        <f t="shared" si="95"/>
        <v>5000</v>
      </c>
      <c r="AI373" s="135"/>
      <c r="AJ373" s="135"/>
      <c r="AK373" s="135">
        <f t="shared" si="90"/>
        <v>5000</v>
      </c>
      <c r="AL373" s="135">
        <f t="shared" si="91"/>
        <v>5000</v>
      </c>
    </row>
    <row r="374" spans="1:38" ht="22.5" x14ac:dyDescent="0.2">
      <c r="A374" s="42" t="s">
        <v>149</v>
      </c>
      <c r="B374" s="43">
        <v>94</v>
      </c>
      <c r="C374" s="44">
        <v>111</v>
      </c>
      <c r="D374" s="45" t="s">
        <v>148</v>
      </c>
      <c r="E374" s="46" t="s">
        <v>3</v>
      </c>
      <c r="F374" s="45" t="s">
        <v>2</v>
      </c>
      <c r="G374" s="47" t="s">
        <v>147</v>
      </c>
      <c r="H374" s="48" t="s">
        <v>7</v>
      </c>
      <c r="I374" s="49">
        <f t="shared" si="107"/>
        <v>5000</v>
      </c>
      <c r="J374" s="49">
        <f t="shared" si="107"/>
        <v>5000</v>
      </c>
      <c r="K374" s="49"/>
      <c r="L374" s="49"/>
      <c r="M374" s="49">
        <f t="shared" si="105"/>
        <v>5000</v>
      </c>
      <c r="N374" s="50">
        <f t="shared" si="106"/>
        <v>5000</v>
      </c>
      <c r="O374" s="51"/>
      <c r="P374" s="51"/>
      <c r="Q374" s="52">
        <f t="shared" si="103"/>
        <v>5000</v>
      </c>
      <c r="R374" s="91">
        <f t="shared" si="104"/>
        <v>5000</v>
      </c>
      <c r="S374" s="51"/>
      <c r="T374" s="51"/>
      <c r="U374" s="52">
        <f t="shared" si="102"/>
        <v>5000</v>
      </c>
      <c r="V374" s="52">
        <f t="shared" si="102"/>
        <v>5000</v>
      </c>
      <c r="W374" s="52"/>
      <c r="X374" s="52"/>
      <c r="Y374" s="52">
        <f t="shared" si="97"/>
        <v>5000</v>
      </c>
      <c r="Z374" s="52">
        <f t="shared" si="98"/>
        <v>5000</v>
      </c>
      <c r="AA374" s="52"/>
      <c r="AB374" s="52"/>
      <c r="AC374" s="52">
        <f t="shared" si="92"/>
        <v>5000</v>
      </c>
      <c r="AD374" s="91">
        <f t="shared" si="93"/>
        <v>5000</v>
      </c>
      <c r="AE374" s="3"/>
      <c r="AF374" s="3"/>
      <c r="AG374" s="135">
        <f t="shared" si="94"/>
        <v>5000</v>
      </c>
      <c r="AH374" s="135">
        <f t="shared" si="95"/>
        <v>5000</v>
      </c>
      <c r="AI374" s="135"/>
      <c r="AJ374" s="135"/>
      <c r="AK374" s="135">
        <f t="shared" si="90"/>
        <v>5000</v>
      </c>
      <c r="AL374" s="135">
        <f t="shared" si="91"/>
        <v>5000</v>
      </c>
    </row>
    <row r="375" spans="1:38" x14ac:dyDescent="0.2">
      <c r="A375" s="42" t="s">
        <v>71</v>
      </c>
      <c r="B375" s="43">
        <v>94</v>
      </c>
      <c r="C375" s="44">
        <v>111</v>
      </c>
      <c r="D375" s="45" t="s">
        <v>148</v>
      </c>
      <c r="E375" s="46" t="s">
        <v>3</v>
      </c>
      <c r="F375" s="45" t="s">
        <v>2</v>
      </c>
      <c r="G375" s="47" t="s">
        <v>147</v>
      </c>
      <c r="H375" s="48">
        <v>800</v>
      </c>
      <c r="I375" s="49">
        <f t="shared" si="107"/>
        <v>5000</v>
      </c>
      <c r="J375" s="49">
        <f t="shared" si="107"/>
        <v>5000</v>
      </c>
      <c r="K375" s="49"/>
      <c r="L375" s="49"/>
      <c r="M375" s="49">
        <f t="shared" si="105"/>
        <v>5000</v>
      </c>
      <c r="N375" s="50">
        <f t="shared" si="106"/>
        <v>5000</v>
      </c>
      <c r="O375" s="51"/>
      <c r="P375" s="51"/>
      <c r="Q375" s="52">
        <f t="shared" si="103"/>
        <v>5000</v>
      </c>
      <c r="R375" s="91">
        <f t="shared" si="104"/>
        <v>5000</v>
      </c>
      <c r="S375" s="51"/>
      <c r="T375" s="51"/>
      <c r="U375" s="52">
        <f t="shared" si="102"/>
        <v>5000</v>
      </c>
      <c r="V375" s="52">
        <f t="shared" si="102"/>
        <v>5000</v>
      </c>
      <c r="W375" s="52"/>
      <c r="X375" s="52"/>
      <c r="Y375" s="52">
        <f t="shared" si="97"/>
        <v>5000</v>
      </c>
      <c r="Z375" s="52">
        <f t="shared" si="98"/>
        <v>5000</v>
      </c>
      <c r="AA375" s="52"/>
      <c r="AB375" s="52"/>
      <c r="AC375" s="52">
        <f t="shared" si="92"/>
        <v>5000</v>
      </c>
      <c r="AD375" s="91">
        <f t="shared" si="93"/>
        <v>5000</v>
      </c>
      <c r="AE375" s="3"/>
      <c r="AF375" s="3"/>
      <c r="AG375" s="135">
        <f t="shared" si="94"/>
        <v>5000</v>
      </c>
      <c r="AH375" s="135">
        <f t="shared" si="95"/>
        <v>5000</v>
      </c>
      <c r="AI375" s="135"/>
      <c r="AJ375" s="135"/>
      <c r="AK375" s="135">
        <f t="shared" si="90"/>
        <v>5000</v>
      </c>
      <c r="AL375" s="135">
        <f t="shared" si="91"/>
        <v>5000</v>
      </c>
    </row>
    <row r="376" spans="1:38" x14ac:dyDescent="0.2">
      <c r="A376" s="42" t="s">
        <v>144</v>
      </c>
      <c r="B376" s="43">
        <v>94</v>
      </c>
      <c r="C376" s="44">
        <v>111</v>
      </c>
      <c r="D376" s="45" t="s">
        <v>148</v>
      </c>
      <c r="E376" s="46" t="s">
        <v>3</v>
      </c>
      <c r="F376" s="45" t="s">
        <v>2</v>
      </c>
      <c r="G376" s="47" t="s">
        <v>147</v>
      </c>
      <c r="H376" s="48">
        <v>870</v>
      </c>
      <c r="I376" s="49">
        <v>5000</v>
      </c>
      <c r="J376" s="49">
        <v>5000</v>
      </c>
      <c r="K376" s="49"/>
      <c r="L376" s="49"/>
      <c r="M376" s="49">
        <f t="shared" si="105"/>
        <v>5000</v>
      </c>
      <c r="N376" s="50">
        <f t="shared" si="106"/>
        <v>5000</v>
      </c>
      <c r="O376" s="51"/>
      <c r="P376" s="51"/>
      <c r="Q376" s="52">
        <f t="shared" si="103"/>
        <v>5000</v>
      </c>
      <c r="R376" s="91">
        <f t="shared" si="104"/>
        <v>5000</v>
      </c>
      <c r="S376" s="51"/>
      <c r="T376" s="51"/>
      <c r="U376" s="52">
        <f t="shared" si="102"/>
        <v>5000</v>
      </c>
      <c r="V376" s="52">
        <f t="shared" si="102"/>
        <v>5000</v>
      </c>
      <c r="W376" s="52"/>
      <c r="X376" s="52"/>
      <c r="Y376" s="52">
        <f t="shared" si="97"/>
        <v>5000</v>
      </c>
      <c r="Z376" s="52">
        <f t="shared" si="98"/>
        <v>5000</v>
      </c>
      <c r="AA376" s="52"/>
      <c r="AB376" s="52"/>
      <c r="AC376" s="52">
        <f t="shared" si="92"/>
        <v>5000</v>
      </c>
      <c r="AD376" s="91">
        <f t="shared" si="93"/>
        <v>5000</v>
      </c>
      <c r="AE376" s="3"/>
      <c r="AF376" s="3"/>
      <c r="AG376" s="135">
        <f t="shared" si="94"/>
        <v>5000</v>
      </c>
      <c r="AH376" s="135">
        <f t="shared" si="95"/>
        <v>5000</v>
      </c>
      <c r="AI376" s="135"/>
      <c r="AJ376" s="135"/>
      <c r="AK376" s="135">
        <f t="shared" si="90"/>
        <v>5000</v>
      </c>
      <c r="AL376" s="135">
        <f t="shared" si="91"/>
        <v>5000</v>
      </c>
    </row>
    <row r="377" spans="1:38" x14ac:dyDescent="0.2">
      <c r="A377" s="42" t="s">
        <v>86</v>
      </c>
      <c r="B377" s="43">
        <v>94</v>
      </c>
      <c r="C377" s="44">
        <v>113</v>
      </c>
      <c r="D377" s="45" t="s">
        <v>7</v>
      </c>
      <c r="E377" s="46" t="s">
        <v>7</v>
      </c>
      <c r="F377" s="45" t="s">
        <v>7</v>
      </c>
      <c r="G377" s="47" t="s">
        <v>7</v>
      </c>
      <c r="H377" s="48" t="s">
        <v>7</v>
      </c>
      <c r="I377" s="49">
        <f>I378+I387+I390</f>
        <v>7554.4</v>
      </c>
      <c r="J377" s="49">
        <f>J378+J386</f>
        <v>7862.3</v>
      </c>
      <c r="K377" s="49">
        <f>K378</f>
        <v>-20.361000000000001</v>
      </c>
      <c r="L377" s="49">
        <f>L378</f>
        <v>128.82499999999999</v>
      </c>
      <c r="M377" s="49">
        <f t="shared" si="105"/>
        <v>7534.0389999999998</v>
      </c>
      <c r="N377" s="50">
        <f t="shared" si="106"/>
        <v>7991.125</v>
      </c>
      <c r="O377" s="72">
        <f>O382</f>
        <v>0</v>
      </c>
      <c r="P377" s="72">
        <f>P382</f>
        <v>0</v>
      </c>
      <c r="Q377" s="52">
        <f t="shared" si="103"/>
        <v>7534.0389999999998</v>
      </c>
      <c r="R377" s="91">
        <f t="shared" si="104"/>
        <v>7991.125</v>
      </c>
      <c r="S377" s="91">
        <f>S386</f>
        <v>-10</v>
      </c>
      <c r="T377" s="51"/>
      <c r="U377" s="52">
        <f t="shared" si="102"/>
        <v>7524.0389999999998</v>
      </c>
      <c r="V377" s="52">
        <f t="shared" si="102"/>
        <v>7991.125</v>
      </c>
      <c r="W377" s="52"/>
      <c r="X377" s="52"/>
      <c r="Y377" s="52">
        <f t="shared" si="97"/>
        <v>7524.0389999999998</v>
      </c>
      <c r="Z377" s="52">
        <f t="shared" si="98"/>
        <v>7991.125</v>
      </c>
      <c r="AA377" s="52">
        <f>AA386</f>
        <v>-20.642890000000001</v>
      </c>
      <c r="AB377" s="52"/>
      <c r="AC377" s="52">
        <f t="shared" si="92"/>
        <v>7503.3961099999997</v>
      </c>
      <c r="AD377" s="91">
        <f t="shared" si="93"/>
        <v>7991.125</v>
      </c>
      <c r="AE377" s="52"/>
      <c r="AF377" s="3"/>
      <c r="AG377" s="135">
        <f t="shared" si="94"/>
        <v>7503.3961099999997</v>
      </c>
      <c r="AH377" s="135">
        <f t="shared" si="95"/>
        <v>7991.125</v>
      </c>
      <c r="AI377" s="135">
        <f>AI386</f>
        <v>-1518.5530000000001</v>
      </c>
      <c r="AJ377" s="135"/>
      <c r="AK377" s="135">
        <f t="shared" si="90"/>
        <v>5984.8431099999998</v>
      </c>
      <c r="AL377" s="135">
        <f t="shared" si="91"/>
        <v>7991.125</v>
      </c>
    </row>
    <row r="378" spans="1:38" ht="45" x14ac:dyDescent="0.2">
      <c r="A378" s="42" t="s">
        <v>300</v>
      </c>
      <c r="B378" s="43">
        <v>94</v>
      </c>
      <c r="C378" s="44">
        <v>113</v>
      </c>
      <c r="D378" s="45" t="s">
        <v>34</v>
      </c>
      <c r="E378" s="46" t="s">
        <v>3</v>
      </c>
      <c r="F378" s="45" t="s">
        <v>2</v>
      </c>
      <c r="G378" s="47" t="s">
        <v>9</v>
      </c>
      <c r="H378" s="48" t="s">
        <v>7</v>
      </c>
      <c r="I378" s="49">
        <f t="shared" ref="I378:J380" si="108">I379</f>
        <v>453</v>
      </c>
      <c r="J378" s="49">
        <f t="shared" si="108"/>
        <v>453</v>
      </c>
      <c r="K378" s="49">
        <f>K390</f>
        <v>-20.361000000000001</v>
      </c>
      <c r="L378" s="49">
        <f>L390</f>
        <v>128.82499999999999</v>
      </c>
      <c r="M378" s="49">
        <f t="shared" si="105"/>
        <v>432.63900000000001</v>
      </c>
      <c r="N378" s="50">
        <f t="shared" si="106"/>
        <v>581.82500000000005</v>
      </c>
      <c r="O378" s="51"/>
      <c r="P378" s="51"/>
      <c r="Q378" s="52">
        <f t="shared" si="103"/>
        <v>432.63900000000001</v>
      </c>
      <c r="R378" s="91">
        <f t="shared" si="104"/>
        <v>581.82500000000005</v>
      </c>
      <c r="S378" s="51"/>
      <c r="T378" s="51"/>
      <c r="U378" s="52">
        <f t="shared" si="102"/>
        <v>432.63900000000001</v>
      </c>
      <c r="V378" s="52">
        <f t="shared" si="102"/>
        <v>581.82500000000005</v>
      </c>
      <c r="W378" s="52"/>
      <c r="X378" s="52"/>
      <c r="Y378" s="52">
        <f t="shared" si="97"/>
        <v>432.63900000000001</v>
      </c>
      <c r="Z378" s="52">
        <f t="shared" si="98"/>
        <v>581.82500000000005</v>
      </c>
      <c r="AA378" s="52"/>
      <c r="AB378" s="52"/>
      <c r="AC378" s="52">
        <f t="shared" si="92"/>
        <v>432.63900000000001</v>
      </c>
      <c r="AD378" s="91">
        <f t="shared" si="93"/>
        <v>581.82500000000005</v>
      </c>
      <c r="AE378" s="3"/>
      <c r="AF378" s="3"/>
      <c r="AG378" s="135">
        <f t="shared" si="94"/>
        <v>432.63900000000001</v>
      </c>
      <c r="AH378" s="135">
        <f t="shared" si="95"/>
        <v>581.82500000000005</v>
      </c>
      <c r="AI378" s="135"/>
      <c r="AJ378" s="135"/>
      <c r="AK378" s="135">
        <f t="shared" si="90"/>
        <v>432.63900000000001</v>
      </c>
      <c r="AL378" s="135">
        <f t="shared" si="91"/>
        <v>581.82500000000005</v>
      </c>
    </row>
    <row r="379" spans="1:38" ht="22.5" x14ac:dyDescent="0.2">
      <c r="A379" s="42" t="s">
        <v>81</v>
      </c>
      <c r="B379" s="43">
        <v>94</v>
      </c>
      <c r="C379" s="44">
        <v>113</v>
      </c>
      <c r="D379" s="45" t="s">
        <v>34</v>
      </c>
      <c r="E379" s="46" t="s">
        <v>3</v>
      </c>
      <c r="F379" s="45" t="s">
        <v>2</v>
      </c>
      <c r="G379" s="47" t="s">
        <v>80</v>
      </c>
      <c r="H379" s="48" t="s">
        <v>7</v>
      </c>
      <c r="I379" s="49">
        <f t="shared" si="108"/>
        <v>453</v>
      </c>
      <c r="J379" s="49">
        <f t="shared" si="108"/>
        <v>453</v>
      </c>
      <c r="K379" s="49"/>
      <c r="L379" s="49"/>
      <c r="M379" s="49">
        <f t="shared" si="105"/>
        <v>453</v>
      </c>
      <c r="N379" s="50">
        <f t="shared" si="106"/>
        <v>453</v>
      </c>
      <c r="O379" s="51"/>
      <c r="P379" s="51"/>
      <c r="Q379" s="52">
        <f t="shared" si="103"/>
        <v>453</v>
      </c>
      <c r="R379" s="91">
        <f t="shared" si="104"/>
        <v>453</v>
      </c>
      <c r="S379" s="51"/>
      <c r="T379" s="51"/>
      <c r="U379" s="52">
        <f t="shared" si="102"/>
        <v>453</v>
      </c>
      <c r="V379" s="52">
        <f t="shared" si="102"/>
        <v>453</v>
      </c>
      <c r="W379" s="52"/>
      <c r="X379" s="52"/>
      <c r="Y379" s="52">
        <f t="shared" si="97"/>
        <v>453</v>
      </c>
      <c r="Z379" s="52">
        <f t="shared" si="98"/>
        <v>453</v>
      </c>
      <c r="AA379" s="52"/>
      <c r="AB379" s="52"/>
      <c r="AC379" s="52">
        <f t="shared" si="92"/>
        <v>453</v>
      </c>
      <c r="AD379" s="91">
        <f t="shared" si="93"/>
        <v>453</v>
      </c>
      <c r="AE379" s="3"/>
      <c r="AF379" s="3"/>
      <c r="AG379" s="135">
        <f t="shared" si="94"/>
        <v>453</v>
      </c>
      <c r="AH379" s="135">
        <f t="shared" si="95"/>
        <v>453</v>
      </c>
      <c r="AI379" s="135"/>
      <c r="AJ379" s="135"/>
      <c r="AK379" s="135">
        <f t="shared" si="90"/>
        <v>453</v>
      </c>
      <c r="AL379" s="135">
        <f t="shared" si="91"/>
        <v>453</v>
      </c>
    </row>
    <row r="380" spans="1:38" ht="22.5" x14ac:dyDescent="0.2">
      <c r="A380" s="42" t="s">
        <v>14</v>
      </c>
      <c r="B380" s="43">
        <v>94</v>
      </c>
      <c r="C380" s="44">
        <v>113</v>
      </c>
      <c r="D380" s="45" t="s">
        <v>34</v>
      </c>
      <c r="E380" s="46" t="s">
        <v>3</v>
      </c>
      <c r="F380" s="45" t="s">
        <v>2</v>
      </c>
      <c r="G380" s="47" t="s">
        <v>80</v>
      </c>
      <c r="H380" s="48">
        <v>200</v>
      </c>
      <c r="I380" s="49">
        <f t="shared" si="108"/>
        <v>453</v>
      </c>
      <c r="J380" s="49">
        <f t="shared" si="108"/>
        <v>453</v>
      </c>
      <c r="K380" s="49"/>
      <c r="L380" s="49"/>
      <c r="M380" s="49">
        <f t="shared" si="105"/>
        <v>453</v>
      </c>
      <c r="N380" s="50">
        <f t="shared" si="106"/>
        <v>453</v>
      </c>
      <c r="O380" s="51"/>
      <c r="P380" s="51"/>
      <c r="Q380" s="52">
        <f t="shared" si="103"/>
        <v>453</v>
      </c>
      <c r="R380" s="91">
        <f t="shared" si="104"/>
        <v>453</v>
      </c>
      <c r="S380" s="51"/>
      <c r="T380" s="51"/>
      <c r="U380" s="52">
        <f t="shared" si="102"/>
        <v>453</v>
      </c>
      <c r="V380" s="52">
        <f t="shared" si="102"/>
        <v>453</v>
      </c>
      <c r="W380" s="52"/>
      <c r="X380" s="52"/>
      <c r="Y380" s="52">
        <f t="shared" si="97"/>
        <v>453</v>
      </c>
      <c r="Z380" s="52">
        <f t="shared" si="98"/>
        <v>453</v>
      </c>
      <c r="AA380" s="52"/>
      <c r="AB380" s="52"/>
      <c r="AC380" s="52">
        <f t="shared" si="92"/>
        <v>453</v>
      </c>
      <c r="AD380" s="91">
        <f t="shared" si="93"/>
        <v>453</v>
      </c>
      <c r="AE380" s="3"/>
      <c r="AF380" s="3"/>
      <c r="AG380" s="135">
        <f t="shared" si="94"/>
        <v>453</v>
      </c>
      <c r="AH380" s="135">
        <f t="shared" si="95"/>
        <v>453</v>
      </c>
      <c r="AI380" s="135"/>
      <c r="AJ380" s="135"/>
      <c r="AK380" s="135">
        <f t="shared" si="90"/>
        <v>453</v>
      </c>
      <c r="AL380" s="135">
        <f t="shared" si="91"/>
        <v>453</v>
      </c>
    </row>
    <row r="381" spans="1:38" ht="22.5" x14ac:dyDescent="0.2">
      <c r="A381" s="42" t="s">
        <v>13</v>
      </c>
      <c r="B381" s="43">
        <v>94</v>
      </c>
      <c r="C381" s="44">
        <v>113</v>
      </c>
      <c r="D381" s="45" t="s">
        <v>34</v>
      </c>
      <c r="E381" s="46" t="s">
        <v>3</v>
      </c>
      <c r="F381" s="45" t="s">
        <v>2</v>
      </c>
      <c r="G381" s="47" t="s">
        <v>80</v>
      </c>
      <c r="H381" s="48">
        <v>240</v>
      </c>
      <c r="I381" s="49">
        <v>453</v>
      </c>
      <c r="J381" s="49">
        <v>453</v>
      </c>
      <c r="K381" s="49"/>
      <c r="L381" s="49"/>
      <c r="M381" s="49">
        <f t="shared" si="105"/>
        <v>453</v>
      </c>
      <c r="N381" s="50">
        <f t="shared" si="106"/>
        <v>453</v>
      </c>
      <c r="O381" s="51"/>
      <c r="P381" s="51"/>
      <c r="Q381" s="52">
        <f t="shared" si="103"/>
        <v>453</v>
      </c>
      <c r="R381" s="91">
        <f t="shared" si="104"/>
        <v>453</v>
      </c>
      <c r="S381" s="51"/>
      <c r="T381" s="51"/>
      <c r="U381" s="52">
        <f t="shared" si="102"/>
        <v>453</v>
      </c>
      <c r="V381" s="52">
        <f t="shared" si="102"/>
        <v>453</v>
      </c>
      <c r="W381" s="52"/>
      <c r="X381" s="52"/>
      <c r="Y381" s="52">
        <f t="shared" si="97"/>
        <v>453</v>
      </c>
      <c r="Z381" s="52">
        <f t="shared" si="98"/>
        <v>453</v>
      </c>
      <c r="AA381" s="52"/>
      <c r="AB381" s="52"/>
      <c r="AC381" s="52">
        <f t="shared" si="92"/>
        <v>453</v>
      </c>
      <c r="AD381" s="91">
        <f t="shared" si="93"/>
        <v>453</v>
      </c>
      <c r="AE381" s="3"/>
      <c r="AF381" s="3"/>
      <c r="AG381" s="135">
        <f t="shared" si="94"/>
        <v>453</v>
      </c>
      <c r="AH381" s="135">
        <f t="shared" si="95"/>
        <v>453</v>
      </c>
      <c r="AI381" s="135"/>
      <c r="AJ381" s="135"/>
      <c r="AK381" s="135">
        <f t="shared" si="90"/>
        <v>453</v>
      </c>
      <c r="AL381" s="135">
        <f t="shared" si="91"/>
        <v>453</v>
      </c>
    </row>
    <row r="382" spans="1:38" ht="45" x14ac:dyDescent="0.2">
      <c r="A382" s="53" t="s">
        <v>320</v>
      </c>
      <c r="B382" s="43">
        <v>94</v>
      </c>
      <c r="C382" s="44">
        <v>113</v>
      </c>
      <c r="D382" s="55" t="s">
        <v>126</v>
      </c>
      <c r="E382" s="56" t="s">
        <v>3</v>
      </c>
      <c r="F382" s="55" t="s">
        <v>2</v>
      </c>
      <c r="G382" s="57" t="s">
        <v>9</v>
      </c>
      <c r="H382" s="60"/>
      <c r="I382" s="49"/>
      <c r="J382" s="49"/>
      <c r="K382" s="49"/>
      <c r="L382" s="49"/>
      <c r="M382" s="49"/>
      <c r="N382" s="50"/>
      <c r="O382" s="72">
        <f t="shared" ref="O382:P384" si="109">O383</f>
        <v>0</v>
      </c>
      <c r="P382" s="72">
        <f t="shared" si="109"/>
        <v>0</v>
      </c>
      <c r="Q382" s="52">
        <f t="shared" si="103"/>
        <v>0</v>
      </c>
      <c r="R382" s="91">
        <f t="shared" si="104"/>
        <v>0</v>
      </c>
      <c r="S382" s="51"/>
      <c r="T382" s="51"/>
      <c r="U382" s="52">
        <f t="shared" si="102"/>
        <v>0</v>
      </c>
      <c r="V382" s="52">
        <f t="shared" si="102"/>
        <v>0</v>
      </c>
      <c r="W382" s="52"/>
      <c r="X382" s="52"/>
      <c r="Y382" s="52">
        <f t="shared" si="97"/>
        <v>0</v>
      </c>
      <c r="Z382" s="52">
        <f t="shared" si="98"/>
        <v>0</v>
      </c>
      <c r="AA382" s="52"/>
      <c r="AB382" s="52"/>
      <c r="AC382" s="52">
        <f>Y382+AA382</f>
        <v>0</v>
      </c>
      <c r="AD382" s="91">
        <f t="shared" si="93"/>
        <v>0</v>
      </c>
      <c r="AE382" s="52"/>
      <c r="AF382" s="3"/>
      <c r="AG382" s="135">
        <f t="shared" si="94"/>
        <v>0</v>
      </c>
      <c r="AH382" s="135">
        <f t="shared" si="95"/>
        <v>0</v>
      </c>
      <c r="AI382" s="135"/>
      <c r="AJ382" s="135"/>
      <c r="AK382" s="135">
        <f t="shared" si="90"/>
        <v>0</v>
      </c>
      <c r="AL382" s="135">
        <f t="shared" si="91"/>
        <v>0</v>
      </c>
    </row>
    <row r="383" spans="1:38" ht="22.5" x14ac:dyDescent="0.2">
      <c r="A383" s="53" t="s">
        <v>152</v>
      </c>
      <c r="B383" s="43">
        <v>94</v>
      </c>
      <c r="C383" s="44">
        <v>113</v>
      </c>
      <c r="D383" s="55" t="s">
        <v>126</v>
      </c>
      <c r="E383" s="56" t="s">
        <v>3</v>
      </c>
      <c r="F383" s="55" t="s">
        <v>2</v>
      </c>
      <c r="G383" s="57" t="s">
        <v>151</v>
      </c>
      <c r="H383" s="60" t="s">
        <v>7</v>
      </c>
      <c r="I383" s="49"/>
      <c r="J383" s="49"/>
      <c r="K383" s="49"/>
      <c r="L383" s="49"/>
      <c r="M383" s="49"/>
      <c r="N383" s="50"/>
      <c r="O383" s="72">
        <f t="shared" si="109"/>
        <v>0</v>
      </c>
      <c r="P383" s="72">
        <f t="shared" si="109"/>
        <v>0</v>
      </c>
      <c r="Q383" s="52">
        <f t="shared" si="103"/>
        <v>0</v>
      </c>
      <c r="R383" s="91">
        <f t="shared" si="104"/>
        <v>0</v>
      </c>
      <c r="S383" s="51"/>
      <c r="T383" s="51"/>
      <c r="U383" s="52">
        <f t="shared" si="102"/>
        <v>0</v>
      </c>
      <c r="V383" s="52">
        <f t="shared" si="102"/>
        <v>0</v>
      </c>
      <c r="W383" s="52"/>
      <c r="X383" s="52"/>
      <c r="Y383" s="52">
        <f t="shared" si="97"/>
        <v>0</v>
      </c>
      <c r="Z383" s="52">
        <f t="shared" si="98"/>
        <v>0</v>
      </c>
      <c r="AA383" s="52"/>
      <c r="AB383" s="52"/>
      <c r="AC383" s="52">
        <f t="shared" si="92"/>
        <v>0</v>
      </c>
      <c r="AD383" s="91">
        <f t="shared" si="93"/>
        <v>0</v>
      </c>
      <c r="AE383" s="3"/>
      <c r="AF383" s="3"/>
      <c r="AG383" s="135">
        <f t="shared" si="94"/>
        <v>0</v>
      </c>
      <c r="AH383" s="135">
        <f t="shared" si="95"/>
        <v>0</v>
      </c>
      <c r="AI383" s="135"/>
      <c r="AJ383" s="135"/>
      <c r="AK383" s="135">
        <f t="shared" si="90"/>
        <v>0</v>
      </c>
      <c r="AL383" s="135">
        <f t="shared" si="91"/>
        <v>0</v>
      </c>
    </row>
    <row r="384" spans="1:38" x14ac:dyDescent="0.2">
      <c r="A384" s="53" t="s">
        <v>65</v>
      </c>
      <c r="B384" s="43">
        <v>94</v>
      </c>
      <c r="C384" s="44">
        <v>113</v>
      </c>
      <c r="D384" s="55" t="s">
        <v>126</v>
      </c>
      <c r="E384" s="56" t="s">
        <v>3</v>
      </c>
      <c r="F384" s="55" t="s">
        <v>2</v>
      </c>
      <c r="G384" s="57" t="s">
        <v>151</v>
      </c>
      <c r="H384" s="60">
        <v>500</v>
      </c>
      <c r="I384" s="49"/>
      <c r="J384" s="49"/>
      <c r="K384" s="49"/>
      <c r="L384" s="49"/>
      <c r="M384" s="49"/>
      <c r="N384" s="50"/>
      <c r="O384" s="72">
        <f t="shared" si="109"/>
        <v>0</v>
      </c>
      <c r="P384" s="72">
        <f t="shared" si="109"/>
        <v>0</v>
      </c>
      <c r="Q384" s="52">
        <f t="shared" si="103"/>
        <v>0</v>
      </c>
      <c r="R384" s="91">
        <f t="shared" si="104"/>
        <v>0</v>
      </c>
      <c r="S384" s="51"/>
      <c r="T384" s="51"/>
      <c r="U384" s="52">
        <f t="shared" si="102"/>
        <v>0</v>
      </c>
      <c r="V384" s="52">
        <f t="shared" si="102"/>
        <v>0</v>
      </c>
      <c r="W384" s="52"/>
      <c r="X384" s="52"/>
      <c r="Y384" s="52">
        <f t="shared" si="97"/>
        <v>0</v>
      </c>
      <c r="Z384" s="52">
        <f t="shared" si="98"/>
        <v>0</v>
      </c>
      <c r="AA384" s="52"/>
      <c r="AB384" s="52"/>
      <c r="AC384" s="52">
        <f t="shared" si="92"/>
        <v>0</v>
      </c>
      <c r="AD384" s="91">
        <f t="shared" si="93"/>
        <v>0</v>
      </c>
      <c r="AE384" s="3"/>
      <c r="AF384" s="3"/>
      <c r="AG384" s="135">
        <f t="shared" si="94"/>
        <v>0</v>
      </c>
      <c r="AH384" s="135">
        <f t="shared" si="95"/>
        <v>0</v>
      </c>
      <c r="AI384" s="135"/>
      <c r="AJ384" s="135"/>
      <c r="AK384" s="135">
        <f t="shared" si="90"/>
        <v>0</v>
      </c>
      <c r="AL384" s="135">
        <f t="shared" si="91"/>
        <v>0</v>
      </c>
    </row>
    <row r="385" spans="1:38" x14ac:dyDescent="0.2">
      <c r="A385" s="53" t="s">
        <v>139</v>
      </c>
      <c r="B385" s="43">
        <v>94</v>
      </c>
      <c r="C385" s="44">
        <v>113</v>
      </c>
      <c r="D385" s="55" t="s">
        <v>126</v>
      </c>
      <c r="E385" s="56" t="s">
        <v>3</v>
      </c>
      <c r="F385" s="55" t="s">
        <v>2</v>
      </c>
      <c r="G385" s="57" t="s">
        <v>151</v>
      </c>
      <c r="H385" s="60">
        <v>530</v>
      </c>
      <c r="I385" s="49"/>
      <c r="J385" s="49"/>
      <c r="K385" s="49"/>
      <c r="L385" s="49"/>
      <c r="M385" s="49"/>
      <c r="N385" s="50"/>
      <c r="O385" s="72"/>
      <c r="P385" s="72"/>
      <c r="Q385" s="52">
        <f t="shared" si="103"/>
        <v>0</v>
      </c>
      <c r="R385" s="91">
        <f t="shared" si="104"/>
        <v>0</v>
      </c>
      <c r="S385" s="51"/>
      <c r="T385" s="51"/>
      <c r="U385" s="52">
        <f t="shared" si="102"/>
        <v>0</v>
      </c>
      <c r="V385" s="52">
        <f t="shared" si="102"/>
        <v>0</v>
      </c>
      <c r="W385" s="52"/>
      <c r="X385" s="52"/>
      <c r="Y385" s="52">
        <f t="shared" si="97"/>
        <v>0</v>
      </c>
      <c r="Z385" s="52">
        <f t="shared" si="98"/>
        <v>0</v>
      </c>
      <c r="AA385" s="52"/>
      <c r="AB385" s="52"/>
      <c r="AC385" s="52">
        <f t="shared" si="92"/>
        <v>0</v>
      </c>
      <c r="AD385" s="91">
        <f t="shared" si="93"/>
        <v>0</v>
      </c>
      <c r="AE385" s="3"/>
      <c r="AF385" s="3"/>
      <c r="AG385" s="135">
        <f t="shared" si="94"/>
        <v>0</v>
      </c>
      <c r="AH385" s="135">
        <f t="shared" si="95"/>
        <v>0</v>
      </c>
      <c r="AI385" s="135"/>
      <c r="AJ385" s="135"/>
      <c r="AK385" s="135">
        <f t="shared" si="90"/>
        <v>0</v>
      </c>
      <c r="AL385" s="135">
        <f t="shared" si="91"/>
        <v>0</v>
      </c>
    </row>
    <row r="386" spans="1:38" ht="22.5" x14ac:dyDescent="0.2">
      <c r="A386" s="42" t="s">
        <v>10</v>
      </c>
      <c r="B386" s="43">
        <v>94</v>
      </c>
      <c r="C386" s="44">
        <v>113</v>
      </c>
      <c r="D386" s="45" t="s">
        <v>4</v>
      </c>
      <c r="E386" s="46" t="s">
        <v>3</v>
      </c>
      <c r="F386" s="45" t="s">
        <v>2</v>
      </c>
      <c r="G386" s="47" t="s">
        <v>9</v>
      </c>
      <c r="H386" s="48" t="s">
        <v>7</v>
      </c>
      <c r="I386" s="49">
        <f>I387+I390</f>
        <v>7101.4</v>
      </c>
      <c r="J386" s="49">
        <f>J387+J390</f>
        <v>7409.3</v>
      </c>
      <c r="K386" s="49"/>
      <c r="L386" s="49"/>
      <c r="M386" s="49">
        <f t="shared" si="105"/>
        <v>7101.4</v>
      </c>
      <c r="N386" s="50">
        <f t="shared" si="106"/>
        <v>7409.3</v>
      </c>
      <c r="O386" s="51"/>
      <c r="P386" s="51"/>
      <c r="Q386" s="52">
        <f t="shared" si="103"/>
        <v>7101.4</v>
      </c>
      <c r="R386" s="91">
        <f t="shared" si="104"/>
        <v>7409.3</v>
      </c>
      <c r="S386" s="91">
        <f>S390</f>
        <v>-10</v>
      </c>
      <c r="T386" s="51"/>
      <c r="U386" s="52">
        <f t="shared" si="102"/>
        <v>7091.4</v>
      </c>
      <c r="V386" s="52">
        <f t="shared" si="102"/>
        <v>7409.3</v>
      </c>
      <c r="W386" s="52"/>
      <c r="X386" s="52"/>
      <c r="Y386" s="52">
        <f t="shared" si="97"/>
        <v>7091.4</v>
      </c>
      <c r="Z386" s="52">
        <f t="shared" si="98"/>
        <v>7409.3</v>
      </c>
      <c r="AA386" s="52">
        <f>AA390</f>
        <v>-20.642890000000001</v>
      </c>
      <c r="AB386" s="52"/>
      <c r="AC386" s="52">
        <f t="shared" si="92"/>
        <v>7070.7571099999996</v>
      </c>
      <c r="AD386" s="91">
        <f t="shared" si="93"/>
        <v>7409.3</v>
      </c>
      <c r="AE386" s="52"/>
      <c r="AF386" s="3"/>
      <c r="AG386" s="135">
        <f t="shared" si="94"/>
        <v>7070.7571099999996</v>
      </c>
      <c r="AH386" s="135">
        <f t="shared" si="95"/>
        <v>7409.3</v>
      </c>
      <c r="AI386" s="135">
        <f>AI390</f>
        <v>-1518.5530000000001</v>
      </c>
      <c r="AJ386" s="135"/>
      <c r="AK386" s="135">
        <f t="shared" si="90"/>
        <v>5552.2041099999997</v>
      </c>
      <c r="AL386" s="135">
        <f t="shared" si="91"/>
        <v>7409.3</v>
      </c>
    </row>
    <row r="387" spans="1:38" ht="33.75" x14ac:dyDescent="0.2">
      <c r="A387" s="42" t="s">
        <v>146</v>
      </c>
      <c r="B387" s="43">
        <v>94</v>
      </c>
      <c r="C387" s="44">
        <v>113</v>
      </c>
      <c r="D387" s="45" t="s">
        <v>4</v>
      </c>
      <c r="E387" s="46" t="s">
        <v>3</v>
      </c>
      <c r="F387" s="45" t="s">
        <v>2</v>
      </c>
      <c r="G387" s="47" t="s">
        <v>145</v>
      </c>
      <c r="H387" s="48" t="s">
        <v>7</v>
      </c>
      <c r="I387" s="49">
        <f>I388</f>
        <v>2500</v>
      </c>
      <c r="J387" s="49">
        <f>J388</f>
        <v>2500</v>
      </c>
      <c r="K387" s="49"/>
      <c r="L387" s="49"/>
      <c r="M387" s="49">
        <f t="shared" si="105"/>
        <v>2500</v>
      </c>
      <c r="N387" s="50">
        <f t="shared" si="106"/>
        <v>2500</v>
      </c>
      <c r="O387" s="51"/>
      <c r="P387" s="51"/>
      <c r="Q387" s="52">
        <f t="shared" si="103"/>
        <v>2500</v>
      </c>
      <c r="R387" s="91">
        <f t="shared" si="104"/>
        <v>2500</v>
      </c>
      <c r="S387" s="51"/>
      <c r="T387" s="51"/>
      <c r="U387" s="52">
        <f t="shared" si="102"/>
        <v>2500</v>
      </c>
      <c r="V387" s="52">
        <f t="shared" si="102"/>
        <v>2500</v>
      </c>
      <c r="W387" s="52"/>
      <c r="X387" s="52"/>
      <c r="Y387" s="52">
        <f t="shared" si="97"/>
        <v>2500</v>
      </c>
      <c r="Z387" s="52">
        <f t="shared" si="98"/>
        <v>2500</v>
      </c>
      <c r="AA387" s="52"/>
      <c r="AB387" s="52"/>
      <c r="AC387" s="52">
        <f t="shared" si="92"/>
        <v>2500</v>
      </c>
      <c r="AD387" s="91">
        <f t="shared" si="93"/>
        <v>2500</v>
      </c>
      <c r="AE387" s="3"/>
      <c r="AF387" s="3"/>
      <c r="AG387" s="135">
        <f t="shared" si="94"/>
        <v>2500</v>
      </c>
      <c r="AH387" s="135">
        <f t="shared" si="95"/>
        <v>2500</v>
      </c>
      <c r="AI387" s="135"/>
      <c r="AJ387" s="135"/>
      <c r="AK387" s="135">
        <f t="shared" si="90"/>
        <v>2500</v>
      </c>
      <c r="AL387" s="135">
        <f t="shared" si="91"/>
        <v>2500</v>
      </c>
    </row>
    <row r="388" spans="1:38" x14ac:dyDescent="0.2">
      <c r="A388" s="42" t="s">
        <v>71</v>
      </c>
      <c r="B388" s="43">
        <v>94</v>
      </c>
      <c r="C388" s="44">
        <v>113</v>
      </c>
      <c r="D388" s="45" t="s">
        <v>4</v>
      </c>
      <c r="E388" s="46" t="s">
        <v>3</v>
      </c>
      <c r="F388" s="45" t="s">
        <v>2</v>
      </c>
      <c r="G388" s="47" t="s">
        <v>145</v>
      </c>
      <c r="H388" s="48">
        <v>800</v>
      </c>
      <c r="I388" s="49">
        <f>I389</f>
        <v>2500</v>
      </c>
      <c r="J388" s="49">
        <f>J389</f>
        <v>2500</v>
      </c>
      <c r="K388" s="49"/>
      <c r="L388" s="49"/>
      <c r="M388" s="49">
        <f t="shared" si="105"/>
        <v>2500</v>
      </c>
      <c r="N388" s="50">
        <f t="shared" si="106"/>
        <v>2500</v>
      </c>
      <c r="O388" s="51"/>
      <c r="P388" s="51"/>
      <c r="Q388" s="52">
        <f t="shared" si="103"/>
        <v>2500</v>
      </c>
      <c r="R388" s="91">
        <f t="shared" si="104"/>
        <v>2500</v>
      </c>
      <c r="S388" s="51"/>
      <c r="T388" s="51"/>
      <c r="U388" s="52">
        <f t="shared" si="102"/>
        <v>2500</v>
      </c>
      <c r="V388" s="52">
        <f t="shared" si="102"/>
        <v>2500</v>
      </c>
      <c r="W388" s="52"/>
      <c r="X388" s="52"/>
      <c r="Y388" s="52">
        <f t="shared" si="97"/>
        <v>2500</v>
      </c>
      <c r="Z388" s="52">
        <f t="shared" si="98"/>
        <v>2500</v>
      </c>
      <c r="AA388" s="52"/>
      <c r="AB388" s="52"/>
      <c r="AC388" s="52">
        <f t="shared" si="92"/>
        <v>2500</v>
      </c>
      <c r="AD388" s="91">
        <f t="shared" si="93"/>
        <v>2500</v>
      </c>
      <c r="AE388" s="3"/>
      <c r="AF388" s="3"/>
      <c r="AG388" s="135">
        <f t="shared" si="94"/>
        <v>2500</v>
      </c>
      <c r="AH388" s="135">
        <f t="shared" si="95"/>
        <v>2500</v>
      </c>
      <c r="AI388" s="135"/>
      <c r="AJ388" s="135"/>
      <c r="AK388" s="135">
        <f t="shared" si="90"/>
        <v>2500</v>
      </c>
      <c r="AL388" s="135">
        <f t="shared" si="91"/>
        <v>2500</v>
      </c>
    </row>
    <row r="389" spans="1:38" x14ac:dyDescent="0.2">
      <c r="A389" s="42" t="s">
        <v>144</v>
      </c>
      <c r="B389" s="43">
        <v>94</v>
      </c>
      <c r="C389" s="44">
        <v>113</v>
      </c>
      <c r="D389" s="45" t="s">
        <v>4</v>
      </c>
      <c r="E389" s="46" t="s">
        <v>3</v>
      </c>
      <c r="F389" s="45" t="s">
        <v>2</v>
      </c>
      <c r="G389" s="47" t="s">
        <v>145</v>
      </c>
      <c r="H389" s="48">
        <v>870</v>
      </c>
      <c r="I389" s="49">
        <v>2500</v>
      </c>
      <c r="J389" s="49">
        <v>2500</v>
      </c>
      <c r="K389" s="49"/>
      <c r="L389" s="49"/>
      <c r="M389" s="49">
        <f t="shared" si="105"/>
        <v>2500</v>
      </c>
      <c r="N389" s="50">
        <f t="shared" si="106"/>
        <v>2500</v>
      </c>
      <c r="O389" s="51"/>
      <c r="P389" s="51"/>
      <c r="Q389" s="52">
        <f t="shared" si="103"/>
        <v>2500</v>
      </c>
      <c r="R389" s="91">
        <f t="shared" si="104"/>
        <v>2500</v>
      </c>
      <c r="S389" s="51"/>
      <c r="T389" s="51"/>
      <c r="U389" s="52">
        <f t="shared" si="102"/>
        <v>2500</v>
      </c>
      <c r="V389" s="52">
        <f t="shared" si="102"/>
        <v>2500</v>
      </c>
      <c r="W389" s="52"/>
      <c r="X389" s="52"/>
      <c r="Y389" s="52">
        <f t="shared" si="97"/>
        <v>2500</v>
      </c>
      <c r="Z389" s="52">
        <f t="shared" si="98"/>
        <v>2500</v>
      </c>
      <c r="AA389" s="52"/>
      <c r="AB389" s="52"/>
      <c r="AC389" s="52">
        <f t="shared" si="92"/>
        <v>2500</v>
      </c>
      <c r="AD389" s="91">
        <f t="shared" si="93"/>
        <v>2500</v>
      </c>
      <c r="AE389" s="3"/>
      <c r="AF389" s="3"/>
      <c r="AG389" s="135">
        <f t="shared" si="94"/>
        <v>2500</v>
      </c>
      <c r="AH389" s="135">
        <f t="shared" si="95"/>
        <v>2500</v>
      </c>
      <c r="AI389" s="135"/>
      <c r="AJ389" s="135"/>
      <c r="AK389" s="135">
        <f t="shared" si="90"/>
        <v>2500</v>
      </c>
      <c r="AL389" s="135">
        <f t="shared" si="91"/>
        <v>2500</v>
      </c>
    </row>
    <row r="390" spans="1:38" ht="56.25" x14ac:dyDescent="0.2">
      <c r="A390" s="149" t="s">
        <v>306</v>
      </c>
      <c r="B390" s="161">
        <v>94</v>
      </c>
      <c r="C390" s="151">
        <v>113</v>
      </c>
      <c r="D390" s="162" t="s">
        <v>4</v>
      </c>
      <c r="E390" s="163" t="s">
        <v>3</v>
      </c>
      <c r="F390" s="162" t="s">
        <v>2</v>
      </c>
      <c r="G390" s="164" t="s">
        <v>143</v>
      </c>
      <c r="H390" s="165" t="s">
        <v>7</v>
      </c>
      <c r="I390" s="156">
        <f t="shared" ref="I390:L391" si="110">I391</f>
        <v>4601.3999999999996</v>
      </c>
      <c r="J390" s="156">
        <f t="shared" si="110"/>
        <v>4909.3</v>
      </c>
      <c r="K390" s="156">
        <f t="shared" si="110"/>
        <v>-20.361000000000001</v>
      </c>
      <c r="L390" s="156">
        <f t="shared" si="110"/>
        <v>128.82499999999999</v>
      </c>
      <c r="M390" s="156">
        <f t="shared" si="105"/>
        <v>4581.0389999999998</v>
      </c>
      <c r="N390" s="157">
        <f t="shared" si="106"/>
        <v>5038.125</v>
      </c>
      <c r="O390" s="3"/>
      <c r="P390" s="3"/>
      <c r="Q390" s="135">
        <f t="shared" si="103"/>
        <v>4581.0389999999998</v>
      </c>
      <c r="R390" s="158">
        <f t="shared" si="104"/>
        <v>5038.125</v>
      </c>
      <c r="S390" s="158">
        <f>S391</f>
        <v>-10</v>
      </c>
      <c r="T390" s="3"/>
      <c r="U390" s="135">
        <f t="shared" si="102"/>
        <v>4571.0389999999998</v>
      </c>
      <c r="V390" s="135">
        <f t="shared" si="102"/>
        <v>5038.125</v>
      </c>
      <c r="W390" s="135"/>
      <c r="X390" s="135"/>
      <c r="Y390" s="135">
        <f t="shared" si="97"/>
        <v>4571.0389999999998</v>
      </c>
      <c r="Z390" s="135">
        <f t="shared" si="98"/>
        <v>5038.125</v>
      </c>
      <c r="AA390" s="135">
        <f>AA391</f>
        <v>-20.642890000000001</v>
      </c>
      <c r="AB390" s="135"/>
      <c r="AC390" s="135">
        <f t="shared" si="92"/>
        <v>4550.3961099999997</v>
      </c>
      <c r="AD390" s="158">
        <f t="shared" si="93"/>
        <v>5038.125</v>
      </c>
      <c r="AE390" s="135"/>
      <c r="AF390" s="3"/>
      <c r="AG390" s="135">
        <f t="shared" si="94"/>
        <v>4550.3961099999997</v>
      </c>
      <c r="AH390" s="135">
        <f t="shared" si="95"/>
        <v>5038.125</v>
      </c>
      <c r="AI390" s="135">
        <f>AI391</f>
        <v>-1518.5530000000001</v>
      </c>
      <c r="AJ390" s="135"/>
      <c r="AK390" s="135">
        <f t="shared" si="90"/>
        <v>3031.8431099999998</v>
      </c>
      <c r="AL390" s="135">
        <f t="shared" si="91"/>
        <v>5038.125</v>
      </c>
    </row>
    <row r="391" spans="1:38" x14ac:dyDescent="0.2">
      <c r="A391" s="149" t="s">
        <v>71</v>
      </c>
      <c r="B391" s="161">
        <v>94</v>
      </c>
      <c r="C391" s="151">
        <v>113</v>
      </c>
      <c r="D391" s="162" t="s">
        <v>4</v>
      </c>
      <c r="E391" s="163" t="s">
        <v>3</v>
      </c>
      <c r="F391" s="162" t="s">
        <v>2</v>
      </c>
      <c r="G391" s="164" t="s">
        <v>143</v>
      </c>
      <c r="H391" s="165">
        <v>800</v>
      </c>
      <c r="I391" s="156">
        <f t="shared" si="110"/>
        <v>4601.3999999999996</v>
      </c>
      <c r="J391" s="156">
        <f t="shared" si="110"/>
        <v>4909.3</v>
      </c>
      <c r="K391" s="156">
        <f t="shared" si="110"/>
        <v>-20.361000000000001</v>
      </c>
      <c r="L391" s="156">
        <f t="shared" si="110"/>
        <v>128.82499999999999</v>
      </c>
      <c r="M391" s="156">
        <f t="shared" si="105"/>
        <v>4581.0389999999998</v>
      </c>
      <c r="N391" s="157">
        <f t="shared" si="106"/>
        <v>5038.125</v>
      </c>
      <c r="O391" s="3"/>
      <c r="P391" s="3"/>
      <c r="Q391" s="135">
        <f t="shared" si="103"/>
        <v>4581.0389999999998</v>
      </c>
      <c r="R391" s="158">
        <f t="shared" si="104"/>
        <v>5038.125</v>
      </c>
      <c r="S391" s="158">
        <f>S392</f>
        <v>-10</v>
      </c>
      <c r="T391" s="3"/>
      <c r="U391" s="135">
        <f t="shared" si="102"/>
        <v>4571.0389999999998</v>
      </c>
      <c r="V391" s="135">
        <f t="shared" si="102"/>
        <v>5038.125</v>
      </c>
      <c r="W391" s="135"/>
      <c r="X391" s="135"/>
      <c r="Y391" s="135">
        <f t="shared" si="97"/>
        <v>4571.0389999999998</v>
      </c>
      <c r="Z391" s="135">
        <f t="shared" si="98"/>
        <v>5038.125</v>
      </c>
      <c r="AA391" s="135">
        <f>AA392</f>
        <v>-20.642890000000001</v>
      </c>
      <c r="AB391" s="135"/>
      <c r="AC391" s="135">
        <f t="shared" si="92"/>
        <v>4550.3961099999997</v>
      </c>
      <c r="AD391" s="158">
        <f t="shared" si="93"/>
        <v>5038.125</v>
      </c>
      <c r="AE391" s="135"/>
      <c r="AF391" s="3"/>
      <c r="AG391" s="135">
        <f t="shared" si="94"/>
        <v>4550.3961099999997</v>
      </c>
      <c r="AH391" s="135">
        <f t="shared" si="95"/>
        <v>5038.125</v>
      </c>
      <c r="AI391" s="135">
        <f>AI392</f>
        <v>-1518.5530000000001</v>
      </c>
      <c r="AJ391" s="135"/>
      <c r="AK391" s="135">
        <f t="shared" si="90"/>
        <v>3031.8431099999998</v>
      </c>
      <c r="AL391" s="135">
        <f t="shared" si="91"/>
        <v>5038.125</v>
      </c>
    </row>
    <row r="392" spans="1:38" x14ac:dyDescent="0.2">
      <c r="A392" s="149" t="s">
        <v>144</v>
      </c>
      <c r="B392" s="161">
        <v>94</v>
      </c>
      <c r="C392" s="151">
        <v>113</v>
      </c>
      <c r="D392" s="162" t="s">
        <v>4</v>
      </c>
      <c r="E392" s="163" t="s">
        <v>3</v>
      </c>
      <c r="F392" s="162" t="s">
        <v>2</v>
      </c>
      <c r="G392" s="164" t="s">
        <v>143</v>
      </c>
      <c r="H392" s="165">
        <v>870</v>
      </c>
      <c r="I392" s="156">
        <v>4601.3999999999996</v>
      </c>
      <c r="J392" s="156">
        <v>4909.3</v>
      </c>
      <c r="K392" s="156">
        <f>-20.361</f>
        <v>-20.361000000000001</v>
      </c>
      <c r="L392" s="156">
        <f>-21.175+150</f>
        <v>128.82499999999999</v>
      </c>
      <c r="M392" s="156">
        <f t="shared" si="105"/>
        <v>4581.0389999999998</v>
      </c>
      <c r="N392" s="157">
        <f t="shared" si="106"/>
        <v>5038.125</v>
      </c>
      <c r="O392" s="3"/>
      <c r="P392" s="3"/>
      <c r="Q392" s="135">
        <f t="shared" si="103"/>
        <v>4581.0389999999998</v>
      </c>
      <c r="R392" s="158">
        <f t="shared" si="104"/>
        <v>5038.125</v>
      </c>
      <c r="S392" s="158">
        <f>-10</f>
        <v>-10</v>
      </c>
      <c r="T392" s="3"/>
      <c r="U392" s="135">
        <f t="shared" si="102"/>
        <v>4571.0389999999998</v>
      </c>
      <c r="V392" s="135">
        <f t="shared" si="102"/>
        <v>5038.125</v>
      </c>
      <c r="W392" s="135"/>
      <c r="X392" s="135"/>
      <c r="Y392" s="135">
        <f t="shared" si="97"/>
        <v>4571.0389999999998</v>
      </c>
      <c r="Z392" s="135">
        <f t="shared" si="98"/>
        <v>5038.125</v>
      </c>
      <c r="AA392" s="135">
        <v>-20.642890000000001</v>
      </c>
      <c r="AB392" s="135"/>
      <c r="AC392" s="135">
        <f>Y392+AA392</f>
        <v>4550.3961099999997</v>
      </c>
      <c r="AD392" s="158">
        <f t="shared" si="93"/>
        <v>5038.125</v>
      </c>
      <c r="AE392" s="135"/>
      <c r="AF392" s="3"/>
      <c r="AG392" s="135">
        <f t="shared" si="94"/>
        <v>4550.3961099999997</v>
      </c>
      <c r="AH392" s="135">
        <f t="shared" si="95"/>
        <v>5038.125</v>
      </c>
      <c r="AI392" s="135">
        <v>-1518.5530000000001</v>
      </c>
      <c r="AJ392" s="135"/>
      <c r="AK392" s="135">
        <f t="shared" si="90"/>
        <v>3031.8431099999998</v>
      </c>
      <c r="AL392" s="135">
        <f t="shared" si="91"/>
        <v>5038.125</v>
      </c>
    </row>
    <row r="393" spans="1:38" x14ac:dyDescent="0.2">
      <c r="A393" s="42" t="s">
        <v>142</v>
      </c>
      <c r="B393" s="43">
        <v>94</v>
      </c>
      <c r="C393" s="44">
        <v>200</v>
      </c>
      <c r="D393" s="45" t="s">
        <v>7</v>
      </c>
      <c r="E393" s="46" t="s">
        <v>7</v>
      </c>
      <c r="F393" s="45" t="s">
        <v>7</v>
      </c>
      <c r="G393" s="47" t="s">
        <v>7</v>
      </c>
      <c r="H393" s="48" t="s">
        <v>7</v>
      </c>
      <c r="I393" s="49">
        <f>I394</f>
        <v>2950.6</v>
      </c>
      <c r="J393" s="49">
        <f>J394</f>
        <v>2950.6</v>
      </c>
      <c r="K393" s="49"/>
      <c r="L393" s="49"/>
      <c r="M393" s="49">
        <f t="shared" si="105"/>
        <v>2950.6</v>
      </c>
      <c r="N393" s="50">
        <f t="shared" si="106"/>
        <v>2950.6</v>
      </c>
      <c r="O393" s="51"/>
      <c r="P393" s="51"/>
      <c r="Q393" s="52">
        <f t="shared" si="103"/>
        <v>2950.6</v>
      </c>
      <c r="R393" s="91">
        <f t="shared" si="104"/>
        <v>2950.6</v>
      </c>
      <c r="S393" s="51"/>
      <c r="T393" s="51"/>
      <c r="U393" s="52">
        <f t="shared" si="102"/>
        <v>2950.6</v>
      </c>
      <c r="V393" s="52">
        <f t="shared" si="102"/>
        <v>2950.6</v>
      </c>
      <c r="W393" s="52"/>
      <c r="X393" s="52"/>
      <c r="Y393" s="52">
        <f t="shared" si="97"/>
        <v>2950.6</v>
      </c>
      <c r="Z393" s="52">
        <f t="shared" si="98"/>
        <v>2950.6</v>
      </c>
      <c r="AA393" s="52"/>
      <c r="AB393" s="52"/>
      <c r="AC393" s="52">
        <f t="shared" si="92"/>
        <v>2950.6</v>
      </c>
      <c r="AD393" s="91">
        <f t="shared" si="93"/>
        <v>2950.6</v>
      </c>
      <c r="AE393" s="3"/>
      <c r="AF393" s="3"/>
      <c r="AG393" s="135">
        <f t="shared" si="94"/>
        <v>2950.6</v>
      </c>
      <c r="AH393" s="135">
        <f t="shared" si="95"/>
        <v>2950.6</v>
      </c>
      <c r="AI393" s="135"/>
      <c r="AJ393" s="135"/>
      <c r="AK393" s="135">
        <f t="shared" si="90"/>
        <v>2950.6</v>
      </c>
      <c r="AL393" s="135">
        <f t="shared" si="91"/>
        <v>2950.6</v>
      </c>
    </row>
    <row r="394" spans="1:38" x14ac:dyDescent="0.2">
      <c r="A394" s="42" t="s">
        <v>141</v>
      </c>
      <c r="B394" s="43">
        <v>94</v>
      </c>
      <c r="C394" s="44">
        <v>203</v>
      </c>
      <c r="D394" s="45" t="s">
        <v>7</v>
      </c>
      <c r="E394" s="46" t="s">
        <v>7</v>
      </c>
      <c r="F394" s="45" t="s">
        <v>7</v>
      </c>
      <c r="G394" s="47" t="s">
        <v>7</v>
      </c>
      <c r="H394" s="48" t="s">
        <v>7</v>
      </c>
      <c r="I394" s="49">
        <f>I395</f>
        <v>2950.6</v>
      </c>
      <c r="J394" s="49">
        <f>J395</f>
        <v>2950.6</v>
      </c>
      <c r="K394" s="49"/>
      <c r="L394" s="49"/>
      <c r="M394" s="49">
        <f t="shared" si="105"/>
        <v>2950.6</v>
      </c>
      <c r="N394" s="50">
        <f t="shared" si="106"/>
        <v>2950.6</v>
      </c>
      <c r="O394" s="51"/>
      <c r="P394" s="51"/>
      <c r="Q394" s="52">
        <f t="shared" si="103"/>
        <v>2950.6</v>
      </c>
      <c r="R394" s="91">
        <f t="shared" si="104"/>
        <v>2950.6</v>
      </c>
      <c r="S394" s="51"/>
      <c r="T394" s="51"/>
      <c r="U394" s="52">
        <f t="shared" si="102"/>
        <v>2950.6</v>
      </c>
      <c r="V394" s="52">
        <f t="shared" si="102"/>
        <v>2950.6</v>
      </c>
      <c r="W394" s="52"/>
      <c r="X394" s="52"/>
      <c r="Y394" s="52">
        <f t="shared" si="97"/>
        <v>2950.6</v>
      </c>
      <c r="Z394" s="52">
        <f t="shared" si="98"/>
        <v>2950.6</v>
      </c>
      <c r="AA394" s="52"/>
      <c r="AB394" s="52"/>
      <c r="AC394" s="52">
        <f t="shared" si="92"/>
        <v>2950.6</v>
      </c>
      <c r="AD394" s="91">
        <f t="shared" si="93"/>
        <v>2950.6</v>
      </c>
      <c r="AE394" s="3"/>
      <c r="AF394" s="3"/>
      <c r="AG394" s="135">
        <f t="shared" si="94"/>
        <v>2950.6</v>
      </c>
      <c r="AH394" s="135">
        <f t="shared" si="95"/>
        <v>2950.6</v>
      </c>
      <c r="AI394" s="135"/>
      <c r="AJ394" s="135"/>
      <c r="AK394" s="135">
        <f t="shared" si="90"/>
        <v>2950.6</v>
      </c>
      <c r="AL394" s="135">
        <f t="shared" si="91"/>
        <v>2950.6</v>
      </c>
    </row>
    <row r="395" spans="1:38" ht="45" x14ac:dyDescent="0.2">
      <c r="A395" s="42" t="s">
        <v>320</v>
      </c>
      <c r="B395" s="43">
        <v>94</v>
      </c>
      <c r="C395" s="44">
        <v>203</v>
      </c>
      <c r="D395" s="45" t="s">
        <v>126</v>
      </c>
      <c r="E395" s="46" t="s">
        <v>3</v>
      </c>
      <c r="F395" s="45" t="s">
        <v>2</v>
      </c>
      <c r="G395" s="47" t="s">
        <v>9</v>
      </c>
      <c r="H395" s="48" t="s">
        <v>7</v>
      </c>
      <c r="I395" s="49">
        <f t="shared" ref="I395:J397" si="111">I396</f>
        <v>2950.6</v>
      </c>
      <c r="J395" s="49">
        <f t="shared" si="111"/>
        <v>2950.6</v>
      </c>
      <c r="K395" s="49"/>
      <c r="L395" s="49"/>
      <c r="M395" s="49">
        <f t="shared" si="105"/>
        <v>2950.6</v>
      </c>
      <c r="N395" s="50">
        <f t="shared" si="106"/>
        <v>2950.6</v>
      </c>
      <c r="O395" s="51"/>
      <c r="P395" s="51"/>
      <c r="Q395" s="52">
        <f t="shared" si="103"/>
        <v>2950.6</v>
      </c>
      <c r="R395" s="91">
        <f t="shared" si="104"/>
        <v>2950.6</v>
      </c>
      <c r="S395" s="51"/>
      <c r="T395" s="51"/>
      <c r="U395" s="52">
        <f t="shared" si="102"/>
        <v>2950.6</v>
      </c>
      <c r="V395" s="52">
        <f t="shared" si="102"/>
        <v>2950.6</v>
      </c>
      <c r="W395" s="52"/>
      <c r="X395" s="52"/>
      <c r="Y395" s="52">
        <f t="shared" si="97"/>
        <v>2950.6</v>
      </c>
      <c r="Z395" s="52">
        <f t="shared" si="98"/>
        <v>2950.6</v>
      </c>
      <c r="AA395" s="52"/>
      <c r="AB395" s="52"/>
      <c r="AC395" s="52">
        <f t="shared" si="92"/>
        <v>2950.6</v>
      </c>
      <c r="AD395" s="91">
        <f t="shared" si="93"/>
        <v>2950.6</v>
      </c>
      <c r="AE395" s="3"/>
      <c r="AF395" s="3"/>
      <c r="AG395" s="135">
        <f t="shared" si="94"/>
        <v>2950.6</v>
      </c>
      <c r="AH395" s="135">
        <f t="shared" si="95"/>
        <v>2950.6</v>
      </c>
      <c r="AI395" s="135"/>
      <c r="AJ395" s="135"/>
      <c r="AK395" s="135">
        <f t="shared" si="90"/>
        <v>2950.6</v>
      </c>
      <c r="AL395" s="135">
        <f t="shared" si="91"/>
        <v>2950.6</v>
      </c>
    </row>
    <row r="396" spans="1:38" ht="22.5" x14ac:dyDescent="0.2">
      <c r="A396" s="42" t="s">
        <v>140</v>
      </c>
      <c r="B396" s="43">
        <v>94</v>
      </c>
      <c r="C396" s="44">
        <v>203</v>
      </c>
      <c r="D396" s="45" t="s">
        <v>126</v>
      </c>
      <c r="E396" s="46" t="s">
        <v>3</v>
      </c>
      <c r="F396" s="45" t="s">
        <v>2</v>
      </c>
      <c r="G396" s="47" t="s">
        <v>138</v>
      </c>
      <c r="H396" s="48" t="s">
        <v>7</v>
      </c>
      <c r="I396" s="49">
        <f t="shared" si="111"/>
        <v>2950.6</v>
      </c>
      <c r="J396" s="49">
        <f t="shared" si="111"/>
        <v>2950.6</v>
      </c>
      <c r="K396" s="49"/>
      <c r="L396" s="49"/>
      <c r="M396" s="49">
        <f t="shared" si="105"/>
        <v>2950.6</v>
      </c>
      <c r="N396" s="50">
        <f t="shared" si="106"/>
        <v>2950.6</v>
      </c>
      <c r="O396" s="51"/>
      <c r="P396" s="51"/>
      <c r="Q396" s="52">
        <f t="shared" si="103"/>
        <v>2950.6</v>
      </c>
      <c r="R396" s="91">
        <f t="shared" si="104"/>
        <v>2950.6</v>
      </c>
      <c r="S396" s="51"/>
      <c r="T396" s="51"/>
      <c r="U396" s="52">
        <f t="shared" si="102"/>
        <v>2950.6</v>
      </c>
      <c r="V396" s="52">
        <f t="shared" si="102"/>
        <v>2950.6</v>
      </c>
      <c r="W396" s="52"/>
      <c r="X396" s="52"/>
      <c r="Y396" s="52">
        <f t="shared" si="97"/>
        <v>2950.6</v>
      </c>
      <c r="Z396" s="52">
        <f t="shared" si="98"/>
        <v>2950.6</v>
      </c>
      <c r="AA396" s="52"/>
      <c r="AB396" s="52"/>
      <c r="AC396" s="52">
        <f t="shared" si="92"/>
        <v>2950.6</v>
      </c>
      <c r="AD396" s="91">
        <f t="shared" si="93"/>
        <v>2950.6</v>
      </c>
      <c r="AE396" s="3"/>
      <c r="AF396" s="3"/>
      <c r="AG396" s="135">
        <f t="shared" si="94"/>
        <v>2950.6</v>
      </c>
      <c r="AH396" s="135">
        <f t="shared" si="95"/>
        <v>2950.6</v>
      </c>
      <c r="AI396" s="135"/>
      <c r="AJ396" s="135"/>
      <c r="AK396" s="135">
        <f t="shared" si="90"/>
        <v>2950.6</v>
      </c>
      <c r="AL396" s="135">
        <f t="shared" si="91"/>
        <v>2950.6</v>
      </c>
    </row>
    <row r="397" spans="1:38" x14ac:dyDescent="0.2">
      <c r="A397" s="42" t="s">
        <v>65</v>
      </c>
      <c r="B397" s="43">
        <v>94</v>
      </c>
      <c r="C397" s="44">
        <v>203</v>
      </c>
      <c r="D397" s="45" t="s">
        <v>126</v>
      </c>
      <c r="E397" s="46" t="s">
        <v>3</v>
      </c>
      <c r="F397" s="45" t="s">
        <v>2</v>
      </c>
      <c r="G397" s="47" t="s">
        <v>138</v>
      </c>
      <c r="H397" s="48">
        <v>500</v>
      </c>
      <c r="I397" s="49">
        <f t="shared" si="111"/>
        <v>2950.6</v>
      </c>
      <c r="J397" s="49">
        <f t="shared" si="111"/>
        <v>2950.6</v>
      </c>
      <c r="K397" s="49"/>
      <c r="L397" s="49"/>
      <c r="M397" s="49">
        <f t="shared" si="105"/>
        <v>2950.6</v>
      </c>
      <c r="N397" s="50">
        <f t="shared" si="106"/>
        <v>2950.6</v>
      </c>
      <c r="O397" s="51"/>
      <c r="P397" s="51"/>
      <c r="Q397" s="52">
        <f t="shared" si="103"/>
        <v>2950.6</v>
      </c>
      <c r="R397" s="91">
        <f t="shared" si="104"/>
        <v>2950.6</v>
      </c>
      <c r="S397" s="51"/>
      <c r="T397" s="51"/>
      <c r="U397" s="52">
        <f t="shared" si="102"/>
        <v>2950.6</v>
      </c>
      <c r="V397" s="52">
        <f t="shared" si="102"/>
        <v>2950.6</v>
      </c>
      <c r="W397" s="52"/>
      <c r="X397" s="52"/>
      <c r="Y397" s="52">
        <f t="shared" si="97"/>
        <v>2950.6</v>
      </c>
      <c r="Z397" s="52">
        <f t="shared" si="98"/>
        <v>2950.6</v>
      </c>
      <c r="AA397" s="52"/>
      <c r="AB397" s="52"/>
      <c r="AC397" s="52">
        <f t="shared" si="92"/>
        <v>2950.6</v>
      </c>
      <c r="AD397" s="91">
        <f t="shared" si="93"/>
        <v>2950.6</v>
      </c>
      <c r="AE397" s="3"/>
      <c r="AF397" s="3"/>
      <c r="AG397" s="135">
        <f t="shared" si="94"/>
        <v>2950.6</v>
      </c>
      <c r="AH397" s="135">
        <f t="shared" si="95"/>
        <v>2950.6</v>
      </c>
      <c r="AI397" s="135"/>
      <c r="AJ397" s="135"/>
      <c r="AK397" s="135">
        <f t="shared" si="90"/>
        <v>2950.6</v>
      </c>
      <c r="AL397" s="135">
        <f t="shared" si="91"/>
        <v>2950.6</v>
      </c>
    </row>
    <row r="398" spans="1:38" x14ac:dyDescent="0.2">
      <c r="A398" s="42" t="s">
        <v>139</v>
      </c>
      <c r="B398" s="43">
        <v>94</v>
      </c>
      <c r="C398" s="44">
        <v>203</v>
      </c>
      <c r="D398" s="45" t="s">
        <v>126</v>
      </c>
      <c r="E398" s="46" t="s">
        <v>3</v>
      </c>
      <c r="F398" s="45" t="s">
        <v>2</v>
      </c>
      <c r="G398" s="47" t="s">
        <v>138</v>
      </c>
      <c r="H398" s="48">
        <v>530</v>
      </c>
      <c r="I398" s="49">
        <v>2950.6</v>
      </c>
      <c r="J398" s="49">
        <v>2950.6</v>
      </c>
      <c r="K398" s="49"/>
      <c r="L398" s="49"/>
      <c r="M398" s="49">
        <f t="shared" si="105"/>
        <v>2950.6</v>
      </c>
      <c r="N398" s="50">
        <f t="shared" si="106"/>
        <v>2950.6</v>
      </c>
      <c r="O398" s="51"/>
      <c r="P398" s="51"/>
      <c r="Q398" s="52">
        <f t="shared" si="103"/>
        <v>2950.6</v>
      </c>
      <c r="R398" s="91">
        <f t="shared" si="104"/>
        <v>2950.6</v>
      </c>
      <c r="S398" s="51"/>
      <c r="T398" s="51"/>
      <c r="U398" s="52">
        <f t="shared" si="102"/>
        <v>2950.6</v>
      </c>
      <c r="V398" s="52">
        <f t="shared" si="102"/>
        <v>2950.6</v>
      </c>
      <c r="W398" s="52"/>
      <c r="X398" s="52"/>
      <c r="Y398" s="52">
        <f t="shared" si="97"/>
        <v>2950.6</v>
      </c>
      <c r="Z398" s="52">
        <f t="shared" si="98"/>
        <v>2950.6</v>
      </c>
      <c r="AA398" s="52"/>
      <c r="AB398" s="52"/>
      <c r="AC398" s="52">
        <f t="shared" si="92"/>
        <v>2950.6</v>
      </c>
      <c r="AD398" s="91">
        <f t="shared" si="93"/>
        <v>2950.6</v>
      </c>
      <c r="AE398" s="3"/>
      <c r="AF398" s="3"/>
      <c r="AG398" s="135">
        <f t="shared" si="94"/>
        <v>2950.6</v>
      </c>
      <c r="AH398" s="135">
        <f t="shared" si="95"/>
        <v>2950.6</v>
      </c>
      <c r="AI398" s="135"/>
      <c r="AJ398" s="135"/>
      <c r="AK398" s="135">
        <f t="shared" si="90"/>
        <v>2950.6</v>
      </c>
      <c r="AL398" s="135">
        <f t="shared" si="91"/>
        <v>2950.6</v>
      </c>
    </row>
    <row r="399" spans="1:38" ht="22.5" x14ac:dyDescent="0.2">
      <c r="A399" s="42" t="s">
        <v>137</v>
      </c>
      <c r="B399" s="43">
        <v>94</v>
      </c>
      <c r="C399" s="44">
        <v>1300</v>
      </c>
      <c r="D399" s="45" t="s">
        <v>7</v>
      </c>
      <c r="E399" s="46" t="s">
        <v>7</v>
      </c>
      <c r="F399" s="45" t="s">
        <v>7</v>
      </c>
      <c r="G399" s="47" t="s">
        <v>7</v>
      </c>
      <c r="H399" s="48" t="s">
        <v>7</v>
      </c>
      <c r="I399" s="49">
        <f t="shared" ref="I399:J403" si="112">I400</f>
        <v>4361.1000000000004</v>
      </c>
      <c r="J399" s="49">
        <f t="shared" si="112"/>
        <v>4361.7</v>
      </c>
      <c r="K399" s="49"/>
      <c r="L399" s="49"/>
      <c r="M399" s="49">
        <f t="shared" si="105"/>
        <v>4361.1000000000004</v>
      </c>
      <c r="N399" s="50">
        <f t="shared" si="106"/>
        <v>4361.7</v>
      </c>
      <c r="O399" s="51"/>
      <c r="P399" s="51"/>
      <c r="Q399" s="52">
        <f t="shared" si="103"/>
        <v>4361.1000000000004</v>
      </c>
      <c r="R399" s="91">
        <f t="shared" si="104"/>
        <v>4361.7</v>
      </c>
      <c r="S399" s="51"/>
      <c r="T399" s="51"/>
      <c r="U399" s="52">
        <f t="shared" si="102"/>
        <v>4361.1000000000004</v>
      </c>
      <c r="V399" s="52">
        <f t="shared" si="102"/>
        <v>4361.7</v>
      </c>
      <c r="W399" s="52"/>
      <c r="X399" s="52"/>
      <c r="Y399" s="52">
        <f t="shared" si="97"/>
        <v>4361.1000000000004</v>
      </c>
      <c r="Z399" s="52">
        <f t="shared" si="98"/>
        <v>4361.7</v>
      </c>
      <c r="AA399" s="52"/>
      <c r="AB399" s="52"/>
      <c r="AC399" s="52">
        <f t="shared" si="92"/>
        <v>4361.1000000000004</v>
      </c>
      <c r="AD399" s="91">
        <f t="shared" si="93"/>
        <v>4361.7</v>
      </c>
      <c r="AE399" s="3"/>
      <c r="AF399" s="3"/>
      <c r="AG399" s="135">
        <f t="shared" si="94"/>
        <v>4361.1000000000004</v>
      </c>
      <c r="AH399" s="135">
        <f t="shared" si="95"/>
        <v>4361.7</v>
      </c>
      <c r="AI399" s="135"/>
      <c r="AJ399" s="135"/>
      <c r="AK399" s="135">
        <f t="shared" si="90"/>
        <v>4361.1000000000004</v>
      </c>
      <c r="AL399" s="135">
        <f t="shared" si="91"/>
        <v>4361.7</v>
      </c>
    </row>
    <row r="400" spans="1:38" ht="22.5" x14ac:dyDescent="0.2">
      <c r="A400" s="42" t="s">
        <v>136</v>
      </c>
      <c r="B400" s="43">
        <v>94</v>
      </c>
      <c r="C400" s="44">
        <v>1301</v>
      </c>
      <c r="D400" s="45" t="s">
        <v>7</v>
      </c>
      <c r="E400" s="46" t="s">
        <v>7</v>
      </c>
      <c r="F400" s="45" t="s">
        <v>7</v>
      </c>
      <c r="G400" s="47" t="s">
        <v>7</v>
      </c>
      <c r="H400" s="48" t="s">
        <v>7</v>
      </c>
      <c r="I400" s="49">
        <f t="shared" si="112"/>
        <v>4361.1000000000004</v>
      </c>
      <c r="J400" s="49">
        <f t="shared" si="112"/>
        <v>4361.7</v>
      </c>
      <c r="K400" s="49"/>
      <c r="L400" s="49"/>
      <c r="M400" s="49">
        <f t="shared" si="105"/>
        <v>4361.1000000000004</v>
      </c>
      <c r="N400" s="50">
        <f t="shared" si="106"/>
        <v>4361.7</v>
      </c>
      <c r="O400" s="51"/>
      <c r="P400" s="51"/>
      <c r="Q400" s="52">
        <f t="shared" si="103"/>
        <v>4361.1000000000004</v>
      </c>
      <c r="R400" s="91">
        <f t="shared" si="104"/>
        <v>4361.7</v>
      </c>
      <c r="S400" s="51"/>
      <c r="T400" s="51"/>
      <c r="U400" s="52">
        <f t="shared" si="102"/>
        <v>4361.1000000000004</v>
      </c>
      <c r="V400" s="52">
        <f t="shared" si="102"/>
        <v>4361.7</v>
      </c>
      <c r="W400" s="52"/>
      <c r="X400" s="52"/>
      <c r="Y400" s="52">
        <f t="shared" si="97"/>
        <v>4361.1000000000004</v>
      </c>
      <c r="Z400" s="52">
        <f t="shared" si="98"/>
        <v>4361.7</v>
      </c>
      <c r="AA400" s="52"/>
      <c r="AB400" s="52"/>
      <c r="AC400" s="52">
        <f t="shared" si="92"/>
        <v>4361.1000000000004</v>
      </c>
      <c r="AD400" s="91">
        <f t="shared" si="93"/>
        <v>4361.7</v>
      </c>
      <c r="AE400" s="3"/>
      <c r="AF400" s="3"/>
      <c r="AG400" s="135">
        <f t="shared" si="94"/>
        <v>4361.1000000000004</v>
      </c>
      <c r="AH400" s="135">
        <f t="shared" si="95"/>
        <v>4361.7</v>
      </c>
      <c r="AI400" s="135"/>
      <c r="AJ400" s="135"/>
      <c r="AK400" s="135">
        <f t="shared" si="90"/>
        <v>4361.1000000000004</v>
      </c>
      <c r="AL400" s="135">
        <f t="shared" si="91"/>
        <v>4361.7</v>
      </c>
    </row>
    <row r="401" spans="1:38" ht="45" x14ac:dyDescent="0.2">
      <c r="A401" s="42" t="s">
        <v>320</v>
      </c>
      <c r="B401" s="43">
        <v>94</v>
      </c>
      <c r="C401" s="44">
        <v>1301</v>
      </c>
      <c r="D401" s="45" t="s">
        <v>126</v>
      </c>
      <c r="E401" s="46" t="s">
        <v>3</v>
      </c>
      <c r="F401" s="45" t="s">
        <v>2</v>
      </c>
      <c r="G401" s="47" t="s">
        <v>9</v>
      </c>
      <c r="H401" s="48" t="s">
        <v>7</v>
      </c>
      <c r="I401" s="49">
        <f t="shared" si="112"/>
        <v>4361.1000000000004</v>
      </c>
      <c r="J401" s="49">
        <f t="shared" si="112"/>
        <v>4361.7</v>
      </c>
      <c r="K401" s="49"/>
      <c r="L401" s="49"/>
      <c r="M401" s="49">
        <f t="shared" si="105"/>
        <v>4361.1000000000004</v>
      </c>
      <c r="N401" s="50">
        <f t="shared" si="106"/>
        <v>4361.7</v>
      </c>
      <c r="O401" s="51"/>
      <c r="P401" s="51"/>
      <c r="Q401" s="52">
        <f t="shared" si="103"/>
        <v>4361.1000000000004</v>
      </c>
      <c r="R401" s="91">
        <f t="shared" si="104"/>
        <v>4361.7</v>
      </c>
      <c r="S401" s="51"/>
      <c r="T401" s="51"/>
      <c r="U401" s="52">
        <f t="shared" si="102"/>
        <v>4361.1000000000004</v>
      </c>
      <c r="V401" s="52">
        <f t="shared" si="102"/>
        <v>4361.7</v>
      </c>
      <c r="W401" s="52"/>
      <c r="X401" s="52"/>
      <c r="Y401" s="52">
        <f t="shared" si="97"/>
        <v>4361.1000000000004</v>
      </c>
      <c r="Z401" s="52">
        <f t="shared" si="98"/>
        <v>4361.7</v>
      </c>
      <c r="AA401" s="52"/>
      <c r="AB401" s="52"/>
      <c r="AC401" s="52">
        <f t="shared" si="92"/>
        <v>4361.1000000000004</v>
      </c>
      <c r="AD401" s="91">
        <f t="shared" si="93"/>
        <v>4361.7</v>
      </c>
      <c r="AE401" s="3"/>
      <c r="AF401" s="3"/>
      <c r="AG401" s="135">
        <f t="shared" si="94"/>
        <v>4361.1000000000004</v>
      </c>
      <c r="AH401" s="135">
        <f t="shared" si="95"/>
        <v>4361.7</v>
      </c>
      <c r="AI401" s="135"/>
      <c r="AJ401" s="135"/>
      <c r="AK401" s="135">
        <f t="shared" si="90"/>
        <v>4361.1000000000004</v>
      </c>
      <c r="AL401" s="135">
        <f t="shared" si="91"/>
        <v>4361.7</v>
      </c>
    </row>
    <row r="402" spans="1:38" x14ac:dyDescent="0.2">
      <c r="A402" s="42" t="s">
        <v>134</v>
      </c>
      <c r="B402" s="43">
        <v>94</v>
      </c>
      <c r="C402" s="44">
        <v>1301</v>
      </c>
      <c r="D402" s="45" t="s">
        <v>126</v>
      </c>
      <c r="E402" s="46" t="s">
        <v>3</v>
      </c>
      <c r="F402" s="45" t="s">
        <v>2</v>
      </c>
      <c r="G402" s="47" t="s">
        <v>133</v>
      </c>
      <c r="H402" s="48" t="s">
        <v>7</v>
      </c>
      <c r="I402" s="49">
        <f t="shared" si="112"/>
        <v>4361.1000000000004</v>
      </c>
      <c r="J402" s="49">
        <f t="shared" si="112"/>
        <v>4361.7</v>
      </c>
      <c r="K402" s="49"/>
      <c r="L402" s="49"/>
      <c r="M402" s="49">
        <f t="shared" si="105"/>
        <v>4361.1000000000004</v>
      </c>
      <c r="N402" s="50">
        <f t="shared" si="106"/>
        <v>4361.7</v>
      </c>
      <c r="O402" s="51"/>
      <c r="P402" s="51"/>
      <c r="Q402" s="52">
        <f t="shared" si="103"/>
        <v>4361.1000000000004</v>
      </c>
      <c r="R402" s="50">
        <f t="shared" ref="R402:R427" si="113">N402+P402</f>
        <v>4361.7</v>
      </c>
      <c r="S402" s="51"/>
      <c r="T402" s="51"/>
      <c r="U402" s="52">
        <f t="shared" si="102"/>
        <v>4361.1000000000004</v>
      </c>
      <c r="V402" s="52">
        <f t="shared" si="102"/>
        <v>4361.7</v>
      </c>
      <c r="W402" s="52"/>
      <c r="X402" s="52"/>
      <c r="Y402" s="52">
        <f t="shared" si="97"/>
        <v>4361.1000000000004</v>
      </c>
      <c r="Z402" s="52">
        <f t="shared" si="98"/>
        <v>4361.7</v>
      </c>
      <c r="AA402" s="52"/>
      <c r="AB402" s="52"/>
      <c r="AC402" s="52">
        <f t="shared" si="92"/>
        <v>4361.1000000000004</v>
      </c>
      <c r="AD402" s="91">
        <f t="shared" si="93"/>
        <v>4361.7</v>
      </c>
      <c r="AE402" s="3"/>
      <c r="AF402" s="3"/>
      <c r="AG402" s="135">
        <f t="shared" si="94"/>
        <v>4361.1000000000004</v>
      </c>
      <c r="AH402" s="135">
        <f t="shared" si="95"/>
        <v>4361.7</v>
      </c>
      <c r="AI402" s="135"/>
      <c r="AJ402" s="135"/>
      <c r="AK402" s="135">
        <f t="shared" si="90"/>
        <v>4361.1000000000004</v>
      </c>
      <c r="AL402" s="135">
        <f t="shared" si="91"/>
        <v>4361.7</v>
      </c>
    </row>
    <row r="403" spans="1:38" x14ac:dyDescent="0.2">
      <c r="A403" s="42" t="s">
        <v>135</v>
      </c>
      <c r="B403" s="43">
        <v>94</v>
      </c>
      <c r="C403" s="44">
        <v>1301</v>
      </c>
      <c r="D403" s="45" t="s">
        <v>126</v>
      </c>
      <c r="E403" s="46" t="s">
        <v>3</v>
      </c>
      <c r="F403" s="45" t="s">
        <v>2</v>
      </c>
      <c r="G403" s="47" t="s">
        <v>133</v>
      </c>
      <c r="H403" s="48">
        <v>700</v>
      </c>
      <c r="I403" s="49">
        <f t="shared" si="112"/>
        <v>4361.1000000000004</v>
      </c>
      <c r="J403" s="49">
        <f t="shared" si="112"/>
        <v>4361.7</v>
      </c>
      <c r="K403" s="49"/>
      <c r="L403" s="49"/>
      <c r="M403" s="49">
        <f t="shared" si="105"/>
        <v>4361.1000000000004</v>
      </c>
      <c r="N403" s="50">
        <f t="shared" si="106"/>
        <v>4361.7</v>
      </c>
      <c r="O403" s="51"/>
      <c r="P403" s="51"/>
      <c r="Q403" s="52">
        <f t="shared" si="103"/>
        <v>4361.1000000000004</v>
      </c>
      <c r="R403" s="50">
        <f t="shared" si="113"/>
        <v>4361.7</v>
      </c>
      <c r="S403" s="51"/>
      <c r="T403" s="51"/>
      <c r="U403" s="52">
        <f t="shared" si="102"/>
        <v>4361.1000000000004</v>
      </c>
      <c r="V403" s="52">
        <f t="shared" si="102"/>
        <v>4361.7</v>
      </c>
      <c r="W403" s="52"/>
      <c r="X403" s="52"/>
      <c r="Y403" s="52">
        <f t="shared" si="97"/>
        <v>4361.1000000000004</v>
      </c>
      <c r="Z403" s="52">
        <f t="shared" si="98"/>
        <v>4361.7</v>
      </c>
      <c r="AA403" s="52"/>
      <c r="AB403" s="52"/>
      <c r="AC403" s="52">
        <f t="shared" si="92"/>
        <v>4361.1000000000004</v>
      </c>
      <c r="AD403" s="91">
        <f t="shared" si="93"/>
        <v>4361.7</v>
      </c>
      <c r="AE403" s="3"/>
      <c r="AF403" s="3"/>
      <c r="AG403" s="135">
        <f t="shared" si="94"/>
        <v>4361.1000000000004</v>
      </c>
      <c r="AH403" s="135">
        <f t="shared" si="95"/>
        <v>4361.7</v>
      </c>
      <c r="AI403" s="135"/>
      <c r="AJ403" s="135"/>
      <c r="AK403" s="135">
        <f t="shared" si="90"/>
        <v>4361.1000000000004</v>
      </c>
      <c r="AL403" s="135">
        <f t="shared" si="91"/>
        <v>4361.7</v>
      </c>
    </row>
    <row r="404" spans="1:38" x14ac:dyDescent="0.2">
      <c r="A404" s="42" t="s">
        <v>134</v>
      </c>
      <c r="B404" s="43">
        <v>94</v>
      </c>
      <c r="C404" s="44">
        <v>1301</v>
      </c>
      <c r="D404" s="45" t="s">
        <v>126</v>
      </c>
      <c r="E404" s="46" t="s">
        <v>3</v>
      </c>
      <c r="F404" s="45" t="s">
        <v>2</v>
      </c>
      <c r="G404" s="47" t="s">
        <v>133</v>
      </c>
      <c r="H404" s="48">
        <v>730</v>
      </c>
      <c r="I404" s="49">
        <v>4361.1000000000004</v>
      </c>
      <c r="J404" s="49">
        <v>4361.7</v>
      </c>
      <c r="K404" s="49"/>
      <c r="L404" s="49"/>
      <c r="M404" s="49">
        <f t="shared" si="105"/>
        <v>4361.1000000000004</v>
      </c>
      <c r="N404" s="50">
        <f t="shared" si="106"/>
        <v>4361.7</v>
      </c>
      <c r="O404" s="51"/>
      <c r="P404" s="51"/>
      <c r="Q404" s="52">
        <f t="shared" si="103"/>
        <v>4361.1000000000004</v>
      </c>
      <c r="R404" s="50">
        <f t="shared" si="113"/>
        <v>4361.7</v>
      </c>
      <c r="S404" s="51"/>
      <c r="T404" s="51"/>
      <c r="U404" s="52">
        <f t="shared" si="102"/>
        <v>4361.1000000000004</v>
      </c>
      <c r="V404" s="52">
        <f t="shared" si="102"/>
        <v>4361.7</v>
      </c>
      <c r="W404" s="52"/>
      <c r="X404" s="52"/>
      <c r="Y404" s="52">
        <f t="shared" si="97"/>
        <v>4361.1000000000004</v>
      </c>
      <c r="Z404" s="52">
        <f t="shared" si="98"/>
        <v>4361.7</v>
      </c>
      <c r="AA404" s="52"/>
      <c r="AB404" s="52"/>
      <c r="AC404" s="52">
        <f t="shared" si="92"/>
        <v>4361.1000000000004</v>
      </c>
      <c r="AD404" s="91">
        <f t="shared" si="93"/>
        <v>4361.7</v>
      </c>
      <c r="AE404" s="3"/>
      <c r="AF404" s="3"/>
      <c r="AG404" s="135">
        <f t="shared" si="94"/>
        <v>4361.1000000000004</v>
      </c>
      <c r="AH404" s="135">
        <f t="shared" si="95"/>
        <v>4361.7</v>
      </c>
      <c r="AI404" s="135"/>
      <c r="AJ404" s="135"/>
      <c r="AK404" s="135">
        <f t="shared" si="90"/>
        <v>4361.1000000000004</v>
      </c>
      <c r="AL404" s="135">
        <f t="shared" si="91"/>
        <v>4361.7</v>
      </c>
    </row>
    <row r="405" spans="1:38" ht="33.75" x14ac:dyDescent="0.2">
      <c r="A405" s="42" t="s">
        <v>132</v>
      </c>
      <c r="B405" s="43">
        <v>94</v>
      </c>
      <c r="C405" s="44">
        <v>1400</v>
      </c>
      <c r="D405" s="45" t="s">
        <v>7</v>
      </c>
      <c r="E405" s="46" t="s">
        <v>7</v>
      </c>
      <c r="F405" s="45" t="s">
        <v>7</v>
      </c>
      <c r="G405" s="47" t="s">
        <v>7</v>
      </c>
      <c r="H405" s="48" t="s">
        <v>7</v>
      </c>
      <c r="I405" s="49">
        <f>I406</f>
        <v>5005.5</v>
      </c>
      <c r="J405" s="49">
        <f>J406</f>
        <v>5004.6000000000004</v>
      </c>
      <c r="K405" s="49"/>
      <c r="L405" s="49"/>
      <c r="M405" s="49">
        <f t="shared" si="105"/>
        <v>5005.5</v>
      </c>
      <c r="N405" s="50">
        <f t="shared" si="106"/>
        <v>5004.6000000000004</v>
      </c>
      <c r="O405" s="51"/>
      <c r="P405" s="51"/>
      <c r="Q405" s="52">
        <f t="shared" si="103"/>
        <v>5005.5</v>
      </c>
      <c r="R405" s="50">
        <f t="shared" si="113"/>
        <v>5004.6000000000004</v>
      </c>
      <c r="S405" s="51"/>
      <c r="T405" s="51"/>
      <c r="U405" s="52">
        <f t="shared" si="102"/>
        <v>5005.5</v>
      </c>
      <c r="V405" s="52">
        <f t="shared" si="102"/>
        <v>5004.6000000000004</v>
      </c>
      <c r="W405" s="52"/>
      <c r="X405" s="52"/>
      <c r="Y405" s="52">
        <f t="shared" si="97"/>
        <v>5005.5</v>
      </c>
      <c r="Z405" s="52">
        <f t="shared" si="98"/>
        <v>5004.6000000000004</v>
      </c>
      <c r="AA405" s="52"/>
      <c r="AB405" s="52"/>
      <c r="AC405" s="52">
        <f t="shared" si="92"/>
        <v>5005.5</v>
      </c>
      <c r="AD405" s="91">
        <f t="shared" si="93"/>
        <v>5004.6000000000004</v>
      </c>
      <c r="AE405" s="3"/>
      <c r="AF405" s="3"/>
      <c r="AG405" s="135">
        <f t="shared" si="94"/>
        <v>5005.5</v>
      </c>
      <c r="AH405" s="135">
        <f t="shared" si="95"/>
        <v>5004.6000000000004</v>
      </c>
      <c r="AI405" s="135"/>
      <c r="AJ405" s="135"/>
      <c r="AK405" s="135">
        <f t="shared" si="90"/>
        <v>5005.5</v>
      </c>
      <c r="AL405" s="135">
        <f t="shared" si="91"/>
        <v>5004.6000000000004</v>
      </c>
    </row>
    <row r="406" spans="1:38" ht="33.75" x14ac:dyDescent="0.2">
      <c r="A406" s="42" t="s">
        <v>131</v>
      </c>
      <c r="B406" s="43">
        <v>94</v>
      </c>
      <c r="C406" s="44">
        <v>1401</v>
      </c>
      <c r="D406" s="45" t="s">
        <v>7</v>
      </c>
      <c r="E406" s="46" t="s">
        <v>7</v>
      </c>
      <c r="F406" s="45" t="s">
        <v>7</v>
      </c>
      <c r="G406" s="47" t="s">
        <v>7</v>
      </c>
      <c r="H406" s="48" t="s">
        <v>7</v>
      </c>
      <c r="I406" s="49">
        <f>I407</f>
        <v>5005.5</v>
      </c>
      <c r="J406" s="49">
        <f>J407</f>
        <v>5004.6000000000004</v>
      </c>
      <c r="K406" s="49"/>
      <c r="L406" s="49"/>
      <c r="M406" s="49">
        <f t="shared" si="105"/>
        <v>5005.5</v>
      </c>
      <c r="N406" s="50">
        <f t="shared" si="106"/>
        <v>5004.6000000000004</v>
      </c>
      <c r="O406" s="51"/>
      <c r="P406" s="51"/>
      <c r="Q406" s="52">
        <f t="shared" si="103"/>
        <v>5005.5</v>
      </c>
      <c r="R406" s="50">
        <f t="shared" si="113"/>
        <v>5004.6000000000004</v>
      </c>
      <c r="S406" s="51"/>
      <c r="T406" s="51"/>
      <c r="U406" s="52">
        <f t="shared" si="102"/>
        <v>5005.5</v>
      </c>
      <c r="V406" s="52">
        <f t="shared" si="102"/>
        <v>5004.6000000000004</v>
      </c>
      <c r="W406" s="52"/>
      <c r="X406" s="52"/>
      <c r="Y406" s="52">
        <f t="shared" si="97"/>
        <v>5005.5</v>
      </c>
      <c r="Z406" s="52">
        <f t="shared" si="98"/>
        <v>5004.6000000000004</v>
      </c>
      <c r="AA406" s="52"/>
      <c r="AB406" s="52"/>
      <c r="AC406" s="52">
        <f t="shared" si="92"/>
        <v>5005.5</v>
      </c>
      <c r="AD406" s="91">
        <f t="shared" si="93"/>
        <v>5004.6000000000004</v>
      </c>
      <c r="AE406" s="3"/>
      <c r="AF406" s="3"/>
      <c r="AG406" s="135">
        <f t="shared" si="94"/>
        <v>5005.5</v>
      </c>
      <c r="AH406" s="135">
        <f t="shared" si="95"/>
        <v>5004.6000000000004</v>
      </c>
      <c r="AI406" s="135"/>
      <c r="AJ406" s="135"/>
      <c r="AK406" s="135">
        <f t="shared" si="90"/>
        <v>5005.5</v>
      </c>
      <c r="AL406" s="135">
        <f t="shared" si="91"/>
        <v>5004.6000000000004</v>
      </c>
    </row>
    <row r="407" spans="1:38" ht="45" x14ac:dyDescent="0.2">
      <c r="A407" s="42" t="s">
        <v>320</v>
      </c>
      <c r="B407" s="43">
        <v>94</v>
      </c>
      <c r="C407" s="44">
        <v>1401</v>
      </c>
      <c r="D407" s="45" t="s">
        <v>126</v>
      </c>
      <c r="E407" s="46" t="s">
        <v>3</v>
      </c>
      <c r="F407" s="45" t="s">
        <v>2</v>
      </c>
      <c r="G407" s="47" t="s">
        <v>9</v>
      </c>
      <c r="H407" s="48" t="s">
        <v>7</v>
      </c>
      <c r="I407" s="49">
        <f>I408+I411</f>
        <v>5005.5</v>
      </c>
      <c r="J407" s="49">
        <f>J408+J411</f>
        <v>5004.6000000000004</v>
      </c>
      <c r="K407" s="49"/>
      <c r="L407" s="49"/>
      <c r="M407" s="49">
        <f t="shared" si="105"/>
        <v>5005.5</v>
      </c>
      <c r="N407" s="50">
        <f t="shared" si="106"/>
        <v>5004.6000000000004</v>
      </c>
      <c r="O407" s="51"/>
      <c r="P407" s="51"/>
      <c r="Q407" s="52">
        <f t="shared" si="103"/>
        <v>5005.5</v>
      </c>
      <c r="R407" s="50">
        <f t="shared" si="113"/>
        <v>5004.6000000000004</v>
      </c>
      <c r="S407" s="51"/>
      <c r="T407" s="51"/>
      <c r="U407" s="52">
        <f t="shared" si="102"/>
        <v>5005.5</v>
      </c>
      <c r="V407" s="52">
        <f t="shared" si="102"/>
        <v>5004.6000000000004</v>
      </c>
      <c r="W407" s="52"/>
      <c r="X407" s="52"/>
      <c r="Y407" s="52">
        <f t="shared" si="97"/>
        <v>5005.5</v>
      </c>
      <c r="Z407" s="52">
        <f t="shared" si="98"/>
        <v>5004.6000000000004</v>
      </c>
      <c r="AA407" s="52"/>
      <c r="AB407" s="52"/>
      <c r="AC407" s="52">
        <f t="shared" si="92"/>
        <v>5005.5</v>
      </c>
      <c r="AD407" s="91">
        <f t="shared" si="93"/>
        <v>5004.6000000000004</v>
      </c>
      <c r="AE407" s="3"/>
      <c r="AF407" s="3"/>
      <c r="AG407" s="135">
        <f t="shared" si="94"/>
        <v>5005.5</v>
      </c>
      <c r="AH407" s="135">
        <f t="shared" si="95"/>
        <v>5004.6000000000004</v>
      </c>
      <c r="AI407" s="135"/>
      <c r="AJ407" s="135"/>
      <c r="AK407" s="135">
        <f t="shared" si="90"/>
        <v>5005.5</v>
      </c>
      <c r="AL407" s="135">
        <f t="shared" si="91"/>
        <v>5004.6000000000004</v>
      </c>
    </row>
    <row r="408" spans="1:38" x14ac:dyDescent="0.2">
      <c r="A408" s="42" t="s">
        <v>130</v>
      </c>
      <c r="B408" s="43">
        <v>94</v>
      </c>
      <c r="C408" s="44">
        <v>1401</v>
      </c>
      <c r="D408" s="45" t="s">
        <v>126</v>
      </c>
      <c r="E408" s="46" t="s">
        <v>3</v>
      </c>
      <c r="F408" s="45" t="s">
        <v>2</v>
      </c>
      <c r="G408" s="47" t="s">
        <v>129</v>
      </c>
      <c r="H408" s="48" t="s">
        <v>7</v>
      </c>
      <c r="I408" s="49">
        <f>I409</f>
        <v>3813.4</v>
      </c>
      <c r="J408" s="49">
        <f>J409</f>
        <v>3812.5</v>
      </c>
      <c r="K408" s="49"/>
      <c r="L408" s="49"/>
      <c r="M408" s="49">
        <f t="shared" si="105"/>
        <v>3813.4</v>
      </c>
      <c r="N408" s="50">
        <f t="shared" si="106"/>
        <v>3812.5</v>
      </c>
      <c r="O408" s="51"/>
      <c r="P408" s="51"/>
      <c r="Q408" s="52">
        <f t="shared" si="103"/>
        <v>3813.4</v>
      </c>
      <c r="R408" s="50">
        <f t="shared" si="113"/>
        <v>3812.5</v>
      </c>
      <c r="S408" s="51"/>
      <c r="T408" s="51"/>
      <c r="U408" s="52">
        <f t="shared" si="102"/>
        <v>3813.4</v>
      </c>
      <c r="V408" s="52">
        <f t="shared" si="102"/>
        <v>3812.5</v>
      </c>
      <c r="W408" s="52"/>
      <c r="X408" s="52"/>
      <c r="Y408" s="52">
        <f t="shared" si="97"/>
        <v>3813.4</v>
      </c>
      <c r="Z408" s="52">
        <f t="shared" si="98"/>
        <v>3812.5</v>
      </c>
      <c r="AA408" s="52"/>
      <c r="AB408" s="52"/>
      <c r="AC408" s="52">
        <f t="shared" si="92"/>
        <v>3813.4</v>
      </c>
      <c r="AD408" s="91">
        <f t="shared" si="93"/>
        <v>3812.5</v>
      </c>
      <c r="AE408" s="3"/>
      <c r="AF408" s="3"/>
      <c r="AG408" s="135">
        <f t="shared" si="94"/>
        <v>3813.4</v>
      </c>
      <c r="AH408" s="135">
        <f t="shared" si="95"/>
        <v>3812.5</v>
      </c>
      <c r="AI408" s="135"/>
      <c r="AJ408" s="135"/>
      <c r="AK408" s="135">
        <f t="shared" ref="AK408:AK471" si="114">AG408+AI408</f>
        <v>3813.4</v>
      </c>
      <c r="AL408" s="135">
        <f t="shared" ref="AL408:AL471" si="115">AH408+AJ408</f>
        <v>3812.5</v>
      </c>
    </row>
    <row r="409" spans="1:38" x14ac:dyDescent="0.2">
      <c r="A409" s="42" t="s">
        <v>65</v>
      </c>
      <c r="B409" s="43">
        <v>94</v>
      </c>
      <c r="C409" s="44">
        <v>1401</v>
      </c>
      <c r="D409" s="45" t="s">
        <v>126</v>
      </c>
      <c r="E409" s="46" t="s">
        <v>3</v>
      </c>
      <c r="F409" s="45" t="s">
        <v>2</v>
      </c>
      <c r="G409" s="47" t="s">
        <v>129</v>
      </c>
      <c r="H409" s="48">
        <v>500</v>
      </c>
      <c r="I409" s="49">
        <f>I410</f>
        <v>3813.4</v>
      </c>
      <c r="J409" s="49">
        <f>J410</f>
        <v>3812.5</v>
      </c>
      <c r="K409" s="49"/>
      <c r="L409" s="49"/>
      <c r="M409" s="49">
        <f t="shared" si="105"/>
        <v>3813.4</v>
      </c>
      <c r="N409" s="50">
        <f t="shared" si="106"/>
        <v>3812.5</v>
      </c>
      <c r="O409" s="51"/>
      <c r="P409" s="51"/>
      <c r="Q409" s="52">
        <f t="shared" si="103"/>
        <v>3813.4</v>
      </c>
      <c r="R409" s="50">
        <f t="shared" si="113"/>
        <v>3812.5</v>
      </c>
      <c r="S409" s="51"/>
      <c r="T409" s="51"/>
      <c r="U409" s="52">
        <f t="shared" si="102"/>
        <v>3813.4</v>
      </c>
      <c r="V409" s="52">
        <f t="shared" si="102"/>
        <v>3812.5</v>
      </c>
      <c r="W409" s="52"/>
      <c r="X409" s="52"/>
      <c r="Y409" s="52">
        <f t="shared" si="97"/>
        <v>3813.4</v>
      </c>
      <c r="Z409" s="52">
        <f t="shared" si="98"/>
        <v>3812.5</v>
      </c>
      <c r="AA409" s="52"/>
      <c r="AB409" s="52"/>
      <c r="AC409" s="52">
        <f t="shared" si="92"/>
        <v>3813.4</v>
      </c>
      <c r="AD409" s="91">
        <f t="shared" si="93"/>
        <v>3812.5</v>
      </c>
      <c r="AE409" s="3"/>
      <c r="AF409" s="3"/>
      <c r="AG409" s="135">
        <f t="shared" si="94"/>
        <v>3813.4</v>
      </c>
      <c r="AH409" s="135">
        <f t="shared" si="95"/>
        <v>3812.5</v>
      </c>
      <c r="AI409" s="135"/>
      <c r="AJ409" s="135"/>
      <c r="AK409" s="135">
        <f t="shared" si="114"/>
        <v>3813.4</v>
      </c>
      <c r="AL409" s="135">
        <f t="shared" si="115"/>
        <v>3812.5</v>
      </c>
    </row>
    <row r="410" spans="1:38" x14ac:dyDescent="0.2">
      <c r="A410" s="42" t="s">
        <v>127</v>
      </c>
      <c r="B410" s="43">
        <v>94</v>
      </c>
      <c r="C410" s="44">
        <v>1401</v>
      </c>
      <c r="D410" s="45" t="s">
        <v>126</v>
      </c>
      <c r="E410" s="46" t="s">
        <v>3</v>
      </c>
      <c r="F410" s="45" t="s">
        <v>2</v>
      </c>
      <c r="G410" s="47" t="s">
        <v>129</v>
      </c>
      <c r="H410" s="48">
        <v>510</v>
      </c>
      <c r="I410" s="49">
        <v>3813.4</v>
      </c>
      <c r="J410" s="49">
        <v>3812.5</v>
      </c>
      <c r="K410" s="49"/>
      <c r="L410" s="49"/>
      <c r="M410" s="49">
        <f t="shared" si="105"/>
        <v>3813.4</v>
      </c>
      <c r="N410" s="50">
        <f t="shared" si="106"/>
        <v>3812.5</v>
      </c>
      <c r="O410" s="51"/>
      <c r="P410" s="51"/>
      <c r="Q410" s="52">
        <f t="shared" si="103"/>
        <v>3813.4</v>
      </c>
      <c r="R410" s="50">
        <f t="shared" si="113"/>
        <v>3812.5</v>
      </c>
      <c r="S410" s="51"/>
      <c r="T410" s="51"/>
      <c r="U410" s="52">
        <f t="shared" si="102"/>
        <v>3813.4</v>
      </c>
      <c r="V410" s="52">
        <f t="shared" si="102"/>
        <v>3812.5</v>
      </c>
      <c r="W410" s="52"/>
      <c r="X410" s="52"/>
      <c r="Y410" s="52">
        <f t="shared" si="97"/>
        <v>3813.4</v>
      </c>
      <c r="Z410" s="52">
        <f t="shared" si="98"/>
        <v>3812.5</v>
      </c>
      <c r="AA410" s="52"/>
      <c r="AB410" s="52"/>
      <c r="AC410" s="52">
        <f t="shared" ref="AC410:AC473" si="116">Y410+AA410</f>
        <v>3813.4</v>
      </c>
      <c r="AD410" s="91">
        <f t="shared" ref="AD410:AD473" si="117">Z410+AB410</f>
        <v>3812.5</v>
      </c>
      <c r="AE410" s="3"/>
      <c r="AF410" s="3"/>
      <c r="AG410" s="135">
        <f t="shared" ref="AG410:AG473" si="118">AC410+AE410</f>
        <v>3813.4</v>
      </c>
      <c r="AH410" s="135">
        <f t="shared" ref="AH410:AH473" si="119">AD410+AF410</f>
        <v>3812.5</v>
      </c>
      <c r="AI410" s="135"/>
      <c r="AJ410" s="135"/>
      <c r="AK410" s="135">
        <f t="shared" si="114"/>
        <v>3813.4</v>
      </c>
      <c r="AL410" s="135">
        <f t="shared" si="115"/>
        <v>3812.5</v>
      </c>
    </row>
    <row r="411" spans="1:38" ht="22.5" x14ac:dyDescent="0.2">
      <c r="A411" s="42" t="s">
        <v>128</v>
      </c>
      <c r="B411" s="43">
        <v>94</v>
      </c>
      <c r="C411" s="44">
        <v>1401</v>
      </c>
      <c r="D411" s="45" t="s">
        <v>126</v>
      </c>
      <c r="E411" s="46" t="s">
        <v>3</v>
      </c>
      <c r="F411" s="45" t="s">
        <v>2</v>
      </c>
      <c r="G411" s="47" t="s">
        <v>125</v>
      </c>
      <c r="H411" s="48" t="s">
        <v>7</v>
      </c>
      <c r="I411" s="49">
        <f>I412</f>
        <v>1192.0999999999999</v>
      </c>
      <c r="J411" s="49">
        <f>J412</f>
        <v>1192.0999999999999</v>
      </c>
      <c r="K411" s="49"/>
      <c r="L411" s="49"/>
      <c r="M411" s="49">
        <f t="shared" si="105"/>
        <v>1192.0999999999999</v>
      </c>
      <c r="N411" s="50">
        <f t="shared" si="106"/>
        <v>1192.0999999999999</v>
      </c>
      <c r="O411" s="51"/>
      <c r="P411" s="51"/>
      <c r="Q411" s="52">
        <f t="shared" si="103"/>
        <v>1192.0999999999999</v>
      </c>
      <c r="R411" s="50">
        <f t="shared" si="113"/>
        <v>1192.0999999999999</v>
      </c>
      <c r="S411" s="51"/>
      <c r="T411" s="51"/>
      <c r="U411" s="52">
        <f t="shared" si="102"/>
        <v>1192.0999999999999</v>
      </c>
      <c r="V411" s="52">
        <f t="shared" si="102"/>
        <v>1192.0999999999999</v>
      </c>
      <c r="W411" s="52"/>
      <c r="X411" s="52"/>
      <c r="Y411" s="52">
        <f t="shared" si="97"/>
        <v>1192.0999999999999</v>
      </c>
      <c r="Z411" s="52">
        <f t="shared" si="98"/>
        <v>1192.0999999999999</v>
      </c>
      <c r="AA411" s="52"/>
      <c r="AB411" s="52"/>
      <c r="AC411" s="52">
        <f t="shared" si="116"/>
        <v>1192.0999999999999</v>
      </c>
      <c r="AD411" s="91">
        <f t="shared" si="117"/>
        <v>1192.0999999999999</v>
      </c>
      <c r="AE411" s="3"/>
      <c r="AF411" s="3"/>
      <c r="AG411" s="135">
        <f t="shared" si="118"/>
        <v>1192.0999999999999</v>
      </c>
      <c r="AH411" s="135">
        <f t="shared" si="119"/>
        <v>1192.0999999999999</v>
      </c>
      <c r="AI411" s="135"/>
      <c r="AJ411" s="135"/>
      <c r="AK411" s="135">
        <f t="shared" si="114"/>
        <v>1192.0999999999999</v>
      </c>
      <c r="AL411" s="135">
        <f t="shared" si="115"/>
        <v>1192.0999999999999</v>
      </c>
    </row>
    <row r="412" spans="1:38" x14ac:dyDescent="0.2">
      <c r="A412" s="42" t="s">
        <v>65</v>
      </c>
      <c r="B412" s="43">
        <v>94</v>
      </c>
      <c r="C412" s="44">
        <v>1401</v>
      </c>
      <c r="D412" s="45" t="s">
        <v>126</v>
      </c>
      <c r="E412" s="46" t="s">
        <v>3</v>
      </c>
      <c r="F412" s="45" t="s">
        <v>2</v>
      </c>
      <c r="G412" s="47" t="s">
        <v>125</v>
      </c>
      <c r="H412" s="48">
        <v>500</v>
      </c>
      <c r="I412" s="49">
        <f>I413</f>
        <v>1192.0999999999999</v>
      </c>
      <c r="J412" s="49">
        <f>J413</f>
        <v>1192.0999999999999</v>
      </c>
      <c r="K412" s="49"/>
      <c r="L412" s="49"/>
      <c r="M412" s="49">
        <f t="shared" si="105"/>
        <v>1192.0999999999999</v>
      </c>
      <c r="N412" s="50">
        <f t="shared" si="106"/>
        <v>1192.0999999999999</v>
      </c>
      <c r="O412" s="51"/>
      <c r="P412" s="51"/>
      <c r="Q412" s="52">
        <f t="shared" si="103"/>
        <v>1192.0999999999999</v>
      </c>
      <c r="R412" s="50">
        <f t="shared" si="113"/>
        <v>1192.0999999999999</v>
      </c>
      <c r="S412" s="51"/>
      <c r="T412" s="51"/>
      <c r="U412" s="52">
        <f t="shared" si="102"/>
        <v>1192.0999999999999</v>
      </c>
      <c r="V412" s="52">
        <f t="shared" si="102"/>
        <v>1192.0999999999999</v>
      </c>
      <c r="W412" s="52"/>
      <c r="X412" s="52"/>
      <c r="Y412" s="52">
        <f t="shared" si="97"/>
        <v>1192.0999999999999</v>
      </c>
      <c r="Z412" s="52">
        <f t="shared" si="98"/>
        <v>1192.0999999999999</v>
      </c>
      <c r="AA412" s="52"/>
      <c r="AB412" s="52"/>
      <c r="AC412" s="52">
        <f t="shared" si="116"/>
        <v>1192.0999999999999</v>
      </c>
      <c r="AD412" s="91">
        <f t="shared" si="117"/>
        <v>1192.0999999999999</v>
      </c>
      <c r="AE412" s="3"/>
      <c r="AF412" s="3"/>
      <c r="AG412" s="135">
        <f t="shared" si="118"/>
        <v>1192.0999999999999</v>
      </c>
      <c r="AH412" s="135">
        <f t="shared" si="119"/>
        <v>1192.0999999999999</v>
      </c>
      <c r="AI412" s="135"/>
      <c r="AJ412" s="135"/>
      <c r="AK412" s="135">
        <f t="shared" si="114"/>
        <v>1192.0999999999999</v>
      </c>
      <c r="AL412" s="135">
        <f t="shared" si="115"/>
        <v>1192.0999999999999</v>
      </c>
    </row>
    <row r="413" spans="1:38" x14ac:dyDescent="0.2">
      <c r="A413" s="42" t="s">
        <v>127</v>
      </c>
      <c r="B413" s="43">
        <v>94</v>
      </c>
      <c r="C413" s="44">
        <v>1401</v>
      </c>
      <c r="D413" s="45" t="s">
        <v>126</v>
      </c>
      <c r="E413" s="46" t="s">
        <v>3</v>
      </c>
      <c r="F413" s="45" t="s">
        <v>2</v>
      </c>
      <c r="G413" s="47" t="s">
        <v>125</v>
      </c>
      <c r="H413" s="48">
        <v>510</v>
      </c>
      <c r="I413" s="49">
        <v>1192.0999999999999</v>
      </c>
      <c r="J413" s="49">
        <v>1192.0999999999999</v>
      </c>
      <c r="K413" s="49"/>
      <c r="L413" s="49"/>
      <c r="M413" s="49">
        <f t="shared" si="105"/>
        <v>1192.0999999999999</v>
      </c>
      <c r="N413" s="50">
        <f t="shared" si="106"/>
        <v>1192.0999999999999</v>
      </c>
      <c r="O413" s="51"/>
      <c r="P413" s="51"/>
      <c r="Q413" s="52">
        <f t="shared" si="103"/>
        <v>1192.0999999999999</v>
      </c>
      <c r="R413" s="50">
        <f t="shared" si="113"/>
        <v>1192.0999999999999</v>
      </c>
      <c r="S413" s="51"/>
      <c r="T413" s="51"/>
      <c r="U413" s="52">
        <f t="shared" si="102"/>
        <v>1192.0999999999999</v>
      </c>
      <c r="V413" s="52">
        <f t="shared" si="102"/>
        <v>1192.0999999999999</v>
      </c>
      <c r="W413" s="52"/>
      <c r="X413" s="52"/>
      <c r="Y413" s="52">
        <f t="shared" si="97"/>
        <v>1192.0999999999999</v>
      </c>
      <c r="Z413" s="52">
        <f t="shared" si="98"/>
        <v>1192.0999999999999</v>
      </c>
      <c r="AA413" s="52"/>
      <c r="AB413" s="52"/>
      <c r="AC413" s="52">
        <f t="shared" si="116"/>
        <v>1192.0999999999999</v>
      </c>
      <c r="AD413" s="91">
        <f t="shared" si="117"/>
        <v>1192.0999999999999</v>
      </c>
      <c r="AE413" s="3"/>
      <c r="AF413" s="3"/>
      <c r="AG413" s="135">
        <f t="shared" si="118"/>
        <v>1192.0999999999999</v>
      </c>
      <c r="AH413" s="135">
        <f t="shared" si="119"/>
        <v>1192.0999999999999</v>
      </c>
      <c r="AI413" s="135"/>
      <c r="AJ413" s="135"/>
      <c r="AK413" s="135">
        <f t="shared" si="114"/>
        <v>1192.0999999999999</v>
      </c>
      <c r="AL413" s="135">
        <f t="shared" si="115"/>
        <v>1192.0999999999999</v>
      </c>
    </row>
    <row r="414" spans="1:38" ht="33.75" x14ac:dyDescent="0.2">
      <c r="A414" s="61" t="s">
        <v>124</v>
      </c>
      <c r="B414" s="62">
        <v>136</v>
      </c>
      <c r="C414" s="63" t="s">
        <v>7</v>
      </c>
      <c r="D414" s="64" t="s">
        <v>7</v>
      </c>
      <c r="E414" s="65" t="s">
        <v>7</v>
      </c>
      <c r="F414" s="64" t="s">
        <v>7</v>
      </c>
      <c r="G414" s="66" t="s">
        <v>7</v>
      </c>
      <c r="H414" s="67" t="s">
        <v>7</v>
      </c>
      <c r="I414" s="68">
        <f>I415+I430+I455</f>
        <v>9768.5</v>
      </c>
      <c r="J414" s="68">
        <f>J415+J430+J455</f>
        <v>9768.5</v>
      </c>
      <c r="K414" s="68">
        <f>K415+K430+K455</f>
        <v>238.8</v>
      </c>
      <c r="L414" s="68">
        <f>L415+L430+L455</f>
        <v>238.4</v>
      </c>
      <c r="M414" s="68">
        <f t="shared" si="105"/>
        <v>10007.299999999999</v>
      </c>
      <c r="N414" s="69">
        <f t="shared" si="106"/>
        <v>10006.9</v>
      </c>
      <c r="O414" s="51"/>
      <c r="P414" s="51"/>
      <c r="Q414" s="40">
        <f t="shared" si="103"/>
        <v>10007.299999999999</v>
      </c>
      <c r="R414" s="69">
        <f t="shared" si="113"/>
        <v>10006.9</v>
      </c>
      <c r="S414" s="40">
        <f>S415+S430</f>
        <v>0</v>
      </c>
      <c r="T414" s="69">
        <f>T415+T430</f>
        <v>0</v>
      </c>
      <c r="U414" s="40">
        <f t="shared" si="102"/>
        <v>10007.299999999999</v>
      </c>
      <c r="V414" s="69">
        <f t="shared" si="102"/>
        <v>10006.9</v>
      </c>
      <c r="W414" s="40"/>
      <c r="X414" s="69"/>
      <c r="Y414" s="40">
        <f t="shared" si="97"/>
        <v>10007.299999999999</v>
      </c>
      <c r="Z414" s="69">
        <f t="shared" si="98"/>
        <v>10006.9</v>
      </c>
      <c r="AA414" s="40"/>
      <c r="AB414" s="69"/>
      <c r="AC414" s="40">
        <f t="shared" si="116"/>
        <v>10007.299999999999</v>
      </c>
      <c r="AD414" s="69">
        <f t="shared" si="117"/>
        <v>10006.9</v>
      </c>
      <c r="AE414" s="3"/>
      <c r="AF414" s="3"/>
      <c r="AG414" s="146">
        <f t="shared" si="118"/>
        <v>10007.299999999999</v>
      </c>
      <c r="AH414" s="146">
        <f t="shared" si="119"/>
        <v>10006.9</v>
      </c>
      <c r="AI414" s="146"/>
      <c r="AJ414" s="146"/>
      <c r="AK414" s="146">
        <f t="shared" si="114"/>
        <v>10007.299999999999</v>
      </c>
      <c r="AL414" s="146">
        <f t="shared" si="115"/>
        <v>10006.9</v>
      </c>
    </row>
    <row r="415" spans="1:38" x14ac:dyDescent="0.2">
      <c r="A415" s="42" t="s">
        <v>27</v>
      </c>
      <c r="B415" s="43">
        <v>136</v>
      </c>
      <c r="C415" s="44">
        <v>100</v>
      </c>
      <c r="D415" s="45" t="s">
        <v>7</v>
      </c>
      <c r="E415" s="46" t="s">
        <v>7</v>
      </c>
      <c r="F415" s="45" t="s">
        <v>7</v>
      </c>
      <c r="G415" s="47" t="s">
        <v>7</v>
      </c>
      <c r="H415" s="48" t="s">
        <v>7</v>
      </c>
      <c r="I415" s="49">
        <f>I416+I421</f>
        <v>863.4</v>
      </c>
      <c r="J415" s="49">
        <f>J416+J421</f>
        <v>863.4</v>
      </c>
      <c r="K415" s="49"/>
      <c r="L415" s="49"/>
      <c r="M415" s="49">
        <f t="shared" si="105"/>
        <v>863.4</v>
      </c>
      <c r="N415" s="50">
        <f t="shared" si="106"/>
        <v>863.4</v>
      </c>
      <c r="O415" s="51"/>
      <c r="P415" s="51"/>
      <c r="Q415" s="52">
        <f t="shared" si="103"/>
        <v>863.4</v>
      </c>
      <c r="R415" s="50">
        <f t="shared" si="113"/>
        <v>863.4</v>
      </c>
      <c r="S415" s="51"/>
      <c r="T415" s="51"/>
      <c r="U415" s="52">
        <f t="shared" si="102"/>
        <v>863.4</v>
      </c>
      <c r="V415" s="52">
        <f t="shared" si="102"/>
        <v>863.4</v>
      </c>
      <c r="W415" s="52"/>
      <c r="X415" s="52"/>
      <c r="Y415" s="52">
        <f t="shared" si="97"/>
        <v>863.4</v>
      </c>
      <c r="Z415" s="52">
        <f t="shared" si="98"/>
        <v>863.4</v>
      </c>
      <c r="AA415" s="52"/>
      <c r="AB415" s="52"/>
      <c r="AC415" s="52">
        <f t="shared" si="116"/>
        <v>863.4</v>
      </c>
      <c r="AD415" s="91">
        <f t="shared" si="117"/>
        <v>863.4</v>
      </c>
      <c r="AE415" s="3"/>
      <c r="AF415" s="3"/>
      <c r="AG415" s="135">
        <f t="shared" si="118"/>
        <v>863.4</v>
      </c>
      <c r="AH415" s="135">
        <f t="shared" si="119"/>
        <v>863.4</v>
      </c>
      <c r="AI415" s="135"/>
      <c r="AJ415" s="135"/>
      <c r="AK415" s="135">
        <f t="shared" si="114"/>
        <v>863.4</v>
      </c>
      <c r="AL415" s="135">
        <f t="shared" si="115"/>
        <v>863.4</v>
      </c>
    </row>
    <row r="416" spans="1:38" ht="33.75" x14ac:dyDescent="0.2">
      <c r="A416" s="42" t="s">
        <v>92</v>
      </c>
      <c r="B416" s="43">
        <v>136</v>
      </c>
      <c r="C416" s="44">
        <v>104</v>
      </c>
      <c r="D416" s="45" t="s">
        <v>7</v>
      </c>
      <c r="E416" s="46" t="s">
        <v>7</v>
      </c>
      <c r="F416" s="45" t="s">
        <v>7</v>
      </c>
      <c r="G416" s="47" t="s">
        <v>7</v>
      </c>
      <c r="H416" s="48" t="s">
        <v>7</v>
      </c>
      <c r="I416" s="49">
        <f t="shared" ref="I416:J419" si="120">I417</f>
        <v>25</v>
      </c>
      <c r="J416" s="49">
        <f t="shared" si="120"/>
        <v>25</v>
      </c>
      <c r="K416" s="49"/>
      <c r="L416" s="49"/>
      <c r="M416" s="49">
        <f t="shared" si="105"/>
        <v>25</v>
      </c>
      <c r="N416" s="50">
        <f t="shared" si="106"/>
        <v>25</v>
      </c>
      <c r="O416" s="51"/>
      <c r="P416" s="51"/>
      <c r="Q416" s="52">
        <f t="shared" si="103"/>
        <v>25</v>
      </c>
      <c r="R416" s="50">
        <f t="shared" si="113"/>
        <v>25</v>
      </c>
      <c r="S416" s="51"/>
      <c r="T416" s="51"/>
      <c r="U416" s="52">
        <f t="shared" si="102"/>
        <v>25</v>
      </c>
      <c r="V416" s="52">
        <f t="shared" si="102"/>
        <v>25</v>
      </c>
      <c r="W416" s="52"/>
      <c r="X416" s="52"/>
      <c r="Y416" s="52">
        <f t="shared" ref="Y416:Y479" si="121">U416+W416</f>
        <v>25</v>
      </c>
      <c r="Z416" s="52">
        <f t="shared" ref="Z416:Z479" si="122">V416+X416</f>
        <v>25</v>
      </c>
      <c r="AA416" s="52"/>
      <c r="AB416" s="52"/>
      <c r="AC416" s="52">
        <f t="shared" si="116"/>
        <v>25</v>
      </c>
      <c r="AD416" s="91">
        <f t="shared" si="117"/>
        <v>25</v>
      </c>
      <c r="AE416" s="3"/>
      <c r="AF416" s="3"/>
      <c r="AG416" s="135">
        <f t="shared" si="118"/>
        <v>25</v>
      </c>
      <c r="AH416" s="135">
        <f t="shared" si="119"/>
        <v>25</v>
      </c>
      <c r="AI416" s="135"/>
      <c r="AJ416" s="135"/>
      <c r="AK416" s="135">
        <f t="shared" si="114"/>
        <v>25</v>
      </c>
      <c r="AL416" s="135">
        <f t="shared" si="115"/>
        <v>25</v>
      </c>
    </row>
    <row r="417" spans="1:38" ht="56.25" x14ac:dyDescent="0.2">
      <c r="A417" s="42" t="s">
        <v>112</v>
      </c>
      <c r="B417" s="43">
        <v>136</v>
      </c>
      <c r="C417" s="44">
        <v>104</v>
      </c>
      <c r="D417" s="45" t="s">
        <v>108</v>
      </c>
      <c r="E417" s="46" t="s">
        <v>3</v>
      </c>
      <c r="F417" s="45" t="s">
        <v>2</v>
      </c>
      <c r="G417" s="47" t="s">
        <v>9</v>
      </c>
      <c r="H417" s="48" t="s">
        <v>7</v>
      </c>
      <c r="I417" s="49">
        <f t="shared" si="120"/>
        <v>25</v>
      </c>
      <c r="J417" s="49">
        <f t="shared" si="120"/>
        <v>25</v>
      </c>
      <c r="K417" s="49"/>
      <c r="L417" s="49"/>
      <c r="M417" s="49">
        <f t="shared" si="105"/>
        <v>25</v>
      </c>
      <c r="N417" s="50">
        <f t="shared" si="106"/>
        <v>25</v>
      </c>
      <c r="O417" s="51"/>
      <c r="P417" s="51"/>
      <c r="Q417" s="52">
        <f t="shared" si="103"/>
        <v>25</v>
      </c>
      <c r="R417" s="50">
        <f t="shared" si="113"/>
        <v>25</v>
      </c>
      <c r="S417" s="51"/>
      <c r="T417" s="51"/>
      <c r="U417" s="52">
        <f t="shared" si="102"/>
        <v>25</v>
      </c>
      <c r="V417" s="52">
        <f t="shared" si="102"/>
        <v>25</v>
      </c>
      <c r="W417" s="52"/>
      <c r="X417" s="52"/>
      <c r="Y417" s="52">
        <f t="shared" si="121"/>
        <v>25</v>
      </c>
      <c r="Z417" s="52">
        <f t="shared" si="122"/>
        <v>25</v>
      </c>
      <c r="AA417" s="52"/>
      <c r="AB417" s="52"/>
      <c r="AC417" s="52">
        <f t="shared" si="116"/>
        <v>25</v>
      </c>
      <c r="AD417" s="91">
        <f t="shared" si="117"/>
        <v>25</v>
      </c>
      <c r="AE417" s="3"/>
      <c r="AF417" s="3"/>
      <c r="AG417" s="135">
        <f t="shared" si="118"/>
        <v>25</v>
      </c>
      <c r="AH417" s="135">
        <f t="shared" si="119"/>
        <v>25</v>
      </c>
      <c r="AI417" s="135"/>
      <c r="AJ417" s="135"/>
      <c r="AK417" s="135">
        <f t="shared" si="114"/>
        <v>25</v>
      </c>
      <c r="AL417" s="135">
        <f t="shared" si="115"/>
        <v>25</v>
      </c>
    </row>
    <row r="418" spans="1:38" ht="22.5" x14ac:dyDescent="0.2">
      <c r="A418" s="42" t="s">
        <v>123</v>
      </c>
      <c r="B418" s="43">
        <v>136</v>
      </c>
      <c r="C418" s="44">
        <v>104</v>
      </c>
      <c r="D418" s="45" t="s">
        <v>108</v>
      </c>
      <c r="E418" s="46" t="s">
        <v>3</v>
      </c>
      <c r="F418" s="45" t="s">
        <v>2</v>
      </c>
      <c r="G418" s="47" t="s">
        <v>122</v>
      </c>
      <c r="H418" s="48" t="s">
        <v>7</v>
      </c>
      <c r="I418" s="49">
        <f t="shared" si="120"/>
        <v>25</v>
      </c>
      <c r="J418" s="49">
        <f t="shared" si="120"/>
        <v>25</v>
      </c>
      <c r="K418" s="49"/>
      <c r="L418" s="49"/>
      <c r="M418" s="49">
        <f t="shared" si="105"/>
        <v>25</v>
      </c>
      <c r="N418" s="50">
        <f t="shared" si="106"/>
        <v>25</v>
      </c>
      <c r="O418" s="51"/>
      <c r="P418" s="51"/>
      <c r="Q418" s="52">
        <f t="shared" si="103"/>
        <v>25</v>
      </c>
      <c r="R418" s="50">
        <f t="shared" si="113"/>
        <v>25</v>
      </c>
      <c r="S418" s="51"/>
      <c r="T418" s="51"/>
      <c r="U418" s="52">
        <f t="shared" si="102"/>
        <v>25</v>
      </c>
      <c r="V418" s="52">
        <f t="shared" si="102"/>
        <v>25</v>
      </c>
      <c r="W418" s="52"/>
      <c r="X418" s="52"/>
      <c r="Y418" s="52">
        <f t="shared" si="121"/>
        <v>25</v>
      </c>
      <c r="Z418" s="52">
        <f t="shared" si="122"/>
        <v>25</v>
      </c>
      <c r="AA418" s="52"/>
      <c r="AB418" s="52"/>
      <c r="AC418" s="52">
        <f t="shared" si="116"/>
        <v>25</v>
      </c>
      <c r="AD418" s="91">
        <f t="shared" si="117"/>
        <v>25</v>
      </c>
      <c r="AE418" s="3"/>
      <c r="AF418" s="3"/>
      <c r="AG418" s="135">
        <f t="shared" si="118"/>
        <v>25</v>
      </c>
      <c r="AH418" s="135">
        <f t="shared" si="119"/>
        <v>25</v>
      </c>
      <c r="AI418" s="135"/>
      <c r="AJ418" s="135"/>
      <c r="AK418" s="135">
        <f t="shared" si="114"/>
        <v>25</v>
      </c>
      <c r="AL418" s="135">
        <f t="shared" si="115"/>
        <v>25</v>
      </c>
    </row>
    <row r="419" spans="1:38" ht="22.5" x14ac:dyDescent="0.2">
      <c r="A419" s="42" t="s">
        <v>14</v>
      </c>
      <c r="B419" s="43">
        <v>136</v>
      </c>
      <c r="C419" s="44">
        <v>104</v>
      </c>
      <c r="D419" s="45" t="s">
        <v>108</v>
      </c>
      <c r="E419" s="46" t="s">
        <v>3</v>
      </c>
      <c r="F419" s="45" t="s">
        <v>2</v>
      </c>
      <c r="G419" s="47" t="s">
        <v>122</v>
      </c>
      <c r="H419" s="48">
        <v>200</v>
      </c>
      <c r="I419" s="49">
        <f t="shared" si="120"/>
        <v>25</v>
      </c>
      <c r="J419" s="49">
        <f t="shared" si="120"/>
        <v>25</v>
      </c>
      <c r="K419" s="49"/>
      <c r="L419" s="49"/>
      <c r="M419" s="49">
        <f t="shared" si="105"/>
        <v>25</v>
      </c>
      <c r="N419" s="50">
        <f t="shared" si="106"/>
        <v>25</v>
      </c>
      <c r="O419" s="51"/>
      <c r="P419" s="51"/>
      <c r="Q419" s="52">
        <f t="shared" si="103"/>
        <v>25</v>
      </c>
      <c r="R419" s="50">
        <f t="shared" si="113"/>
        <v>25</v>
      </c>
      <c r="S419" s="51"/>
      <c r="T419" s="51"/>
      <c r="U419" s="52">
        <f t="shared" si="102"/>
        <v>25</v>
      </c>
      <c r="V419" s="52">
        <f t="shared" si="102"/>
        <v>25</v>
      </c>
      <c r="W419" s="52"/>
      <c r="X419" s="52"/>
      <c r="Y419" s="52">
        <f t="shared" si="121"/>
        <v>25</v>
      </c>
      <c r="Z419" s="52">
        <f t="shared" si="122"/>
        <v>25</v>
      </c>
      <c r="AA419" s="52"/>
      <c r="AB419" s="52"/>
      <c r="AC419" s="52">
        <f t="shared" si="116"/>
        <v>25</v>
      </c>
      <c r="AD419" s="91">
        <f t="shared" si="117"/>
        <v>25</v>
      </c>
      <c r="AE419" s="3"/>
      <c r="AF419" s="3"/>
      <c r="AG419" s="135">
        <f t="shared" si="118"/>
        <v>25</v>
      </c>
      <c r="AH419" s="135">
        <f t="shared" si="119"/>
        <v>25</v>
      </c>
      <c r="AI419" s="135"/>
      <c r="AJ419" s="135"/>
      <c r="AK419" s="135">
        <f t="shared" si="114"/>
        <v>25</v>
      </c>
      <c r="AL419" s="135">
        <f t="shared" si="115"/>
        <v>25</v>
      </c>
    </row>
    <row r="420" spans="1:38" ht="22.5" x14ac:dyDescent="0.2">
      <c r="A420" s="42" t="s">
        <v>13</v>
      </c>
      <c r="B420" s="43">
        <v>136</v>
      </c>
      <c r="C420" s="44">
        <v>104</v>
      </c>
      <c r="D420" s="45" t="s">
        <v>108</v>
      </c>
      <c r="E420" s="46" t="s">
        <v>3</v>
      </c>
      <c r="F420" s="45" t="s">
        <v>2</v>
      </c>
      <c r="G420" s="47" t="s">
        <v>122</v>
      </c>
      <c r="H420" s="48">
        <v>240</v>
      </c>
      <c r="I420" s="49">
        <v>25</v>
      </c>
      <c r="J420" s="49">
        <v>25</v>
      </c>
      <c r="K420" s="49"/>
      <c r="L420" s="49"/>
      <c r="M420" s="49">
        <f t="shared" si="105"/>
        <v>25</v>
      </c>
      <c r="N420" s="50">
        <f t="shared" si="106"/>
        <v>25</v>
      </c>
      <c r="O420" s="51"/>
      <c r="P420" s="51"/>
      <c r="Q420" s="52">
        <f t="shared" si="103"/>
        <v>25</v>
      </c>
      <c r="R420" s="50">
        <f t="shared" si="113"/>
        <v>25</v>
      </c>
      <c r="S420" s="51"/>
      <c r="T420" s="51"/>
      <c r="U420" s="52">
        <f t="shared" si="102"/>
        <v>25</v>
      </c>
      <c r="V420" s="52">
        <f t="shared" si="102"/>
        <v>25</v>
      </c>
      <c r="W420" s="52"/>
      <c r="X420" s="52"/>
      <c r="Y420" s="52">
        <f t="shared" si="121"/>
        <v>25</v>
      </c>
      <c r="Z420" s="52">
        <f t="shared" si="122"/>
        <v>25</v>
      </c>
      <c r="AA420" s="52"/>
      <c r="AB420" s="52"/>
      <c r="AC420" s="52">
        <f t="shared" si="116"/>
        <v>25</v>
      </c>
      <c r="AD420" s="91">
        <f t="shared" si="117"/>
        <v>25</v>
      </c>
      <c r="AE420" s="3"/>
      <c r="AF420" s="3"/>
      <c r="AG420" s="135">
        <f t="shared" si="118"/>
        <v>25</v>
      </c>
      <c r="AH420" s="135">
        <f t="shared" si="119"/>
        <v>25</v>
      </c>
      <c r="AI420" s="135"/>
      <c r="AJ420" s="135"/>
      <c r="AK420" s="135">
        <f t="shared" si="114"/>
        <v>25</v>
      </c>
      <c r="AL420" s="135">
        <f t="shared" si="115"/>
        <v>25</v>
      </c>
    </row>
    <row r="421" spans="1:38" x14ac:dyDescent="0.2">
      <c r="A421" s="42" t="s">
        <v>86</v>
      </c>
      <c r="B421" s="43">
        <v>136</v>
      </c>
      <c r="C421" s="44">
        <v>113</v>
      </c>
      <c r="D421" s="45" t="s">
        <v>7</v>
      </c>
      <c r="E421" s="46" t="s">
        <v>7</v>
      </c>
      <c r="F421" s="45" t="s">
        <v>7</v>
      </c>
      <c r="G421" s="47" t="s">
        <v>7</v>
      </c>
      <c r="H421" s="48" t="s">
        <v>7</v>
      </c>
      <c r="I421" s="49">
        <f>I422+I426</f>
        <v>838.4</v>
      </c>
      <c r="J421" s="49">
        <f>J422+J426</f>
        <v>838.4</v>
      </c>
      <c r="K421" s="49"/>
      <c r="L421" s="49"/>
      <c r="M421" s="49">
        <f t="shared" si="105"/>
        <v>838.4</v>
      </c>
      <c r="N421" s="50">
        <f t="shared" si="106"/>
        <v>838.4</v>
      </c>
      <c r="O421" s="51"/>
      <c r="P421" s="51"/>
      <c r="Q421" s="52">
        <f t="shared" si="103"/>
        <v>838.4</v>
      </c>
      <c r="R421" s="50">
        <f t="shared" si="113"/>
        <v>838.4</v>
      </c>
      <c r="S421" s="51"/>
      <c r="T421" s="51"/>
      <c r="U421" s="52">
        <f t="shared" si="102"/>
        <v>838.4</v>
      </c>
      <c r="V421" s="52">
        <f t="shared" si="102"/>
        <v>838.4</v>
      </c>
      <c r="W421" s="52"/>
      <c r="X421" s="52"/>
      <c r="Y421" s="52">
        <f t="shared" si="121"/>
        <v>838.4</v>
      </c>
      <c r="Z421" s="52">
        <f t="shared" si="122"/>
        <v>838.4</v>
      </c>
      <c r="AA421" s="52"/>
      <c r="AB421" s="52"/>
      <c r="AC421" s="52">
        <f t="shared" si="116"/>
        <v>838.4</v>
      </c>
      <c r="AD421" s="91">
        <f t="shared" si="117"/>
        <v>838.4</v>
      </c>
      <c r="AE421" s="3"/>
      <c r="AF421" s="3"/>
      <c r="AG421" s="135">
        <f t="shared" si="118"/>
        <v>838.4</v>
      </c>
      <c r="AH421" s="135">
        <f t="shared" si="119"/>
        <v>838.4</v>
      </c>
      <c r="AI421" s="135"/>
      <c r="AJ421" s="135"/>
      <c r="AK421" s="135">
        <f t="shared" si="114"/>
        <v>838.4</v>
      </c>
      <c r="AL421" s="135">
        <f t="shared" si="115"/>
        <v>838.4</v>
      </c>
    </row>
    <row r="422" spans="1:38" ht="56.25" x14ac:dyDescent="0.2">
      <c r="A422" s="42" t="s">
        <v>301</v>
      </c>
      <c r="B422" s="43">
        <v>136</v>
      </c>
      <c r="C422" s="44">
        <v>113</v>
      </c>
      <c r="D422" s="45" t="s">
        <v>108</v>
      </c>
      <c r="E422" s="46" t="s">
        <v>3</v>
      </c>
      <c r="F422" s="45" t="s">
        <v>2</v>
      </c>
      <c r="G422" s="47" t="s">
        <v>9</v>
      </c>
      <c r="H422" s="48" t="s">
        <v>7</v>
      </c>
      <c r="I422" s="49">
        <f t="shared" ref="I422:J424" si="123">I423</f>
        <v>608</v>
      </c>
      <c r="J422" s="49">
        <f t="shared" si="123"/>
        <v>608</v>
      </c>
      <c r="K422" s="49"/>
      <c r="L422" s="49"/>
      <c r="M422" s="49">
        <f t="shared" si="105"/>
        <v>608</v>
      </c>
      <c r="N422" s="50">
        <f t="shared" si="106"/>
        <v>608</v>
      </c>
      <c r="O422" s="51"/>
      <c r="P422" s="51"/>
      <c r="Q422" s="52">
        <f t="shared" si="103"/>
        <v>608</v>
      </c>
      <c r="R422" s="50">
        <f t="shared" si="113"/>
        <v>608</v>
      </c>
      <c r="S422" s="51"/>
      <c r="T422" s="51"/>
      <c r="U422" s="52">
        <f t="shared" si="102"/>
        <v>608</v>
      </c>
      <c r="V422" s="52">
        <f t="shared" si="102"/>
        <v>608</v>
      </c>
      <c r="W422" s="52"/>
      <c r="X422" s="52"/>
      <c r="Y422" s="52">
        <f t="shared" si="121"/>
        <v>608</v>
      </c>
      <c r="Z422" s="52">
        <f t="shared" si="122"/>
        <v>608</v>
      </c>
      <c r="AA422" s="52"/>
      <c r="AB422" s="52"/>
      <c r="AC422" s="52">
        <f t="shared" si="116"/>
        <v>608</v>
      </c>
      <c r="AD422" s="91">
        <f t="shared" si="117"/>
        <v>608</v>
      </c>
      <c r="AE422" s="3"/>
      <c r="AF422" s="3"/>
      <c r="AG422" s="135">
        <f t="shared" si="118"/>
        <v>608</v>
      </c>
      <c r="AH422" s="135">
        <f t="shared" si="119"/>
        <v>608</v>
      </c>
      <c r="AI422" s="135"/>
      <c r="AJ422" s="135"/>
      <c r="AK422" s="135">
        <f t="shared" si="114"/>
        <v>608</v>
      </c>
      <c r="AL422" s="135">
        <f t="shared" si="115"/>
        <v>608</v>
      </c>
    </row>
    <row r="423" spans="1:38" ht="33.75" x14ac:dyDescent="0.2">
      <c r="A423" s="42" t="s">
        <v>121</v>
      </c>
      <c r="B423" s="43">
        <v>136</v>
      </c>
      <c r="C423" s="44">
        <v>113</v>
      </c>
      <c r="D423" s="45" t="s">
        <v>108</v>
      </c>
      <c r="E423" s="46" t="s">
        <v>3</v>
      </c>
      <c r="F423" s="45" t="s">
        <v>2</v>
      </c>
      <c r="G423" s="47" t="s">
        <v>120</v>
      </c>
      <c r="H423" s="48" t="s">
        <v>7</v>
      </c>
      <c r="I423" s="49">
        <f t="shared" si="123"/>
        <v>608</v>
      </c>
      <c r="J423" s="49">
        <f t="shared" si="123"/>
        <v>608</v>
      </c>
      <c r="K423" s="49"/>
      <c r="L423" s="49"/>
      <c r="M423" s="49">
        <f t="shared" si="105"/>
        <v>608</v>
      </c>
      <c r="N423" s="50">
        <f t="shared" si="106"/>
        <v>608</v>
      </c>
      <c r="O423" s="51"/>
      <c r="P423" s="51"/>
      <c r="Q423" s="52">
        <f t="shared" si="103"/>
        <v>608</v>
      </c>
      <c r="R423" s="50">
        <f t="shared" si="113"/>
        <v>608</v>
      </c>
      <c r="S423" s="51"/>
      <c r="T423" s="51"/>
      <c r="U423" s="52">
        <f t="shared" si="102"/>
        <v>608</v>
      </c>
      <c r="V423" s="52">
        <f t="shared" si="102"/>
        <v>608</v>
      </c>
      <c r="W423" s="52"/>
      <c r="X423" s="52"/>
      <c r="Y423" s="52">
        <f t="shared" si="121"/>
        <v>608</v>
      </c>
      <c r="Z423" s="52">
        <f t="shared" si="122"/>
        <v>608</v>
      </c>
      <c r="AA423" s="52"/>
      <c r="AB423" s="52"/>
      <c r="AC423" s="52">
        <f t="shared" si="116"/>
        <v>608</v>
      </c>
      <c r="AD423" s="91">
        <f t="shared" si="117"/>
        <v>608</v>
      </c>
      <c r="AE423" s="3"/>
      <c r="AF423" s="3"/>
      <c r="AG423" s="135">
        <f t="shared" si="118"/>
        <v>608</v>
      </c>
      <c r="AH423" s="135">
        <f t="shared" si="119"/>
        <v>608</v>
      </c>
      <c r="AI423" s="135"/>
      <c r="AJ423" s="135"/>
      <c r="AK423" s="135">
        <f t="shared" si="114"/>
        <v>608</v>
      </c>
      <c r="AL423" s="135">
        <f t="shared" si="115"/>
        <v>608</v>
      </c>
    </row>
    <row r="424" spans="1:38" x14ac:dyDescent="0.2">
      <c r="A424" s="42" t="s">
        <v>71</v>
      </c>
      <c r="B424" s="43">
        <v>136</v>
      </c>
      <c r="C424" s="44">
        <v>113</v>
      </c>
      <c r="D424" s="45" t="s">
        <v>108</v>
      </c>
      <c r="E424" s="46" t="s">
        <v>3</v>
      </c>
      <c r="F424" s="45" t="s">
        <v>2</v>
      </c>
      <c r="G424" s="47" t="s">
        <v>120</v>
      </c>
      <c r="H424" s="48">
        <v>800</v>
      </c>
      <c r="I424" s="49">
        <f t="shared" si="123"/>
        <v>608</v>
      </c>
      <c r="J424" s="49">
        <f t="shared" si="123"/>
        <v>608</v>
      </c>
      <c r="K424" s="49"/>
      <c r="L424" s="49"/>
      <c r="M424" s="49">
        <f t="shared" si="105"/>
        <v>608</v>
      </c>
      <c r="N424" s="50">
        <f t="shared" si="106"/>
        <v>608</v>
      </c>
      <c r="O424" s="51"/>
      <c r="P424" s="51"/>
      <c r="Q424" s="52">
        <f t="shared" si="103"/>
        <v>608</v>
      </c>
      <c r="R424" s="50">
        <f t="shared" si="113"/>
        <v>608</v>
      </c>
      <c r="S424" s="51"/>
      <c r="T424" s="51"/>
      <c r="U424" s="52">
        <f t="shared" si="102"/>
        <v>608</v>
      </c>
      <c r="V424" s="52">
        <f t="shared" si="102"/>
        <v>608</v>
      </c>
      <c r="W424" s="52"/>
      <c r="X424" s="52"/>
      <c r="Y424" s="52">
        <f t="shared" si="121"/>
        <v>608</v>
      </c>
      <c r="Z424" s="52">
        <f t="shared" si="122"/>
        <v>608</v>
      </c>
      <c r="AA424" s="52"/>
      <c r="AB424" s="52"/>
      <c r="AC424" s="52">
        <f t="shared" si="116"/>
        <v>608</v>
      </c>
      <c r="AD424" s="91">
        <f t="shared" si="117"/>
        <v>608</v>
      </c>
      <c r="AE424" s="3"/>
      <c r="AF424" s="3"/>
      <c r="AG424" s="135">
        <f t="shared" si="118"/>
        <v>608</v>
      </c>
      <c r="AH424" s="135">
        <f t="shared" si="119"/>
        <v>608</v>
      </c>
      <c r="AI424" s="135"/>
      <c r="AJ424" s="135"/>
      <c r="AK424" s="135">
        <f t="shared" si="114"/>
        <v>608</v>
      </c>
      <c r="AL424" s="135">
        <f t="shared" si="115"/>
        <v>608</v>
      </c>
    </row>
    <row r="425" spans="1:38" ht="33.75" x14ac:dyDescent="0.2">
      <c r="A425" s="42" t="s">
        <v>109</v>
      </c>
      <c r="B425" s="43">
        <v>136</v>
      </c>
      <c r="C425" s="44">
        <v>113</v>
      </c>
      <c r="D425" s="45" t="s">
        <v>108</v>
      </c>
      <c r="E425" s="46" t="s">
        <v>3</v>
      </c>
      <c r="F425" s="45" t="s">
        <v>2</v>
      </c>
      <c r="G425" s="47" t="s">
        <v>120</v>
      </c>
      <c r="H425" s="48">
        <v>810</v>
      </c>
      <c r="I425" s="49">
        <v>608</v>
      </c>
      <c r="J425" s="49">
        <v>608</v>
      </c>
      <c r="K425" s="49"/>
      <c r="L425" s="49"/>
      <c r="M425" s="49">
        <f t="shared" si="105"/>
        <v>608</v>
      </c>
      <c r="N425" s="50">
        <f t="shared" si="106"/>
        <v>608</v>
      </c>
      <c r="O425" s="51"/>
      <c r="P425" s="51"/>
      <c r="Q425" s="52">
        <f t="shared" si="103"/>
        <v>608</v>
      </c>
      <c r="R425" s="50">
        <f t="shared" si="113"/>
        <v>608</v>
      </c>
      <c r="S425" s="51"/>
      <c r="T425" s="51"/>
      <c r="U425" s="52">
        <f t="shared" si="102"/>
        <v>608</v>
      </c>
      <c r="V425" s="52">
        <f t="shared" si="102"/>
        <v>608</v>
      </c>
      <c r="W425" s="52"/>
      <c r="X425" s="52"/>
      <c r="Y425" s="52">
        <f t="shared" si="121"/>
        <v>608</v>
      </c>
      <c r="Z425" s="52">
        <f t="shared" si="122"/>
        <v>608</v>
      </c>
      <c r="AA425" s="52"/>
      <c r="AB425" s="52"/>
      <c r="AC425" s="52">
        <f t="shared" si="116"/>
        <v>608</v>
      </c>
      <c r="AD425" s="91">
        <f t="shared" si="117"/>
        <v>608</v>
      </c>
      <c r="AE425" s="3"/>
      <c r="AF425" s="3"/>
      <c r="AG425" s="135">
        <f t="shared" si="118"/>
        <v>608</v>
      </c>
      <c r="AH425" s="135">
        <f t="shared" si="119"/>
        <v>608</v>
      </c>
      <c r="AI425" s="135"/>
      <c r="AJ425" s="135"/>
      <c r="AK425" s="135">
        <f t="shared" si="114"/>
        <v>608</v>
      </c>
      <c r="AL425" s="135">
        <f t="shared" si="115"/>
        <v>608</v>
      </c>
    </row>
    <row r="426" spans="1:38" ht="45" x14ac:dyDescent="0.2">
      <c r="A426" s="42" t="s">
        <v>300</v>
      </c>
      <c r="B426" s="43">
        <v>136</v>
      </c>
      <c r="C426" s="44">
        <v>113</v>
      </c>
      <c r="D426" s="45" t="s">
        <v>34</v>
      </c>
      <c r="E426" s="46" t="s">
        <v>3</v>
      </c>
      <c r="F426" s="45" t="s">
        <v>2</v>
      </c>
      <c r="G426" s="47" t="s">
        <v>9</v>
      </c>
      <c r="H426" s="48" t="s">
        <v>7</v>
      </c>
      <c r="I426" s="49">
        <f t="shared" ref="I426:J428" si="124">I427</f>
        <v>230.4</v>
      </c>
      <c r="J426" s="49">
        <f t="shared" si="124"/>
        <v>230.4</v>
      </c>
      <c r="K426" s="49"/>
      <c r="L426" s="49"/>
      <c r="M426" s="49">
        <f t="shared" si="105"/>
        <v>230.4</v>
      </c>
      <c r="N426" s="50">
        <f t="shared" si="106"/>
        <v>230.4</v>
      </c>
      <c r="O426" s="51"/>
      <c r="P426" s="51"/>
      <c r="Q426" s="52">
        <f t="shared" si="103"/>
        <v>230.4</v>
      </c>
      <c r="R426" s="50">
        <f t="shared" si="113"/>
        <v>230.4</v>
      </c>
      <c r="S426" s="51"/>
      <c r="T426" s="51"/>
      <c r="U426" s="52">
        <f t="shared" ref="U426:V489" si="125">Q426+S426</f>
        <v>230.4</v>
      </c>
      <c r="V426" s="52">
        <f t="shared" si="125"/>
        <v>230.4</v>
      </c>
      <c r="W426" s="52"/>
      <c r="X426" s="52"/>
      <c r="Y426" s="52">
        <f t="shared" si="121"/>
        <v>230.4</v>
      </c>
      <c r="Z426" s="52">
        <f t="shared" si="122"/>
        <v>230.4</v>
      </c>
      <c r="AA426" s="52"/>
      <c r="AB426" s="52"/>
      <c r="AC426" s="52">
        <f t="shared" si="116"/>
        <v>230.4</v>
      </c>
      <c r="AD426" s="91">
        <f t="shared" si="117"/>
        <v>230.4</v>
      </c>
      <c r="AE426" s="3"/>
      <c r="AF426" s="3"/>
      <c r="AG426" s="135">
        <f t="shared" si="118"/>
        <v>230.4</v>
      </c>
      <c r="AH426" s="135">
        <f t="shared" si="119"/>
        <v>230.4</v>
      </c>
      <c r="AI426" s="135"/>
      <c r="AJ426" s="135"/>
      <c r="AK426" s="135">
        <f t="shared" si="114"/>
        <v>230.4</v>
      </c>
      <c r="AL426" s="135">
        <f t="shared" si="115"/>
        <v>230.4</v>
      </c>
    </row>
    <row r="427" spans="1:38" ht="22.5" x14ac:dyDescent="0.2">
      <c r="A427" s="42" t="s">
        <v>81</v>
      </c>
      <c r="B427" s="43">
        <v>136</v>
      </c>
      <c r="C427" s="44">
        <v>113</v>
      </c>
      <c r="D427" s="45" t="s">
        <v>34</v>
      </c>
      <c r="E427" s="46" t="s">
        <v>3</v>
      </c>
      <c r="F427" s="45" t="s">
        <v>2</v>
      </c>
      <c r="G427" s="47" t="s">
        <v>80</v>
      </c>
      <c r="H427" s="48" t="s">
        <v>7</v>
      </c>
      <c r="I427" s="49">
        <f t="shared" si="124"/>
        <v>230.4</v>
      </c>
      <c r="J427" s="49">
        <f t="shared" si="124"/>
        <v>230.4</v>
      </c>
      <c r="K427" s="49"/>
      <c r="L427" s="49"/>
      <c r="M427" s="49">
        <f t="shared" si="105"/>
        <v>230.4</v>
      </c>
      <c r="N427" s="50">
        <f t="shared" si="106"/>
        <v>230.4</v>
      </c>
      <c r="O427" s="51"/>
      <c r="P427" s="51"/>
      <c r="Q427" s="52">
        <f t="shared" si="103"/>
        <v>230.4</v>
      </c>
      <c r="R427" s="50">
        <f t="shared" si="113"/>
        <v>230.4</v>
      </c>
      <c r="S427" s="51"/>
      <c r="T427" s="51"/>
      <c r="U427" s="52">
        <f t="shared" si="125"/>
        <v>230.4</v>
      </c>
      <c r="V427" s="52">
        <f t="shared" si="125"/>
        <v>230.4</v>
      </c>
      <c r="W427" s="52"/>
      <c r="X427" s="52"/>
      <c r="Y427" s="52">
        <f t="shared" si="121"/>
        <v>230.4</v>
      </c>
      <c r="Z427" s="52">
        <f t="shared" si="122"/>
        <v>230.4</v>
      </c>
      <c r="AA427" s="52"/>
      <c r="AB427" s="52"/>
      <c r="AC427" s="52">
        <f t="shared" si="116"/>
        <v>230.4</v>
      </c>
      <c r="AD427" s="91">
        <f t="shared" si="117"/>
        <v>230.4</v>
      </c>
      <c r="AE427" s="3"/>
      <c r="AF427" s="3"/>
      <c r="AG427" s="135">
        <f t="shared" si="118"/>
        <v>230.4</v>
      </c>
      <c r="AH427" s="135">
        <f t="shared" si="119"/>
        <v>230.4</v>
      </c>
      <c r="AI427" s="135"/>
      <c r="AJ427" s="135"/>
      <c r="AK427" s="135">
        <f t="shared" si="114"/>
        <v>230.4</v>
      </c>
      <c r="AL427" s="135">
        <f t="shared" si="115"/>
        <v>230.4</v>
      </c>
    </row>
    <row r="428" spans="1:38" ht="22.5" x14ac:dyDescent="0.2">
      <c r="A428" s="42" t="s">
        <v>14</v>
      </c>
      <c r="B428" s="43">
        <v>136</v>
      </c>
      <c r="C428" s="44">
        <v>113</v>
      </c>
      <c r="D428" s="45" t="s">
        <v>34</v>
      </c>
      <c r="E428" s="46" t="s">
        <v>3</v>
      </c>
      <c r="F428" s="45" t="s">
        <v>2</v>
      </c>
      <c r="G428" s="47" t="s">
        <v>80</v>
      </c>
      <c r="H428" s="48">
        <v>200</v>
      </c>
      <c r="I428" s="49">
        <f t="shared" si="124"/>
        <v>230.4</v>
      </c>
      <c r="J428" s="49">
        <f t="shared" si="124"/>
        <v>230.4</v>
      </c>
      <c r="K428" s="49"/>
      <c r="L428" s="49"/>
      <c r="M428" s="49">
        <f t="shared" si="105"/>
        <v>230.4</v>
      </c>
      <c r="N428" s="50">
        <f t="shared" si="106"/>
        <v>230.4</v>
      </c>
      <c r="O428" s="51"/>
      <c r="P428" s="51"/>
      <c r="Q428" s="52">
        <f t="shared" si="103"/>
        <v>230.4</v>
      </c>
      <c r="R428" s="50">
        <f t="shared" ref="R428:R491" si="126">N428+P428</f>
        <v>230.4</v>
      </c>
      <c r="S428" s="51"/>
      <c r="T428" s="51"/>
      <c r="U428" s="52">
        <f t="shared" si="125"/>
        <v>230.4</v>
      </c>
      <c r="V428" s="52">
        <f t="shared" si="125"/>
        <v>230.4</v>
      </c>
      <c r="W428" s="52"/>
      <c r="X428" s="52"/>
      <c r="Y428" s="52">
        <f t="shared" si="121"/>
        <v>230.4</v>
      </c>
      <c r="Z428" s="52">
        <f t="shared" si="122"/>
        <v>230.4</v>
      </c>
      <c r="AA428" s="52"/>
      <c r="AB428" s="52"/>
      <c r="AC428" s="52">
        <f t="shared" si="116"/>
        <v>230.4</v>
      </c>
      <c r="AD428" s="91">
        <f t="shared" si="117"/>
        <v>230.4</v>
      </c>
      <c r="AE428" s="3"/>
      <c r="AF428" s="3"/>
      <c r="AG428" s="135">
        <f t="shared" si="118"/>
        <v>230.4</v>
      </c>
      <c r="AH428" s="135">
        <f t="shared" si="119"/>
        <v>230.4</v>
      </c>
      <c r="AI428" s="135"/>
      <c r="AJ428" s="135"/>
      <c r="AK428" s="135">
        <f t="shared" si="114"/>
        <v>230.4</v>
      </c>
      <c r="AL428" s="135">
        <f t="shared" si="115"/>
        <v>230.4</v>
      </c>
    </row>
    <row r="429" spans="1:38" ht="22.5" x14ac:dyDescent="0.2">
      <c r="A429" s="42" t="s">
        <v>13</v>
      </c>
      <c r="B429" s="43">
        <v>136</v>
      </c>
      <c r="C429" s="44">
        <v>113</v>
      </c>
      <c r="D429" s="45" t="s">
        <v>34</v>
      </c>
      <c r="E429" s="46" t="s">
        <v>3</v>
      </c>
      <c r="F429" s="45" t="s">
        <v>2</v>
      </c>
      <c r="G429" s="47" t="s">
        <v>80</v>
      </c>
      <c r="H429" s="48">
        <v>240</v>
      </c>
      <c r="I429" s="49">
        <v>230.4</v>
      </c>
      <c r="J429" s="49">
        <v>230.4</v>
      </c>
      <c r="K429" s="49"/>
      <c r="L429" s="49"/>
      <c r="M429" s="49">
        <f t="shared" si="105"/>
        <v>230.4</v>
      </c>
      <c r="N429" s="50">
        <f t="shared" si="106"/>
        <v>230.4</v>
      </c>
      <c r="O429" s="51"/>
      <c r="P429" s="51"/>
      <c r="Q429" s="52">
        <f t="shared" si="103"/>
        <v>230.4</v>
      </c>
      <c r="R429" s="50">
        <f t="shared" si="126"/>
        <v>230.4</v>
      </c>
      <c r="S429" s="51"/>
      <c r="T429" s="51"/>
      <c r="U429" s="52">
        <f t="shared" si="125"/>
        <v>230.4</v>
      </c>
      <c r="V429" s="52">
        <f t="shared" si="125"/>
        <v>230.4</v>
      </c>
      <c r="W429" s="52"/>
      <c r="X429" s="52"/>
      <c r="Y429" s="52">
        <f t="shared" si="121"/>
        <v>230.4</v>
      </c>
      <c r="Z429" s="52">
        <f t="shared" si="122"/>
        <v>230.4</v>
      </c>
      <c r="AA429" s="52"/>
      <c r="AB429" s="52"/>
      <c r="AC429" s="52">
        <f t="shared" si="116"/>
        <v>230.4</v>
      </c>
      <c r="AD429" s="91">
        <f t="shared" si="117"/>
        <v>230.4</v>
      </c>
      <c r="AE429" s="3"/>
      <c r="AF429" s="3"/>
      <c r="AG429" s="135">
        <f t="shared" si="118"/>
        <v>230.4</v>
      </c>
      <c r="AH429" s="135">
        <f t="shared" si="119"/>
        <v>230.4</v>
      </c>
      <c r="AI429" s="135"/>
      <c r="AJ429" s="135"/>
      <c r="AK429" s="135">
        <f t="shared" si="114"/>
        <v>230.4</v>
      </c>
      <c r="AL429" s="135">
        <f t="shared" si="115"/>
        <v>230.4</v>
      </c>
    </row>
    <row r="430" spans="1:38" x14ac:dyDescent="0.2">
      <c r="A430" s="42" t="s">
        <v>119</v>
      </c>
      <c r="B430" s="43">
        <v>136</v>
      </c>
      <c r="C430" s="44">
        <v>400</v>
      </c>
      <c r="D430" s="45" t="s">
        <v>7</v>
      </c>
      <c r="E430" s="46" t="s">
        <v>7</v>
      </c>
      <c r="F430" s="45" t="s">
        <v>7</v>
      </c>
      <c r="G430" s="47" t="s">
        <v>7</v>
      </c>
      <c r="H430" s="48" t="s">
        <v>7</v>
      </c>
      <c r="I430" s="49">
        <f>I431+I439</f>
        <v>8281.1</v>
      </c>
      <c r="J430" s="49">
        <f>J431+J439</f>
        <v>8281.1</v>
      </c>
      <c r="K430" s="49">
        <f>K431+K439</f>
        <v>238.8</v>
      </c>
      <c r="L430" s="49">
        <f>L431+L439</f>
        <v>238.4</v>
      </c>
      <c r="M430" s="49">
        <f t="shared" si="105"/>
        <v>8519.9</v>
      </c>
      <c r="N430" s="50">
        <f t="shared" si="106"/>
        <v>8519.5</v>
      </c>
      <c r="O430" s="51"/>
      <c r="P430" s="51"/>
      <c r="Q430" s="52">
        <f t="shared" ref="Q430:Q449" si="127">M430+O430</f>
        <v>8519.9</v>
      </c>
      <c r="R430" s="50">
        <f t="shared" si="126"/>
        <v>8519.5</v>
      </c>
      <c r="S430" s="52">
        <f>S431+S439</f>
        <v>0</v>
      </c>
      <c r="T430" s="52">
        <f>S430</f>
        <v>0</v>
      </c>
      <c r="U430" s="52">
        <f t="shared" si="125"/>
        <v>8519.9</v>
      </c>
      <c r="V430" s="52">
        <f t="shared" si="125"/>
        <v>8519.5</v>
      </c>
      <c r="W430" s="52"/>
      <c r="X430" s="52"/>
      <c r="Y430" s="52">
        <f t="shared" si="121"/>
        <v>8519.9</v>
      </c>
      <c r="Z430" s="52">
        <f t="shared" si="122"/>
        <v>8519.5</v>
      </c>
      <c r="AA430" s="52"/>
      <c r="AB430" s="52"/>
      <c r="AC430" s="52">
        <f t="shared" si="116"/>
        <v>8519.9</v>
      </c>
      <c r="AD430" s="91">
        <f t="shared" si="117"/>
        <v>8519.5</v>
      </c>
      <c r="AE430" s="3"/>
      <c r="AF430" s="3"/>
      <c r="AG430" s="135">
        <f t="shared" si="118"/>
        <v>8519.9</v>
      </c>
      <c r="AH430" s="135">
        <f t="shared" si="119"/>
        <v>8519.5</v>
      </c>
      <c r="AI430" s="135"/>
      <c r="AJ430" s="135"/>
      <c r="AK430" s="135">
        <f t="shared" si="114"/>
        <v>8519.9</v>
      </c>
      <c r="AL430" s="135">
        <f t="shared" si="115"/>
        <v>8519.5</v>
      </c>
    </row>
    <row r="431" spans="1:38" x14ac:dyDescent="0.2">
      <c r="A431" s="42" t="s">
        <v>118</v>
      </c>
      <c r="B431" s="43">
        <v>136</v>
      </c>
      <c r="C431" s="44">
        <v>405</v>
      </c>
      <c r="D431" s="45" t="s">
        <v>7</v>
      </c>
      <c r="E431" s="46" t="s">
        <v>7</v>
      </c>
      <c r="F431" s="45" t="s">
        <v>7</v>
      </c>
      <c r="G431" s="47" t="s">
        <v>7</v>
      </c>
      <c r="H431" s="48" t="s">
        <v>7</v>
      </c>
      <c r="I431" s="49">
        <f>I432</f>
        <v>328.7</v>
      </c>
      <c r="J431" s="49">
        <f>J432</f>
        <v>328.7</v>
      </c>
      <c r="K431" s="49"/>
      <c r="L431" s="49"/>
      <c r="M431" s="49">
        <f t="shared" si="105"/>
        <v>328.7</v>
      </c>
      <c r="N431" s="50">
        <f t="shared" si="106"/>
        <v>328.7</v>
      </c>
      <c r="O431" s="51"/>
      <c r="P431" s="51"/>
      <c r="Q431" s="52">
        <f t="shared" si="127"/>
        <v>328.7</v>
      </c>
      <c r="R431" s="50">
        <f t="shared" si="126"/>
        <v>328.7</v>
      </c>
      <c r="S431" s="51"/>
      <c r="T431" s="51"/>
      <c r="U431" s="52">
        <f t="shared" si="125"/>
        <v>328.7</v>
      </c>
      <c r="V431" s="52">
        <f t="shared" si="125"/>
        <v>328.7</v>
      </c>
      <c r="W431" s="52"/>
      <c r="X431" s="52"/>
      <c r="Y431" s="52">
        <f t="shared" si="121"/>
        <v>328.7</v>
      </c>
      <c r="Z431" s="52">
        <f t="shared" si="122"/>
        <v>328.7</v>
      </c>
      <c r="AA431" s="52"/>
      <c r="AB431" s="52"/>
      <c r="AC431" s="52">
        <f t="shared" si="116"/>
        <v>328.7</v>
      </c>
      <c r="AD431" s="91">
        <f t="shared" si="117"/>
        <v>328.7</v>
      </c>
      <c r="AE431" s="3"/>
      <c r="AF431" s="3"/>
      <c r="AG431" s="135">
        <f t="shared" si="118"/>
        <v>328.7</v>
      </c>
      <c r="AH431" s="135">
        <f t="shared" si="119"/>
        <v>328.7</v>
      </c>
      <c r="AI431" s="135"/>
      <c r="AJ431" s="135"/>
      <c r="AK431" s="135">
        <f t="shared" si="114"/>
        <v>328.7</v>
      </c>
      <c r="AL431" s="135">
        <f t="shared" si="115"/>
        <v>328.7</v>
      </c>
    </row>
    <row r="432" spans="1:38" ht="56.25" x14ac:dyDescent="0.2">
      <c r="A432" s="42" t="s">
        <v>301</v>
      </c>
      <c r="B432" s="43">
        <v>136</v>
      </c>
      <c r="C432" s="44">
        <v>405</v>
      </c>
      <c r="D432" s="45" t="s">
        <v>108</v>
      </c>
      <c r="E432" s="46" t="s">
        <v>3</v>
      </c>
      <c r="F432" s="45" t="s">
        <v>2</v>
      </c>
      <c r="G432" s="47" t="s">
        <v>9</v>
      </c>
      <c r="H432" s="48" t="s">
        <v>7</v>
      </c>
      <c r="I432" s="49">
        <f>I433+I436</f>
        <v>328.7</v>
      </c>
      <c r="J432" s="49">
        <f>J433+J436</f>
        <v>328.7</v>
      </c>
      <c r="K432" s="49"/>
      <c r="L432" s="49"/>
      <c r="M432" s="49">
        <f t="shared" si="105"/>
        <v>328.7</v>
      </c>
      <c r="N432" s="50">
        <f t="shared" si="106"/>
        <v>328.7</v>
      </c>
      <c r="O432" s="51"/>
      <c r="P432" s="51"/>
      <c r="Q432" s="52">
        <f t="shared" si="127"/>
        <v>328.7</v>
      </c>
      <c r="R432" s="50">
        <f t="shared" si="126"/>
        <v>328.7</v>
      </c>
      <c r="S432" s="51"/>
      <c r="T432" s="51"/>
      <c r="U432" s="52">
        <f t="shared" si="125"/>
        <v>328.7</v>
      </c>
      <c r="V432" s="52">
        <f t="shared" si="125"/>
        <v>328.7</v>
      </c>
      <c r="W432" s="52"/>
      <c r="X432" s="52"/>
      <c r="Y432" s="52">
        <f t="shared" si="121"/>
        <v>328.7</v>
      </c>
      <c r="Z432" s="52">
        <f t="shared" si="122"/>
        <v>328.7</v>
      </c>
      <c r="AA432" s="52"/>
      <c r="AB432" s="52"/>
      <c r="AC432" s="52">
        <f t="shared" si="116"/>
        <v>328.7</v>
      </c>
      <c r="AD432" s="91">
        <f t="shared" si="117"/>
        <v>328.7</v>
      </c>
      <c r="AE432" s="3"/>
      <c r="AF432" s="3"/>
      <c r="AG432" s="135">
        <f t="shared" si="118"/>
        <v>328.7</v>
      </c>
      <c r="AH432" s="135">
        <f t="shared" si="119"/>
        <v>328.7</v>
      </c>
      <c r="AI432" s="135"/>
      <c r="AJ432" s="135"/>
      <c r="AK432" s="135">
        <f t="shared" si="114"/>
        <v>328.7</v>
      </c>
      <c r="AL432" s="135">
        <f t="shared" si="115"/>
        <v>328.7</v>
      </c>
    </row>
    <row r="433" spans="1:38" ht="22.5" x14ac:dyDescent="0.2">
      <c r="A433" s="42" t="s">
        <v>117</v>
      </c>
      <c r="B433" s="43">
        <v>136</v>
      </c>
      <c r="C433" s="44">
        <v>405</v>
      </c>
      <c r="D433" s="45" t="s">
        <v>108</v>
      </c>
      <c r="E433" s="46" t="s">
        <v>3</v>
      </c>
      <c r="F433" s="45" t="s">
        <v>2</v>
      </c>
      <c r="G433" s="47" t="s">
        <v>116</v>
      </c>
      <c r="H433" s="48" t="s">
        <v>7</v>
      </c>
      <c r="I433" s="49">
        <f>I434</f>
        <v>313</v>
      </c>
      <c r="J433" s="49">
        <f>J434</f>
        <v>313</v>
      </c>
      <c r="K433" s="49"/>
      <c r="L433" s="49"/>
      <c r="M433" s="49">
        <f t="shared" si="105"/>
        <v>313</v>
      </c>
      <c r="N433" s="50">
        <f t="shared" si="106"/>
        <v>313</v>
      </c>
      <c r="O433" s="51"/>
      <c r="P433" s="51"/>
      <c r="Q433" s="52">
        <f t="shared" si="127"/>
        <v>313</v>
      </c>
      <c r="R433" s="50">
        <f t="shared" si="126"/>
        <v>313</v>
      </c>
      <c r="S433" s="51"/>
      <c r="T433" s="51"/>
      <c r="U433" s="52">
        <f t="shared" si="125"/>
        <v>313</v>
      </c>
      <c r="V433" s="52">
        <f t="shared" si="125"/>
        <v>313</v>
      </c>
      <c r="W433" s="52"/>
      <c r="X433" s="52"/>
      <c r="Y433" s="52">
        <f t="shared" si="121"/>
        <v>313</v>
      </c>
      <c r="Z433" s="52">
        <f t="shared" si="122"/>
        <v>313</v>
      </c>
      <c r="AA433" s="52"/>
      <c r="AB433" s="52"/>
      <c r="AC433" s="52">
        <f t="shared" si="116"/>
        <v>313</v>
      </c>
      <c r="AD433" s="91">
        <f t="shared" si="117"/>
        <v>313</v>
      </c>
      <c r="AE433" s="3"/>
      <c r="AF433" s="3"/>
      <c r="AG433" s="135">
        <f t="shared" si="118"/>
        <v>313</v>
      </c>
      <c r="AH433" s="135">
        <f t="shared" si="119"/>
        <v>313</v>
      </c>
      <c r="AI433" s="135"/>
      <c r="AJ433" s="135"/>
      <c r="AK433" s="135">
        <f t="shared" si="114"/>
        <v>313</v>
      </c>
      <c r="AL433" s="135">
        <f t="shared" si="115"/>
        <v>313</v>
      </c>
    </row>
    <row r="434" spans="1:38" x14ac:dyDescent="0.2">
      <c r="A434" s="42" t="s">
        <v>71</v>
      </c>
      <c r="B434" s="43">
        <v>136</v>
      </c>
      <c r="C434" s="44">
        <v>405</v>
      </c>
      <c r="D434" s="45" t="s">
        <v>108</v>
      </c>
      <c r="E434" s="46" t="s">
        <v>3</v>
      </c>
      <c r="F434" s="45" t="s">
        <v>2</v>
      </c>
      <c r="G434" s="47" t="s">
        <v>116</v>
      </c>
      <c r="H434" s="48">
        <v>800</v>
      </c>
      <c r="I434" s="49">
        <f>I435</f>
        <v>313</v>
      </c>
      <c r="J434" s="49">
        <f>J435</f>
        <v>313</v>
      </c>
      <c r="K434" s="49"/>
      <c r="L434" s="49"/>
      <c r="M434" s="49">
        <f t="shared" si="105"/>
        <v>313</v>
      </c>
      <c r="N434" s="50">
        <f t="shared" si="106"/>
        <v>313</v>
      </c>
      <c r="O434" s="51"/>
      <c r="P434" s="51"/>
      <c r="Q434" s="52">
        <f t="shared" si="127"/>
        <v>313</v>
      </c>
      <c r="R434" s="50">
        <f t="shared" si="126"/>
        <v>313</v>
      </c>
      <c r="S434" s="51"/>
      <c r="T434" s="51"/>
      <c r="U434" s="52">
        <f t="shared" si="125"/>
        <v>313</v>
      </c>
      <c r="V434" s="52">
        <f t="shared" si="125"/>
        <v>313</v>
      </c>
      <c r="W434" s="52"/>
      <c r="X434" s="52"/>
      <c r="Y434" s="52">
        <f t="shared" si="121"/>
        <v>313</v>
      </c>
      <c r="Z434" s="52">
        <f t="shared" si="122"/>
        <v>313</v>
      </c>
      <c r="AA434" s="52"/>
      <c r="AB434" s="52"/>
      <c r="AC434" s="52">
        <f t="shared" si="116"/>
        <v>313</v>
      </c>
      <c r="AD434" s="91">
        <f t="shared" si="117"/>
        <v>313</v>
      </c>
      <c r="AE434" s="3"/>
      <c r="AF434" s="3"/>
      <c r="AG434" s="135">
        <f t="shared" si="118"/>
        <v>313</v>
      </c>
      <c r="AH434" s="135">
        <f t="shared" si="119"/>
        <v>313</v>
      </c>
      <c r="AI434" s="135"/>
      <c r="AJ434" s="135"/>
      <c r="AK434" s="135">
        <f t="shared" si="114"/>
        <v>313</v>
      </c>
      <c r="AL434" s="135">
        <f t="shared" si="115"/>
        <v>313</v>
      </c>
    </row>
    <row r="435" spans="1:38" ht="33.75" x14ac:dyDescent="0.2">
      <c r="A435" s="42" t="s">
        <v>109</v>
      </c>
      <c r="B435" s="43">
        <v>136</v>
      </c>
      <c r="C435" s="44">
        <v>405</v>
      </c>
      <c r="D435" s="45" t="s">
        <v>108</v>
      </c>
      <c r="E435" s="46" t="s">
        <v>3</v>
      </c>
      <c r="F435" s="45" t="s">
        <v>2</v>
      </c>
      <c r="G435" s="47" t="s">
        <v>116</v>
      </c>
      <c r="H435" s="48">
        <v>810</v>
      </c>
      <c r="I435" s="49">
        <v>313</v>
      </c>
      <c r="J435" s="49">
        <v>313</v>
      </c>
      <c r="K435" s="49"/>
      <c r="L435" s="49"/>
      <c r="M435" s="49">
        <f t="shared" si="105"/>
        <v>313</v>
      </c>
      <c r="N435" s="50">
        <f t="shared" si="106"/>
        <v>313</v>
      </c>
      <c r="O435" s="51"/>
      <c r="P435" s="51"/>
      <c r="Q435" s="52">
        <f t="shared" si="127"/>
        <v>313</v>
      </c>
      <c r="R435" s="50">
        <f t="shared" si="126"/>
        <v>313</v>
      </c>
      <c r="S435" s="51"/>
      <c r="T435" s="51"/>
      <c r="U435" s="52">
        <f t="shared" si="125"/>
        <v>313</v>
      </c>
      <c r="V435" s="52">
        <f t="shared" si="125"/>
        <v>313</v>
      </c>
      <c r="W435" s="52"/>
      <c r="X435" s="52"/>
      <c r="Y435" s="52">
        <f t="shared" si="121"/>
        <v>313</v>
      </c>
      <c r="Z435" s="52">
        <f t="shared" si="122"/>
        <v>313</v>
      </c>
      <c r="AA435" s="52"/>
      <c r="AB435" s="52"/>
      <c r="AC435" s="52">
        <f t="shared" si="116"/>
        <v>313</v>
      </c>
      <c r="AD435" s="91">
        <f t="shared" si="117"/>
        <v>313</v>
      </c>
      <c r="AE435" s="3"/>
      <c r="AF435" s="3"/>
      <c r="AG435" s="135">
        <f t="shared" si="118"/>
        <v>313</v>
      </c>
      <c r="AH435" s="135">
        <f t="shared" si="119"/>
        <v>313</v>
      </c>
      <c r="AI435" s="135"/>
      <c r="AJ435" s="135"/>
      <c r="AK435" s="135">
        <f t="shared" si="114"/>
        <v>313</v>
      </c>
      <c r="AL435" s="135">
        <f t="shared" si="115"/>
        <v>313</v>
      </c>
    </row>
    <row r="436" spans="1:38" x14ac:dyDescent="0.2">
      <c r="A436" s="42" t="s">
        <v>115</v>
      </c>
      <c r="B436" s="43">
        <v>136</v>
      </c>
      <c r="C436" s="44">
        <v>405</v>
      </c>
      <c r="D436" s="45" t="s">
        <v>108</v>
      </c>
      <c r="E436" s="46" t="s">
        <v>3</v>
      </c>
      <c r="F436" s="45" t="s">
        <v>2</v>
      </c>
      <c r="G436" s="47" t="s">
        <v>114</v>
      </c>
      <c r="H436" s="48" t="s">
        <v>7</v>
      </c>
      <c r="I436" s="49">
        <f>I437</f>
        <v>15.7</v>
      </c>
      <c r="J436" s="49">
        <f>J437</f>
        <v>15.7</v>
      </c>
      <c r="K436" s="49"/>
      <c r="L436" s="49"/>
      <c r="M436" s="49">
        <f t="shared" si="105"/>
        <v>15.7</v>
      </c>
      <c r="N436" s="50">
        <f t="shared" si="106"/>
        <v>15.7</v>
      </c>
      <c r="O436" s="51"/>
      <c r="P436" s="51"/>
      <c r="Q436" s="52">
        <f t="shared" si="127"/>
        <v>15.7</v>
      </c>
      <c r="R436" s="50">
        <f t="shared" si="126"/>
        <v>15.7</v>
      </c>
      <c r="S436" s="51"/>
      <c r="T436" s="51"/>
      <c r="U436" s="52">
        <f t="shared" si="125"/>
        <v>15.7</v>
      </c>
      <c r="V436" s="52">
        <f t="shared" si="125"/>
        <v>15.7</v>
      </c>
      <c r="W436" s="52"/>
      <c r="X436" s="52"/>
      <c r="Y436" s="52">
        <f t="shared" si="121"/>
        <v>15.7</v>
      </c>
      <c r="Z436" s="52">
        <f t="shared" si="122"/>
        <v>15.7</v>
      </c>
      <c r="AA436" s="52"/>
      <c r="AB436" s="52"/>
      <c r="AC436" s="52">
        <f t="shared" si="116"/>
        <v>15.7</v>
      </c>
      <c r="AD436" s="91">
        <f t="shared" si="117"/>
        <v>15.7</v>
      </c>
      <c r="AE436" s="3"/>
      <c r="AF436" s="3"/>
      <c r="AG436" s="135">
        <f t="shared" si="118"/>
        <v>15.7</v>
      </c>
      <c r="AH436" s="135">
        <f t="shared" si="119"/>
        <v>15.7</v>
      </c>
      <c r="AI436" s="135"/>
      <c r="AJ436" s="135"/>
      <c r="AK436" s="135">
        <f t="shared" si="114"/>
        <v>15.7</v>
      </c>
      <c r="AL436" s="135">
        <f t="shared" si="115"/>
        <v>15.7</v>
      </c>
    </row>
    <row r="437" spans="1:38" ht="22.5" x14ac:dyDescent="0.2">
      <c r="A437" s="42" t="s">
        <v>14</v>
      </c>
      <c r="B437" s="43">
        <v>136</v>
      </c>
      <c r="C437" s="44">
        <v>405</v>
      </c>
      <c r="D437" s="45" t="s">
        <v>108</v>
      </c>
      <c r="E437" s="46" t="s">
        <v>3</v>
      </c>
      <c r="F437" s="45" t="s">
        <v>2</v>
      </c>
      <c r="G437" s="47" t="s">
        <v>114</v>
      </c>
      <c r="H437" s="48">
        <v>200</v>
      </c>
      <c r="I437" s="49">
        <f>I438</f>
        <v>15.7</v>
      </c>
      <c r="J437" s="49">
        <f>J438</f>
        <v>15.7</v>
      </c>
      <c r="K437" s="49"/>
      <c r="L437" s="49"/>
      <c r="M437" s="49">
        <f t="shared" si="105"/>
        <v>15.7</v>
      </c>
      <c r="N437" s="50">
        <f t="shared" si="106"/>
        <v>15.7</v>
      </c>
      <c r="O437" s="51"/>
      <c r="P437" s="51"/>
      <c r="Q437" s="52">
        <f t="shared" si="127"/>
        <v>15.7</v>
      </c>
      <c r="R437" s="50">
        <f t="shared" si="126"/>
        <v>15.7</v>
      </c>
      <c r="S437" s="51"/>
      <c r="T437" s="51"/>
      <c r="U437" s="52">
        <f t="shared" si="125"/>
        <v>15.7</v>
      </c>
      <c r="V437" s="52">
        <f t="shared" si="125"/>
        <v>15.7</v>
      </c>
      <c r="W437" s="52"/>
      <c r="X437" s="52"/>
      <c r="Y437" s="52">
        <f t="shared" si="121"/>
        <v>15.7</v>
      </c>
      <c r="Z437" s="52">
        <f t="shared" si="122"/>
        <v>15.7</v>
      </c>
      <c r="AA437" s="52"/>
      <c r="AB437" s="52"/>
      <c r="AC437" s="52">
        <f t="shared" si="116"/>
        <v>15.7</v>
      </c>
      <c r="AD437" s="91">
        <f t="shared" si="117"/>
        <v>15.7</v>
      </c>
      <c r="AE437" s="3"/>
      <c r="AF437" s="3"/>
      <c r="AG437" s="135">
        <f t="shared" si="118"/>
        <v>15.7</v>
      </c>
      <c r="AH437" s="135">
        <f t="shared" si="119"/>
        <v>15.7</v>
      </c>
      <c r="AI437" s="135"/>
      <c r="AJ437" s="135"/>
      <c r="AK437" s="135">
        <f t="shared" si="114"/>
        <v>15.7</v>
      </c>
      <c r="AL437" s="135">
        <f t="shared" si="115"/>
        <v>15.7</v>
      </c>
    </row>
    <row r="438" spans="1:38" ht="22.5" x14ac:dyDescent="0.2">
      <c r="A438" s="42" t="s">
        <v>13</v>
      </c>
      <c r="B438" s="43">
        <v>136</v>
      </c>
      <c r="C438" s="44">
        <v>405</v>
      </c>
      <c r="D438" s="45" t="s">
        <v>108</v>
      </c>
      <c r="E438" s="46" t="s">
        <v>3</v>
      </c>
      <c r="F438" s="45" t="s">
        <v>2</v>
      </c>
      <c r="G438" s="47" t="s">
        <v>114</v>
      </c>
      <c r="H438" s="48">
        <v>240</v>
      </c>
      <c r="I438" s="49">
        <v>15.7</v>
      </c>
      <c r="J438" s="49">
        <v>15.7</v>
      </c>
      <c r="K438" s="49"/>
      <c r="L438" s="49"/>
      <c r="M438" s="49">
        <f t="shared" si="105"/>
        <v>15.7</v>
      </c>
      <c r="N438" s="50">
        <f t="shared" si="106"/>
        <v>15.7</v>
      </c>
      <c r="O438" s="51"/>
      <c r="P438" s="51"/>
      <c r="Q438" s="52">
        <f t="shared" si="127"/>
        <v>15.7</v>
      </c>
      <c r="R438" s="50">
        <f t="shared" si="126"/>
        <v>15.7</v>
      </c>
      <c r="S438" s="51"/>
      <c r="T438" s="51"/>
      <c r="U438" s="52">
        <f t="shared" si="125"/>
        <v>15.7</v>
      </c>
      <c r="V438" s="52">
        <f t="shared" si="125"/>
        <v>15.7</v>
      </c>
      <c r="W438" s="52"/>
      <c r="X438" s="52"/>
      <c r="Y438" s="52">
        <f t="shared" si="121"/>
        <v>15.7</v>
      </c>
      <c r="Z438" s="52">
        <f t="shared" si="122"/>
        <v>15.7</v>
      </c>
      <c r="AA438" s="52"/>
      <c r="AB438" s="52"/>
      <c r="AC438" s="52">
        <f t="shared" si="116"/>
        <v>15.7</v>
      </c>
      <c r="AD438" s="91">
        <f t="shared" si="117"/>
        <v>15.7</v>
      </c>
      <c r="AE438" s="3"/>
      <c r="AF438" s="3"/>
      <c r="AG438" s="135">
        <f t="shared" si="118"/>
        <v>15.7</v>
      </c>
      <c r="AH438" s="135">
        <f t="shared" si="119"/>
        <v>15.7</v>
      </c>
      <c r="AI438" s="135"/>
      <c r="AJ438" s="135"/>
      <c r="AK438" s="135">
        <f t="shared" si="114"/>
        <v>15.7</v>
      </c>
      <c r="AL438" s="135">
        <f t="shared" si="115"/>
        <v>15.7</v>
      </c>
    </row>
    <row r="439" spans="1:38" x14ac:dyDescent="0.2">
      <c r="A439" s="42" t="s">
        <v>113</v>
      </c>
      <c r="B439" s="43">
        <v>136</v>
      </c>
      <c r="C439" s="44">
        <v>412</v>
      </c>
      <c r="D439" s="45" t="s">
        <v>7</v>
      </c>
      <c r="E439" s="46" t="s">
        <v>7</v>
      </c>
      <c r="F439" s="45" t="s">
        <v>7</v>
      </c>
      <c r="G439" s="47" t="s">
        <v>7</v>
      </c>
      <c r="H439" s="48" t="s">
        <v>7</v>
      </c>
      <c r="I439" s="49">
        <f>I440</f>
        <v>7952.4</v>
      </c>
      <c r="J439" s="49">
        <f>J440</f>
        <v>7952.4</v>
      </c>
      <c r="K439" s="49">
        <f>K440</f>
        <v>238.8</v>
      </c>
      <c r="L439" s="49">
        <f>L440</f>
        <v>238.4</v>
      </c>
      <c r="M439" s="49">
        <f t="shared" ref="M439:M505" si="128">I439+K439</f>
        <v>8191.2</v>
      </c>
      <c r="N439" s="50">
        <f t="shared" ref="N439:N505" si="129">J439+L439</f>
        <v>8190.7999999999993</v>
      </c>
      <c r="O439" s="51"/>
      <c r="P439" s="51"/>
      <c r="Q439" s="52">
        <f t="shared" si="127"/>
        <v>8191.2</v>
      </c>
      <c r="R439" s="50">
        <f t="shared" si="126"/>
        <v>8190.7999999999993</v>
      </c>
      <c r="S439" s="52">
        <f>S440</f>
        <v>0</v>
      </c>
      <c r="T439" s="50">
        <f>T440</f>
        <v>0</v>
      </c>
      <c r="U439" s="52">
        <f t="shared" si="125"/>
        <v>8191.2</v>
      </c>
      <c r="V439" s="52">
        <f t="shared" si="125"/>
        <v>8190.7999999999993</v>
      </c>
      <c r="W439" s="52"/>
      <c r="X439" s="52"/>
      <c r="Y439" s="52">
        <f t="shared" si="121"/>
        <v>8191.2</v>
      </c>
      <c r="Z439" s="52">
        <f t="shared" si="122"/>
        <v>8190.7999999999993</v>
      </c>
      <c r="AA439" s="52"/>
      <c r="AB439" s="52"/>
      <c r="AC439" s="52">
        <f t="shared" si="116"/>
        <v>8191.2</v>
      </c>
      <c r="AD439" s="91">
        <f t="shared" si="117"/>
        <v>8190.7999999999993</v>
      </c>
      <c r="AE439" s="3"/>
      <c r="AF439" s="3"/>
      <c r="AG439" s="135">
        <f t="shared" si="118"/>
        <v>8191.2</v>
      </c>
      <c r="AH439" s="135">
        <f t="shared" si="119"/>
        <v>8190.7999999999993</v>
      </c>
      <c r="AI439" s="135"/>
      <c r="AJ439" s="135"/>
      <c r="AK439" s="135">
        <f t="shared" si="114"/>
        <v>8191.2</v>
      </c>
      <c r="AL439" s="135">
        <f t="shared" si="115"/>
        <v>8190.7999999999993</v>
      </c>
    </row>
    <row r="440" spans="1:38" ht="56.25" x14ac:dyDescent="0.2">
      <c r="A440" s="42" t="s">
        <v>301</v>
      </c>
      <c r="B440" s="43">
        <v>136</v>
      </c>
      <c r="C440" s="44">
        <v>412</v>
      </c>
      <c r="D440" s="45" t="s">
        <v>108</v>
      </c>
      <c r="E440" s="46" t="s">
        <v>3</v>
      </c>
      <c r="F440" s="45" t="s">
        <v>2</v>
      </c>
      <c r="G440" s="47" t="s">
        <v>9</v>
      </c>
      <c r="H440" s="48" t="s">
        <v>7</v>
      </c>
      <c r="I440" s="49">
        <f>I444+I449+I452</f>
        <v>7952.4</v>
      </c>
      <c r="J440" s="49">
        <f>J444+J449+J452</f>
        <v>7952.4</v>
      </c>
      <c r="K440" s="49">
        <f t="shared" ref="K440:L442" si="130">K441</f>
        <v>238.8</v>
      </c>
      <c r="L440" s="49">
        <f t="shared" si="130"/>
        <v>238.4</v>
      </c>
      <c r="M440" s="49">
        <f t="shared" si="128"/>
        <v>8191.2</v>
      </c>
      <c r="N440" s="50">
        <f t="shared" si="129"/>
        <v>8190.7999999999993</v>
      </c>
      <c r="O440" s="51"/>
      <c r="P440" s="51"/>
      <c r="Q440" s="52">
        <f t="shared" si="127"/>
        <v>8191.2</v>
      </c>
      <c r="R440" s="50">
        <f t="shared" si="126"/>
        <v>8190.7999999999993</v>
      </c>
      <c r="S440" s="50">
        <f>S441+S452</f>
        <v>0</v>
      </c>
      <c r="T440" s="50">
        <f>T441+T452</f>
        <v>0</v>
      </c>
      <c r="U440" s="52">
        <f t="shared" si="125"/>
        <v>8191.2</v>
      </c>
      <c r="V440" s="52">
        <f t="shared" si="125"/>
        <v>8190.7999999999993</v>
      </c>
      <c r="W440" s="52"/>
      <c r="X440" s="52"/>
      <c r="Y440" s="52">
        <f t="shared" si="121"/>
        <v>8191.2</v>
      </c>
      <c r="Z440" s="52">
        <f t="shared" si="122"/>
        <v>8190.7999999999993</v>
      </c>
      <c r="AA440" s="52"/>
      <c r="AB440" s="52"/>
      <c r="AC440" s="52">
        <f t="shared" si="116"/>
        <v>8191.2</v>
      </c>
      <c r="AD440" s="91">
        <f t="shared" si="117"/>
        <v>8190.7999999999993</v>
      </c>
      <c r="AE440" s="3"/>
      <c r="AF440" s="3"/>
      <c r="AG440" s="135">
        <f t="shared" si="118"/>
        <v>8191.2</v>
      </c>
      <c r="AH440" s="135">
        <f t="shared" si="119"/>
        <v>8190.7999999999993</v>
      </c>
      <c r="AI440" s="135"/>
      <c r="AJ440" s="135"/>
      <c r="AK440" s="135">
        <f t="shared" si="114"/>
        <v>8191.2</v>
      </c>
      <c r="AL440" s="135">
        <f t="shared" si="115"/>
        <v>8190.7999999999993</v>
      </c>
    </row>
    <row r="441" spans="1:38" ht="22.5" x14ac:dyDescent="0.2">
      <c r="A441" s="53" t="s">
        <v>331</v>
      </c>
      <c r="B441" s="54">
        <v>136</v>
      </c>
      <c r="C441" s="44">
        <v>412</v>
      </c>
      <c r="D441" s="55">
        <v>1</v>
      </c>
      <c r="E441" s="56">
        <v>0</v>
      </c>
      <c r="F441" s="55">
        <v>0</v>
      </c>
      <c r="G441" s="57">
        <v>78270</v>
      </c>
      <c r="H441" s="60"/>
      <c r="I441" s="49"/>
      <c r="J441" s="49"/>
      <c r="K441" s="49">
        <f t="shared" si="130"/>
        <v>238.8</v>
      </c>
      <c r="L441" s="49">
        <f t="shared" si="130"/>
        <v>238.4</v>
      </c>
      <c r="M441" s="49">
        <f t="shared" ref="M441:N443" si="131">K441</f>
        <v>238.8</v>
      </c>
      <c r="N441" s="50">
        <f t="shared" si="131"/>
        <v>238.4</v>
      </c>
      <c r="O441" s="51"/>
      <c r="P441" s="51"/>
      <c r="Q441" s="52">
        <f t="shared" si="127"/>
        <v>238.8</v>
      </c>
      <c r="R441" s="50">
        <f t="shared" si="126"/>
        <v>238.4</v>
      </c>
      <c r="S441" s="50"/>
      <c r="T441" s="50"/>
      <c r="U441" s="52">
        <f t="shared" si="125"/>
        <v>238.8</v>
      </c>
      <c r="V441" s="52">
        <f t="shared" si="125"/>
        <v>238.4</v>
      </c>
      <c r="W441" s="52"/>
      <c r="X441" s="52"/>
      <c r="Y441" s="52">
        <f t="shared" si="121"/>
        <v>238.8</v>
      </c>
      <c r="Z441" s="52">
        <f t="shared" si="122"/>
        <v>238.4</v>
      </c>
      <c r="AA441" s="52"/>
      <c r="AB441" s="52"/>
      <c r="AC441" s="52">
        <f t="shared" si="116"/>
        <v>238.8</v>
      </c>
      <c r="AD441" s="91">
        <f t="shared" si="117"/>
        <v>238.4</v>
      </c>
      <c r="AE441" s="3"/>
      <c r="AF441" s="3"/>
      <c r="AG441" s="135">
        <f t="shared" si="118"/>
        <v>238.8</v>
      </c>
      <c r="AH441" s="135">
        <f t="shared" si="119"/>
        <v>238.4</v>
      </c>
      <c r="AI441" s="135"/>
      <c r="AJ441" s="135"/>
      <c r="AK441" s="135">
        <f t="shared" si="114"/>
        <v>238.8</v>
      </c>
      <c r="AL441" s="135">
        <f t="shared" si="115"/>
        <v>238.4</v>
      </c>
    </row>
    <row r="442" spans="1:38" x14ac:dyDescent="0.2">
      <c r="A442" s="42" t="s">
        <v>71</v>
      </c>
      <c r="B442" s="54">
        <v>136</v>
      </c>
      <c r="C442" s="44">
        <v>412</v>
      </c>
      <c r="D442" s="55">
        <v>1</v>
      </c>
      <c r="E442" s="56">
        <v>0</v>
      </c>
      <c r="F442" s="55">
        <v>0</v>
      </c>
      <c r="G442" s="57">
        <v>78270</v>
      </c>
      <c r="H442" s="60">
        <v>800</v>
      </c>
      <c r="I442" s="49"/>
      <c r="J442" s="49"/>
      <c r="K442" s="49">
        <f t="shared" si="130"/>
        <v>238.8</v>
      </c>
      <c r="L442" s="49">
        <f t="shared" si="130"/>
        <v>238.4</v>
      </c>
      <c r="M442" s="49">
        <f t="shared" si="131"/>
        <v>238.8</v>
      </c>
      <c r="N442" s="50">
        <f t="shared" si="131"/>
        <v>238.4</v>
      </c>
      <c r="O442" s="51"/>
      <c r="P442" s="51"/>
      <c r="Q442" s="52">
        <f t="shared" si="127"/>
        <v>238.8</v>
      </c>
      <c r="R442" s="50">
        <f t="shared" si="126"/>
        <v>238.4</v>
      </c>
      <c r="S442" s="50"/>
      <c r="T442" s="50"/>
      <c r="U442" s="52">
        <f t="shared" si="125"/>
        <v>238.8</v>
      </c>
      <c r="V442" s="52">
        <f t="shared" si="125"/>
        <v>238.4</v>
      </c>
      <c r="W442" s="52"/>
      <c r="X442" s="52"/>
      <c r="Y442" s="52">
        <f t="shared" si="121"/>
        <v>238.8</v>
      </c>
      <c r="Z442" s="52">
        <f t="shared" si="122"/>
        <v>238.4</v>
      </c>
      <c r="AA442" s="52"/>
      <c r="AB442" s="52"/>
      <c r="AC442" s="52">
        <f t="shared" si="116"/>
        <v>238.8</v>
      </c>
      <c r="AD442" s="91">
        <f t="shared" si="117"/>
        <v>238.4</v>
      </c>
      <c r="AE442" s="3"/>
      <c r="AF442" s="3"/>
      <c r="AG442" s="135">
        <f t="shared" si="118"/>
        <v>238.8</v>
      </c>
      <c r="AH442" s="135">
        <f t="shared" si="119"/>
        <v>238.4</v>
      </c>
      <c r="AI442" s="135"/>
      <c r="AJ442" s="135"/>
      <c r="AK442" s="135">
        <f t="shared" si="114"/>
        <v>238.8</v>
      </c>
      <c r="AL442" s="135">
        <f t="shared" si="115"/>
        <v>238.4</v>
      </c>
    </row>
    <row r="443" spans="1:38" ht="33.75" x14ac:dyDescent="0.2">
      <c r="A443" s="42" t="s">
        <v>109</v>
      </c>
      <c r="B443" s="54">
        <v>136</v>
      </c>
      <c r="C443" s="44">
        <v>412</v>
      </c>
      <c r="D443" s="55">
        <v>1</v>
      </c>
      <c r="E443" s="56">
        <v>0</v>
      </c>
      <c r="F443" s="55">
        <v>0</v>
      </c>
      <c r="G443" s="57">
        <v>78270</v>
      </c>
      <c r="H443" s="60">
        <v>810</v>
      </c>
      <c r="I443" s="49"/>
      <c r="J443" s="49"/>
      <c r="K443" s="49">
        <v>238.8</v>
      </c>
      <c r="L443" s="49">
        <v>238.4</v>
      </c>
      <c r="M443" s="49">
        <f t="shared" si="131"/>
        <v>238.8</v>
      </c>
      <c r="N443" s="50">
        <f t="shared" si="131"/>
        <v>238.4</v>
      </c>
      <c r="O443" s="51"/>
      <c r="P443" s="51"/>
      <c r="Q443" s="52">
        <f t="shared" si="127"/>
        <v>238.8</v>
      </c>
      <c r="R443" s="50">
        <f t="shared" si="126"/>
        <v>238.4</v>
      </c>
      <c r="S443" s="50"/>
      <c r="T443" s="50"/>
      <c r="U443" s="52">
        <f t="shared" si="125"/>
        <v>238.8</v>
      </c>
      <c r="V443" s="52">
        <f t="shared" si="125"/>
        <v>238.4</v>
      </c>
      <c r="W443" s="52"/>
      <c r="X443" s="52"/>
      <c r="Y443" s="52">
        <f t="shared" si="121"/>
        <v>238.8</v>
      </c>
      <c r="Z443" s="52">
        <f t="shared" si="122"/>
        <v>238.4</v>
      </c>
      <c r="AA443" s="52"/>
      <c r="AB443" s="52"/>
      <c r="AC443" s="52">
        <f t="shared" si="116"/>
        <v>238.8</v>
      </c>
      <c r="AD443" s="91">
        <f t="shared" si="117"/>
        <v>238.4</v>
      </c>
      <c r="AE443" s="3"/>
      <c r="AF443" s="3"/>
      <c r="AG443" s="135">
        <f t="shared" si="118"/>
        <v>238.8</v>
      </c>
      <c r="AH443" s="135">
        <f t="shared" si="119"/>
        <v>238.4</v>
      </c>
      <c r="AI443" s="135"/>
      <c r="AJ443" s="135"/>
      <c r="AK443" s="135">
        <f t="shared" si="114"/>
        <v>238.8</v>
      </c>
      <c r="AL443" s="135">
        <f t="shared" si="115"/>
        <v>238.4</v>
      </c>
    </row>
    <row r="444" spans="1:38" ht="22.5" x14ac:dyDescent="0.2">
      <c r="A444" s="42" t="s">
        <v>15</v>
      </c>
      <c r="B444" s="43">
        <v>136</v>
      </c>
      <c r="C444" s="44">
        <v>412</v>
      </c>
      <c r="D444" s="45" t="s">
        <v>108</v>
      </c>
      <c r="E444" s="46" t="s">
        <v>3</v>
      </c>
      <c r="F444" s="45" t="s">
        <v>2</v>
      </c>
      <c r="G444" s="47" t="s">
        <v>11</v>
      </c>
      <c r="H444" s="48" t="s">
        <v>7</v>
      </c>
      <c r="I444" s="49">
        <f>I445+I447</f>
        <v>7776</v>
      </c>
      <c r="J444" s="49">
        <f>J445+J447</f>
        <v>7776</v>
      </c>
      <c r="K444" s="49"/>
      <c r="L444" s="49"/>
      <c r="M444" s="49">
        <f t="shared" si="128"/>
        <v>7776</v>
      </c>
      <c r="N444" s="50">
        <f t="shared" si="129"/>
        <v>7776</v>
      </c>
      <c r="O444" s="51"/>
      <c r="P444" s="51"/>
      <c r="Q444" s="52">
        <f t="shared" si="127"/>
        <v>7776</v>
      </c>
      <c r="R444" s="50">
        <f t="shared" si="126"/>
        <v>7776</v>
      </c>
      <c r="S444" s="51"/>
      <c r="T444" s="51"/>
      <c r="U444" s="52">
        <f t="shared" si="125"/>
        <v>7776</v>
      </c>
      <c r="V444" s="52">
        <f t="shared" si="125"/>
        <v>7776</v>
      </c>
      <c r="W444" s="52"/>
      <c r="X444" s="52"/>
      <c r="Y444" s="52">
        <f t="shared" si="121"/>
        <v>7776</v>
      </c>
      <c r="Z444" s="52">
        <f t="shared" si="122"/>
        <v>7776</v>
      </c>
      <c r="AA444" s="52"/>
      <c r="AB444" s="52"/>
      <c r="AC444" s="52">
        <f t="shared" si="116"/>
        <v>7776</v>
      </c>
      <c r="AD444" s="91">
        <f t="shared" si="117"/>
        <v>7776</v>
      </c>
      <c r="AE444" s="3"/>
      <c r="AF444" s="3"/>
      <c r="AG444" s="135">
        <f t="shared" si="118"/>
        <v>7776</v>
      </c>
      <c r="AH444" s="135">
        <f t="shared" si="119"/>
        <v>7776</v>
      </c>
      <c r="AI444" s="135"/>
      <c r="AJ444" s="135"/>
      <c r="AK444" s="135">
        <f t="shared" si="114"/>
        <v>7776</v>
      </c>
      <c r="AL444" s="135">
        <f t="shared" si="115"/>
        <v>7776</v>
      </c>
    </row>
    <row r="445" spans="1:38" ht="45" x14ac:dyDescent="0.2">
      <c r="A445" s="42" t="s">
        <v>6</v>
      </c>
      <c r="B445" s="43">
        <v>136</v>
      </c>
      <c r="C445" s="44">
        <v>412</v>
      </c>
      <c r="D445" s="45" t="s">
        <v>108</v>
      </c>
      <c r="E445" s="46" t="s">
        <v>3</v>
      </c>
      <c r="F445" s="45" t="s">
        <v>2</v>
      </c>
      <c r="G445" s="47" t="s">
        <v>11</v>
      </c>
      <c r="H445" s="48">
        <v>100</v>
      </c>
      <c r="I445" s="49">
        <f>I446</f>
        <v>7305.9</v>
      </c>
      <c r="J445" s="49">
        <f>J446</f>
        <v>7305.9</v>
      </c>
      <c r="K445" s="49"/>
      <c r="L445" s="49"/>
      <c r="M445" s="49">
        <f t="shared" si="128"/>
        <v>7305.9</v>
      </c>
      <c r="N445" s="50">
        <f t="shared" si="129"/>
        <v>7305.9</v>
      </c>
      <c r="O445" s="51"/>
      <c r="P445" s="51"/>
      <c r="Q445" s="52">
        <f t="shared" si="127"/>
        <v>7305.9</v>
      </c>
      <c r="R445" s="50">
        <f t="shared" si="126"/>
        <v>7305.9</v>
      </c>
      <c r="S445" s="51"/>
      <c r="T445" s="51"/>
      <c r="U445" s="52">
        <f t="shared" si="125"/>
        <v>7305.9</v>
      </c>
      <c r="V445" s="52">
        <f t="shared" si="125"/>
        <v>7305.9</v>
      </c>
      <c r="W445" s="52"/>
      <c r="X445" s="52"/>
      <c r="Y445" s="52">
        <f t="shared" si="121"/>
        <v>7305.9</v>
      </c>
      <c r="Z445" s="52">
        <f t="shared" si="122"/>
        <v>7305.9</v>
      </c>
      <c r="AA445" s="52"/>
      <c r="AB445" s="52"/>
      <c r="AC445" s="52">
        <f t="shared" si="116"/>
        <v>7305.9</v>
      </c>
      <c r="AD445" s="91">
        <f t="shared" si="117"/>
        <v>7305.9</v>
      </c>
      <c r="AE445" s="3"/>
      <c r="AF445" s="3"/>
      <c r="AG445" s="135">
        <f t="shared" si="118"/>
        <v>7305.9</v>
      </c>
      <c r="AH445" s="135">
        <f t="shared" si="119"/>
        <v>7305.9</v>
      </c>
      <c r="AI445" s="135"/>
      <c r="AJ445" s="135"/>
      <c r="AK445" s="135">
        <f t="shared" si="114"/>
        <v>7305.9</v>
      </c>
      <c r="AL445" s="135">
        <f t="shared" si="115"/>
        <v>7305.9</v>
      </c>
    </row>
    <row r="446" spans="1:38" ht="22.5" x14ac:dyDescent="0.2">
      <c r="A446" s="42" t="s">
        <v>5</v>
      </c>
      <c r="B446" s="43">
        <v>136</v>
      </c>
      <c r="C446" s="44">
        <v>412</v>
      </c>
      <c r="D446" s="45" t="s">
        <v>108</v>
      </c>
      <c r="E446" s="46" t="s">
        <v>3</v>
      </c>
      <c r="F446" s="45" t="s">
        <v>2</v>
      </c>
      <c r="G446" s="47" t="s">
        <v>11</v>
      </c>
      <c r="H446" s="48">
        <v>120</v>
      </c>
      <c r="I446" s="49">
        <v>7305.9</v>
      </c>
      <c r="J446" s="49">
        <v>7305.9</v>
      </c>
      <c r="K446" s="49"/>
      <c r="L446" s="49"/>
      <c r="M446" s="49">
        <f t="shared" si="128"/>
        <v>7305.9</v>
      </c>
      <c r="N446" s="50">
        <f t="shared" si="129"/>
        <v>7305.9</v>
      </c>
      <c r="O446" s="51"/>
      <c r="P446" s="51"/>
      <c r="Q446" s="52">
        <f t="shared" si="127"/>
        <v>7305.9</v>
      </c>
      <c r="R446" s="50">
        <f t="shared" si="126"/>
        <v>7305.9</v>
      </c>
      <c r="S446" s="51"/>
      <c r="T446" s="51"/>
      <c r="U446" s="52">
        <f t="shared" si="125"/>
        <v>7305.9</v>
      </c>
      <c r="V446" s="52">
        <f t="shared" si="125"/>
        <v>7305.9</v>
      </c>
      <c r="W446" s="52"/>
      <c r="X446" s="52"/>
      <c r="Y446" s="52">
        <f t="shared" si="121"/>
        <v>7305.9</v>
      </c>
      <c r="Z446" s="52">
        <f t="shared" si="122"/>
        <v>7305.9</v>
      </c>
      <c r="AA446" s="52"/>
      <c r="AB446" s="52"/>
      <c r="AC446" s="52">
        <f t="shared" si="116"/>
        <v>7305.9</v>
      </c>
      <c r="AD446" s="91">
        <f t="shared" si="117"/>
        <v>7305.9</v>
      </c>
      <c r="AE446" s="3"/>
      <c r="AF446" s="3"/>
      <c r="AG446" s="135">
        <f t="shared" si="118"/>
        <v>7305.9</v>
      </c>
      <c r="AH446" s="135">
        <f t="shared" si="119"/>
        <v>7305.9</v>
      </c>
      <c r="AI446" s="135"/>
      <c r="AJ446" s="135"/>
      <c r="AK446" s="135">
        <f t="shared" si="114"/>
        <v>7305.9</v>
      </c>
      <c r="AL446" s="135">
        <f t="shared" si="115"/>
        <v>7305.9</v>
      </c>
    </row>
    <row r="447" spans="1:38" ht="22.5" x14ac:dyDescent="0.2">
      <c r="A447" s="42" t="s">
        <v>14</v>
      </c>
      <c r="B447" s="43">
        <v>136</v>
      </c>
      <c r="C447" s="44">
        <v>412</v>
      </c>
      <c r="D447" s="45" t="s">
        <v>108</v>
      </c>
      <c r="E447" s="46" t="s">
        <v>3</v>
      </c>
      <c r="F447" s="45" t="s">
        <v>2</v>
      </c>
      <c r="G447" s="47" t="s">
        <v>11</v>
      </c>
      <c r="H447" s="48">
        <v>200</v>
      </c>
      <c r="I447" s="49">
        <f>I448</f>
        <v>470.1</v>
      </c>
      <c r="J447" s="49">
        <f>J448</f>
        <v>470.1</v>
      </c>
      <c r="K447" s="49"/>
      <c r="L447" s="49"/>
      <c r="M447" s="49">
        <f t="shared" si="128"/>
        <v>470.1</v>
      </c>
      <c r="N447" s="50">
        <f t="shared" si="129"/>
        <v>470.1</v>
      </c>
      <c r="O447" s="51"/>
      <c r="P447" s="51"/>
      <c r="Q447" s="52">
        <f t="shared" si="127"/>
        <v>470.1</v>
      </c>
      <c r="R447" s="50">
        <f t="shared" si="126"/>
        <v>470.1</v>
      </c>
      <c r="S447" s="51"/>
      <c r="T447" s="51"/>
      <c r="U447" s="52">
        <f t="shared" si="125"/>
        <v>470.1</v>
      </c>
      <c r="V447" s="52">
        <f t="shared" si="125"/>
        <v>470.1</v>
      </c>
      <c r="W447" s="52"/>
      <c r="X447" s="52"/>
      <c r="Y447" s="52">
        <f t="shared" si="121"/>
        <v>470.1</v>
      </c>
      <c r="Z447" s="52">
        <f t="shared" si="122"/>
        <v>470.1</v>
      </c>
      <c r="AA447" s="52"/>
      <c r="AB447" s="52"/>
      <c r="AC447" s="52">
        <f t="shared" si="116"/>
        <v>470.1</v>
      </c>
      <c r="AD447" s="91">
        <f t="shared" si="117"/>
        <v>470.1</v>
      </c>
      <c r="AE447" s="3"/>
      <c r="AF447" s="3"/>
      <c r="AG447" s="135">
        <f t="shared" si="118"/>
        <v>470.1</v>
      </c>
      <c r="AH447" s="135">
        <f t="shared" si="119"/>
        <v>470.1</v>
      </c>
      <c r="AI447" s="135"/>
      <c r="AJ447" s="135"/>
      <c r="AK447" s="135">
        <f t="shared" si="114"/>
        <v>470.1</v>
      </c>
      <c r="AL447" s="135">
        <f t="shared" si="115"/>
        <v>470.1</v>
      </c>
    </row>
    <row r="448" spans="1:38" ht="22.5" x14ac:dyDescent="0.2">
      <c r="A448" s="42" t="s">
        <v>13</v>
      </c>
      <c r="B448" s="43">
        <v>136</v>
      </c>
      <c r="C448" s="44">
        <v>412</v>
      </c>
      <c r="D448" s="45" t="s">
        <v>108</v>
      </c>
      <c r="E448" s="46" t="s">
        <v>3</v>
      </c>
      <c r="F448" s="45" t="s">
        <v>2</v>
      </c>
      <c r="G448" s="47" t="s">
        <v>11</v>
      </c>
      <c r="H448" s="48">
        <v>240</v>
      </c>
      <c r="I448" s="49">
        <f>437.1+33</f>
        <v>470.1</v>
      </c>
      <c r="J448" s="49">
        <f>437.1+33</f>
        <v>470.1</v>
      </c>
      <c r="K448" s="49"/>
      <c r="L448" s="49"/>
      <c r="M448" s="49">
        <f t="shared" si="128"/>
        <v>470.1</v>
      </c>
      <c r="N448" s="50">
        <f t="shared" si="129"/>
        <v>470.1</v>
      </c>
      <c r="O448" s="51"/>
      <c r="P448" s="51"/>
      <c r="Q448" s="52">
        <f t="shared" si="127"/>
        <v>470.1</v>
      </c>
      <c r="R448" s="50">
        <f t="shared" si="126"/>
        <v>470.1</v>
      </c>
      <c r="S448" s="51"/>
      <c r="T448" s="51"/>
      <c r="U448" s="52">
        <f t="shared" si="125"/>
        <v>470.1</v>
      </c>
      <c r="V448" s="52">
        <f t="shared" si="125"/>
        <v>470.1</v>
      </c>
      <c r="W448" s="52"/>
      <c r="X448" s="52"/>
      <c r="Y448" s="52">
        <f t="shared" si="121"/>
        <v>470.1</v>
      </c>
      <c r="Z448" s="52">
        <f t="shared" si="122"/>
        <v>470.1</v>
      </c>
      <c r="AA448" s="52"/>
      <c r="AB448" s="52"/>
      <c r="AC448" s="52">
        <f t="shared" si="116"/>
        <v>470.1</v>
      </c>
      <c r="AD448" s="91">
        <f t="shared" si="117"/>
        <v>470.1</v>
      </c>
      <c r="AE448" s="3"/>
      <c r="AF448" s="3"/>
      <c r="AG448" s="135">
        <f t="shared" si="118"/>
        <v>470.1</v>
      </c>
      <c r="AH448" s="135">
        <f t="shared" si="119"/>
        <v>470.1</v>
      </c>
      <c r="AI448" s="135"/>
      <c r="AJ448" s="135"/>
      <c r="AK448" s="135">
        <f t="shared" si="114"/>
        <v>470.1</v>
      </c>
      <c r="AL448" s="135">
        <f t="shared" si="115"/>
        <v>470.1</v>
      </c>
    </row>
    <row r="449" spans="1:38" ht="22.5" x14ac:dyDescent="0.2">
      <c r="A449" s="42" t="s">
        <v>111</v>
      </c>
      <c r="B449" s="43">
        <v>136</v>
      </c>
      <c r="C449" s="44">
        <v>412</v>
      </c>
      <c r="D449" s="45" t="s">
        <v>108</v>
      </c>
      <c r="E449" s="46" t="s">
        <v>3</v>
      </c>
      <c r="F449" s="45" t="s">
        <v>2</v>
      </c>
      <c r="G449" s="47" t="s">
        <v>110</v>
      </c>
      <c r="H449" s="48" t="s">
        <v>7</v>
      </c>
      <c r="I449" s="49">
        <f>I450</f>
        <v>10.9</v>
      </c>
      <c r="J449" s="49">
        <f>J450</f>
        <v>10.9</v>
      </c>
      <c r="K449" s="49"/>
      <c r="L449" s="49"/>
      <c r="M449" s="49">
        <f t="shared" si="128"/>
        <v>10.9</v>
      </c>
      <c r="N449" s="50">
        <f t="shared" si="129"/>
        <v>10.9</v>
      </c>
      <c r="O449" s="51"/>
      <c r="P449" s="51"/>
      <c r="Q449" s="52">
        <f t="shared" si="127"/>
        <v>10.9</v>
      </c>
      <c r="R449" s="50">
        <f t="shared" si="126"/>
        <v>10.9</v>
      </c>
      <c r="S449" s="51"/>
      <c r="T449" s="51"/>
      <c r="U449" s="52">
        <f t="shared" si="125"/>
        <v>10.9</v>
      </c>
      <c r="V449" s="52">
        <f t="shared" si="125"/>
        <v>10.9</v>
      </c>
      <c r="W449" s="52"/>
      <c r="X449" s="52"/>
      <c r="Y449" s="52">
        <f t="shared" si="121"/>
        <v>10.9</v>
      </c>
      <c r="Z449" s="52">
        <f t="shared" si="122"/>
        <v>10.9</v>
      </c>
      <c r="AA449" s="52"/>
      <c r="AB449" s="52"/>
      <c r="AC449" s="52">
        <f t="shared" si="116"/>
        <v>10.9</v>
      </c>
      <c r="AD449" s="91">
        <f t="shared" si="117"/>
        <v>10.9</v>
      </c>
      <c r="AE449" s="3"/>
      <c r="AF449" s="3"/>
      <c r="AG449" s="135">
        <f t="shared" si="118"/>
        <v>10.9</v>
      </c>
      <c r="AH449" s="135">
        <f t="shared" si="119"/>
        <v>10.9</v>
      </c>
      <c r="AI449" s="135"/>
      <c r="AJ449" s="135"/>
      <c r="AK449" s="135">
        <f t="shared" si="114"/>
        <v>10.9</v>
      </c>
      <c r="AL449" s="135">
        <f t="shared" si="115"/>
        <v>10.9</v>
      </c>
    </row>
    <row r="450" spans="1:38" x14ac:dyDescent="0.2">
      <c r="A450" s="42" t="s">
        <v>71</v>
      </c>
      <c r="B450" s="43">
        <v>136</v>
      </c>
      <c r="C450" s="44">
        <v>412</v>
      </c>
      <c r="D450" s="45" t="s">
        <v>108</v>
      </c>
      <c r="E450" s="46" t="s">
        <v>3</v>
      </c>
      <c r="F450" s="45" t="s">
        <v>2</v>
      </c>
      <c r="G450" s="47" t="s">
        <v>110</v>
      </c>
      <c r="H450" s="48">
        <v>800</v>
      </c>
      <c r="I450" s="49">
        <f>I451</f>
        <v>10.9</v>
      </c>
      <c r="J450" s="49">
        <f>J451</f>
        <v>10.9</v>
      </c>
      <c r="K450" s="49"/>
      <c r="L450" s="49"/>
      <c r="M450" s="49">
        <f t="shared" si="128"/>
        <v>10.9</v>
      </c>
      <c r="N450" s="50">
        <f t="shared" si="129"/>
        <v>10.9</v>
      </c>
      <c r="O450" s="51"/>
      <c r="P450" s="51"/>
      <c r="Q450" s="50">
        <f t="shared" ref="Q450:Q491" si="132">M450+O450</f>
        <v>10.9</v>
      </c>
      <c r="R450" s="50">
        <f t="shared" si="126"/>
        <v>10.9</v>
      </c>
      <c r="S450" s="51"/>
      <c r="T450" s="51"/>
      <c r="U450" s="52">
        <f t="shared" si="125"/>
        <v>10.9</v>
      </c>
      <c r="V450" s="52">
        <f t="shared" si="125"/>
        <v>10.9</v>
      </c>
      <c r="W450" s="52"/>
      <c r="X450" s="52"/>
      <c r="Y450" s="52">
        <f t="shared" si="121"/>
        <v>10.9</v>
      </c>
      <c r="Z450" s="52">
        <f t="shared" si="122"/>
        <v>10.9</v>
      </c>
      <c r="AA450" s="52"/>
      <c r="AB450" s="52"/>
      <c r="AC450" s="52">
        <f t="shared" si="116"/>
        <v>10.9</v>
      </c>
      <c r="AD450" s="91">
        <f t="shared" si="117"/>
        <v>10.9</v>
      </c>
      <c r="AE450" s="3"/>
      <c r="AF450" s="3"/>
      <c r="AG450" s="135">
        <f t="shared" si="118"/>
        <v>10.9</v>
      </c>
      <c r="AH450" s="135">
        <f t="shared" si="119"/>
        <v>10.9</v>
      </c>
      <c r="AI450" s="135"/>
      <c r="AJ450" s="135"/>
      <c r="AK450" s="135">
        <f t="shared" si="114"/>
        <v>10.9</v>
      </c>
      <c r="AL450" s="135">
        <f t="shared" si="115"/>
        <v>10.9</v>
      </c>
    </row>
    <row r="451" spans="1:38" ht="33.75" x14ac:dyDescent="0.2">
      <c r="A451" s="42" t="s">
        <v>109</v>
      </c>
      <c r="B451" s="43">
        <v>136</v>
      </c>
      <c r="C451" s="44">
        <v>412</v>
      </c>
      <c r="D451" s="45" t="s">
        <v>108</v>
      </c>
      <c r="E451" s="46" t="s">
        <v>3</v>
      </c>
      <c r="F451" s="45" t="s">
        <v>2</v>
      </c>
      <c r="G451" s="47">
        <v>82320</v>
      </c>
      <c r="H451" s="48">
        <v>810</v>
      </c>
      <c r="I451" s="49">
        <v>10.9</v>
      </c>
      <c r="J451" s="49">
        <v>10.9</v>
      </c>
      <c r="K451" s="49"/>
      <c r="L451" s="49"/>
      <c r="M451" s="49">
        <f t="shared" si="128"/>
        <v>10.9</v>
      </c>
      <c r="N451" s="50">
        <f t="shared" si="129"/>
        <v>10.9</v>
      </c>
      <c r="O451" s="51"/>
      <c r="P451" s="51"/>
      <c r="Q451" s="50">
        <f t="shared" si="132"/>
        <v>10.9</v>
      </c>
      <c r="R451" s="50">
        <f t="shared" si="126"/>
        <v>10.9</v>
      </c>
      <c r="S451" s="51"/>
      <c r="T451" s="51"/>
      <c r="U451" s="52">
        <f t="shared" si="125"/>
        <v>10.9</v>
      </c>
      <c r="V451" s="52">
        <f t="shared" si="125"/>
        <v>10.9</v>
      </c>
      <c r="W451" s="52"/>
      <c r="X451" s="52"/>
      <c r="Y451" s="52">
        <f t="shared" si="121"/>
        <v>10.9</v>
      </c>
      <c r="Z451" s="52">
        <f t="shared" si="122"/>
        <v>10.9</v>
      </c>
      <c r="AA451" s="52"/>
      <c r="AB451" s="52"/>
      <c r="AC451" s="52">
        <f t="shared" si="116"/>
        <v>10.9</v>
      </c>
      <c r="AD451" s="91">
        <f t="shared" si="117"/>
        <v>10.9</v>
      </c>
      <c r="AE451" s="3"/>
      <c r="AF451" s="3"/>
      <c r="AG451" s="135">
        <f t="shared" si="118"/>
        <v>10.9</v>
      </c>
      <c r="AH451" s="135">
        <f t="shared" si="119"/>
        <v>10.9</v>
      </c>
      <c r="AI451" s="135"/>
      <c r="AJ451" s="135"/>
      <c r="AK451" s="135">
        <f t="shared" si="114"/>
        <v>10.9</v>
      </c>
      <c r="AL451" s="135">
        <f t="shared" si="115"/>
        <v>10.9</v>
      </c>
    </row>
    <row r="452" spans="1:38" ht="33.75" x14ac:dyDescent="0.2">
      <c r="A452" s="42" t="s">
        <v>262</v>
      </c>
      <c r="B452" s="43">
        <v>136</v>
      </c>
      <c r="C452" s="44">
        <v>412</v>
      </c>
      <c r="D452" s="45" t="s">
        <v>108</v>
      </c>
      <c r="E452" s="46" t="s">
        <v>3</v>
      </c>
      <c r="F452" s="45" t="s">
        <v>2</v>
      </c>
      <c r="G452" s="47">
        <v>82330</v>
      </c>
      <c r="H452" s="48" t="s">
        <v>7</v>
      </c>
      <c r="I452" s="49">
        <f>I453</f>
        <v>165.5</v>
      </c>
      <c r="J452" s="49">
        <f>J453</f>
        <v>165.5</v>
      </c>
      <c r="K452" s="49"/>
      <c r="L452" s="49"/>
      <c r="M452" s="49">
        <f t="shared" si="128"/>
        <v>165.5</v>
      </c>
      <c r="N452" s="50">
        <f t="shared" si="129"/>
        <v>165.5</v>
      </c>
      <c r="O452" s="51"/>
      <c r="P452" s="51"/>
      <c r="Q452" s="50">
        <f t="shared" si="132"/>
        <v>165.5</v>
      </c>
      <c r="R452" s="50">
        <f t="shared" si="126"/>
        <v>165.5</v>
      </c>
      <c r="S452" s="50"/>
      <c r="T452" s="50"/>
      <c r="U452" s="52">
        <f t="shared" si="125"/>
        <v>165.5</v>
      </c>
      <c r="V452" s="52">
        <f t="shared" si="125"/>
        <v>165.5</v>
      </c>
      <c r="W452" s="52"/>
      <c r="X452" s="52"/>
      <c r="Y452" s="52">
        <f t="shared" si="121"/>
        <v>165.5</v>
      </c>
      <c r="Z452" s="52">
        <f t="shared" si="122"/>
        <v>165.5</v>
      </c>
      <c r="AA452" s="52"/>
      <c r="AB452" s="52"/>
      <c r="AC452" s="52">
        <f t="shared" si="116"/>
        <v>165.5</v>
      </c>
      <c r="AD452" s="91">
        <f t="shared" si="117"/>
        <v>165.5</v>
      </c>
      <c r="AE452" s="3"/>
      <c r="AF452" s="3"/>
      <c r="AG452" s="135">
        <f t="shared" si="118"/>
        <v>165.5</v>
      </c>
      <c r="AH452" s="135">
        <f t="shared" si="119"/>
        <v>165.5</v>
      </c>
      <c r="AI452" s="135"/>
      <c r="AJ452" s="135"/>
      <c r="AK452" s="135">
        <f t="shared" si="114"/>
        <v>165.5</v>
      </c>
      <c r="AL452" s="135">
        <f t="shared" si="115"/>
        <v>165.5</v>
      </c>
    </row>
    <row r="453" spans="1:38" x14ac:dyDescent="0.2">
      <c r="A453" s="42" t="s">
        <v>71</v>
      </c>
      <c r="B453" s="43">
        <v>136</v>
      </c>
      <c r="C453" s="44">
        <v>412</v>
      </c>
      <c r="D453" s="45" t="s">
        <v>108</v>
      </c>
      <c r="E453" s="46" t="s">
        <v>3</v>
      </c>
      <c r="F453" s="45" t="s">
        <v>2</v>
      </c>
      <c r="G453" s="47">
        <v>82330</v>
      </c>
      <c r="H453" s="48">
        <v>800</v>
      </c>
      <c r="I453" s="49">
        <f>I454</f>
        <v>165.5</v>
      </c>
      <c r="J453" s="49">
        <f>J454</f>
        <v>165.5</v>
      </c>
      <c r="K453" s="49"/>
      <c r="L453" s="49"/>
      <c r="M453" s="49">
        <f t="shared" si="128"/>
        <v>165.5</v>
      </c>
      <c r="N453" s="50">
        <f t="shared" si="129"/>
        <v>165.5</v>
      </c>
      <c r="O453" s="51"/>
      <c r="P453" s="51"/>
      <c r="Q453" s="50">
        <f t="shared" si="132"/>
        <v>165.5</v>
      </c>
      <c r="R453" s="50">
        <f t="shared" si="126"/>
        <v>165.5</v>
      </c>
      <c r="S453" s="50"/>
      <c r="T453" s="50"/>
      <c r="U453" s="52">
        <f t="shared" si="125"/>
        <v>165.5</v>
      </c>
      <c r="V453" s="52">
        <f t="shared" si="125"/>
        <v>165.5</v>
      </c>
      <c r="W453" s="52"/>
      <c r="X453" s="52"/>
      <c r="Y453" s="52">
        <f t="shared" si="121"/>
        <v>165.5</v>
      </c>
      <c r="Z453" s="52">
        <f t="shared" si="122"/>
        <v>165.5</v>
      </c>
      <c r="AA453" s="52"/>
      <c r="AB453" s="52"/>
      <c r="AC453" s="52">
        <f t="shared" si="116"/>
        <v>165.5</v>
      </c>
      <c r="AD453" s="91">
        <f t="shared" si="117"/>
        <v>165.5</v>
      </c>
      <c r="AE453" s="3"/>
      <c r="AF453" s="3"/>
      <c r="AG453" s="135">
        <f t="shared" si="118"/>
        <v>165.5</v>
      </c>
      <c r="AH453" s="135">
        <f t="shared" si="119"/>
        <v>165.5</v>
      </c>
      <c r="AI453" s="135"/>
      <c r="AJ453" s="135"/>
      <c r="AK453" s="135">
        <f t="shared" si="114"/>
        <v>165.5</v>
      </c>
      <c r="AL453" s="135">
        <f t="shared" si="115"/>
        <v>165.5</v>
      </c>
    </row>
    <row r="454" spans="1:38" ht="33.75" x14ac:dyDescent="0.2">
      <c r="A454" s="42" t="s">
        <v>109</v>
      </c>
      <c r="B454" s="43">
        <v>136</v>
      </c>
      <c r="C454" s="44">
        <v>412</v>
      </c>
      <c r="D454" s="45" t="s">
        <v>108</v>
      </c>
      <c r="E454" s="46" t="s">
        <v>3</v>
      </c>
      <c r="F454" s="45" t="s">
        <v>2</v>
      </c>
      <c r="G454" s="47">
        <v>82330</v>
      </c>
      <c r="H454" s="48">
        <v>810</v>
      </c>
      <c r="I454" s="49">
        <v>165.5</v>
      </c>
      <c r="J454" s="49">
        <v>165.5</v>
      </c>
      <c r="K454" s="49"/>
      <c r="L454" s="49"/>
      <c r="M454" s="49">
        <f t="shared" si="128"/>
        <v>165.5</v>
      </c>
      <c r="N454" s="50">
        <f t="shared" si="129"/>
        <v>165.5</v>
      </c>
      <c r="O454" s="51"/>
      <c r="P454" s="51"/>
      <c r="Q454" s="50">
        <f t="shared" si="132"/>
        <v>165.5</v>
      </c>
      <c r="R454" s="50">
        <f t="shared" si="126"/>
        <v>165.5</v>
      </c>
      <c r="S454" s="50"/>
      <c r="T454" s="50"/>
      <c r="U454" s="52">
        <f t="shared" si="125"/>
        <v>165.5</v>
      </c>
      <c r="V454" s="52">
        <f t="shared" si="125"/>
        <v>165.5</v>
      </c>
      <c r="W454" s="52"/>
      <c r="X454" s="52"/>
      <c r="Y454" s="52">
        <f t="shared" si="121"/>
        <v>165.5</v>
      </c>
      <c r="Z454" s="52">
        <f t="shared" si="122"/>
        <v>165.5</v>
      </c>
      <c r="AA454" s="52"/>
      <c r="AB454" s="52"/>
      <c r="AC454" s="52">
        <f t="shared" si="116"/>
        <v>165.5</v>
      </c>
      <c r="AD454" s="91">
        <f t="shared" si="117"/>
        <v>165.5</v>
      </c>
      <c r="AE454" s="3"/>
      <c r="AF454" s="3"/>
      <c r="AG454" s="135">
        <f t="shared" si="118"/>
        <v>165.5</v>
      </c>
      <c r="AH454" s="135">
        <f t="shared" si="119"/>
        <v>165.5</v>
      </c>
      <c r="AI454" s="135"/>
      <c r="AJ454" s="135"/>
      <c r="AK454" s="135">
        <f t="shared" si="114"/>
        <v>165.5</v>
      </c>
      <c r="AL454" s="135">
        <f t="shared" si="115"/>
        <v>165.5</v>
      </c>
    </row>
    <row r="455" spans="1:38" x14ac:dyDescent="0.2">
      <c r="A455" s="42" t="s">
        <v>51</v>
      </c>
      <c r="B455" s="43">
        <v>136</v>
      </c>
      <c r="C455" s="44">
        <v>1000</v>
      </c>
      <c r="D455" s="45" t="s">
        <v>7</v>
      </c>
      <c r="E455" s="46" t="s">
        <v>7</v>
      </c>
      <c r="F455" s="45" t="s">
        <v>7</v>
      </c>
      <c r="G455" s="47" t="s">
        <v>7</v>
      </c>
      <c r="H455" s="48" t="s">
        <v>7</v>
      </c>
      <c r="I455" s="49">
        <f t="shared" ref="I455:J459" si="133">I456</f>
        <v>624</v>
      </c>
      <c r="J455" s="49">
        <f t="shared" si="133"/>
        <v>624</v>
      </c>
      <c r="K455" s="49"/>
      <c r="L455" s="49"/>
      <c r="M455" s="49">
        <f t="shared" si="128"/>
        <v>624</v>
      </c>
      <c r="N455" s="50">
        <f t="shared" si="129"/>
        <v>624</v>
      </c>
      <c r="O455" s="51"/>
      <c r="P455" s="51"/>
      <c r="Q455" s="50">
        <f t="shared" si="132"/>
        <v>624</v>
      </c>
      <c r="R455" s="50">
        <f t="shared" si="126"/>
        <v>624</v>
      </c>
      <c r="S455" s="51"/>
      <c r="T455" s="51"/>
      <c r="U455" s="52">
        <f t="shared" si="125"/>
        <v>624</v>
      </c>
      <c r="V455" s="52">
        <f t="shared" si="125"/>
        <v>624</v>
      </c>
      <c r="W455" s="52"/>
      <c r="X455" s="52"/>
      <c r="Y455" s="52">
        <f t="shared" si="121"/>
        <v>624</v>
      </c>
      <c r="Z455" s="52">
        <f t="shared" si="122"/>
        <v>624</v>
      </c>
      <c r="AA455" s="52"/>
      <c r="AB455" s="52"/>
      <c r="AC455" s="52">
        <f t="shared" si="116"/>
        <v>624</v>
      </c>
      <c r="AD455" s="91">
        <f t="shared" si="117"/>
        <v>624</v>
      </c>
      <c r="AE455" s="3"/>
      <c r="AF455" s="3"/>
      <c r="AG455" s="135">
        <f t="shared" si="118"/>
        <v>624</v>
      </c>
      <c r="AH455" s="135">
        <f t="shared" si="119"/>
        <v>624</v>
      </c>
      <c r="AI455" s="135"/>
      <c r="AJ455" s="135"/>
      <c r="AK455" s="135">
        <f t="shared" si="114"/>
        <v>624</v>
      </c>
      <c r="AL455" s="135">
        <f t="shared" si="115"/>
        <v>624</v>
      </c>
    </row>
    <row r="456" spans="1:38" x14ac:dyDescent="0.2">
      <c r="A456" s="42" t="s">
        <v>47</v>
      </c>
      <c r="B456" s="43">
        <v>136</v>
      </c>
      <c r="C456" s="44">
        <v>1003</v>
      </c>
      <c r="D456" s="45" t="s">
        <v>7</v>
      </c>
      <c r="E456" s="46" t="s">
        <v>7</v>
      </c>
      <c r="F456" s="45" t="s">
        <v>7</v>
      </c>
      <c r="G456" s="47" t="s">
        <v>7</v>
      </c>
      <c r="H456" s="48" t="s">
        <v>7</v>
      </c>
      <c r="I456" s="49">
        <f t="shared" si="133"/>
        <v>624</v>
      </c>
      <c r="J456" s="49">
        <f t="shared" si="133"/>
        <v>624</v>
      </c>
      <c r="K456" s="49"/>
      <c r="L456" s="49"/>
      <c r="M456" s="49">
        <f t="shared" si="128"/>
        <v>624</v>
      </c>
      <c r="N456" s="50">
        <f t="shared" si="129"/>
        <v>624</v>
      </c>
      <c r="O456" s="51"/>
      <c r="P456" s="51"/>
      <c r="Q456" s="50">
        <f t="shared" si="132"/>
        <v>624</v>
      </c>
      <c r="R456" s="50">
        <f t="shared" si="126"/>
        <v>624</v>
      </c>
      <c r="S456" s="51"/>
      <c r="T456" s="51"/>
      <c r="U456" s="52">
        <f t="shared" si="125"/>
        <v>624</v>
      </c>
      <c r="V456" s="52">
        <f t="shared" si="125"/>
        <v>624</v>
      </c>
      <c r="W456" s="52"/>
      <c r="X456" s="52"/>
      <c r="Y456" s="52">
        <f t="shared" si="121"/>
        <v>624</v>
      </c>
      <c r="Z456" s="52">
        <f t="shared" si="122"/>
        <v>624</v>
      </c>
      <c r="AA456" s="52"/>
      <c r="AB456" s="52"/>
      <c r="AC456" s="52">
        <f t="shared" si="116"/>
        <v>624</v>
      </c>
      <c r="AD456" s="91">
        <f t="shared" si="117"/>
        <v>624</v>
      </c>
      <c r="AE456" s="3"/>
      <c r="AF456" s="3"/>
      <c r="AG456" s="135">
        <f t="shared" si="118"/>
        <v>624</v>
      </c>
      <c r="AH456" s="135">
        <f t="shared" si="119"/>
        <v>624</v>
      </c>
      <c r="AI456" s="135"/>
      <c r="AJ456" s="135"/>
      <c r="AK456" s="135">
        <f t="shared" si="114"/>
        <v>624</v>
      </c>
      <c r="AL456" s="135">
        <f t="shared" si="115"/>
        <v>624</v>
      </c>
    </row>
    <row r="457" spans="1:38" ht="45" x14ac:dyDescent="0.2">
      <c r="A457" s="42" t="s">
        <v>303</v>
      </c>
      <c r="B457" s="43">
        <v>136</v>
      </c>
      <c r="C457" s="44">
        <v>1003</v>
      </c>
      <c r="D457" s="45" t="s">
        <v>107</v>
      </c>
      <c r="E457" s="46" t="s">
        <v>3</v>
      </c>
      <c r="F457" s="45" t="s">
        <v>2</v>
      </c>
      <c r="G457" s="47" t="s">
        <v>9</v>
      </c>
      <c r="H457" s="48" t="s">
        <v>7</v>
      </c>
      <c r="I457" s="49">
        <f t="shared" si="133"/>
        <v>624</v>
      </c>
      <c r="J457" s="49">
        <f t="shared" si="133"/>
        <v>624</v>
      </c>
      <c r="K457" s="49"/>
      <c r="L457" s="49"/>
      <c r="M457" s="49">
        <f t="shared" si="128"/>
        <v>624</v>
      </c>
      <c r="N457" s="50">
        <f t="shared" si="129"/>
        <v>624</v>
      </c>
      <c r="O457" s="51"/>
      <c r="P457" s="51"/>
      <c r="Q457" s="50">
        <f t="shared" si="132"/>
        <v>624</v>
      </c>
      <c r="R457" s="50">
        <f t="shared" si="126"/>
        <v>624</v>
      </c>
      <c r="S457" s="51"/>
      <c r="T457" s="51"/>
      <c r="U457" s="52">
        <f t="shared" si="125"/>
        <v>624</v>
      </c>
      <c r="V457" s="52">
        <f t="shared" si="125"/>
        <v>624</v>
      </c>
      <c r="W457" s="52"/>
      <c r="X457" s="52"/>
      <c r="Y457" s="52">
        <f t="shared" si="121"/>
        <v>624</v>
      </c>
      <c r="Z457" s="52">
        <f t="shared" si="122"/>
        <v>624</v>
      </c>
      <c r="AA457" s="52"/>
      <c r="AB457" s="52"/>
      <c r="AC457" s="52">
        <f t="shared" si="116"/>
        <v>624</v>
      </c>
      <c r="AD457" s="91">
        <f t="shared" si="117"/>
        <v>624</v>
      </c>
      <c r="AE457" s="3"/>
      <c r="AF457" s="3"/>
      <c r="AG457" s="135">
        <f t="shared" si="118"/>
        <v>624</v>
      </c>
      <c r="AH457" s="135">
        <f t="shared" si="119"/>
        <v>624</v>
      </c>
      <c r="AI457" s="135"/>
      <c r="AJ457" s="135"/>
      <c r="AK457" s="135">
        <f t="shared" si="114"/>
        <v>624</v>
      </c>
      <c r="AL457" s="135">
        <f t="shared" si="115"/>
        <v>624</v>
      </c>
    </row>
    <row r="458" spans="1:38" x14ac:dyDescent="0.2">
      <c r="A458" s="42" t="s">
        <v>357</v>
      </c>
      <c r="B458" s="43">
        <v>136</v>
      </c>
      <c r="C458" s="44">
        <v>1003</v>
      </c>
      <c r="D458" s="45" t="s">
        <v>107</v>
      </c>
      <c r="E458" s="46" t="s">
        <v>3</v>
      </c>
      <c r="F458" s="45" t="s">
        <v>2</v>
      </c>
      <c r="G458" s="47" t="s">
        <v>312</v>
      </c>
      <c r="H458" s="48" t="s">
        <v>7</v>
      </c>
      <c r="I458" s="49">
        <f t="shared" si="133"/>
        <v>624</v>
      </c>
      <c r="J458" s="49">
        <f t="shared" si="133"/>
        <v>624</v>
      </c>
      <c r="K458" s="49"/>
      <c r="L458" s="49"/>
      <c r="M458" s="49">
        <f t="shared" si="128"/>
        <v>624</v>
      </c>
      <c r="N458" s="50">
        <f t="shared" si="129"/>
        <v>624</v>
      </c>
      <c r="O458" s="51"/>
      <c r="P458" s="51"/>
      <c r="Q458" s="50">
        <f t="shared" si="132"/>
        <v>624</v>
      </c>
      <c r="R458" s="50">
        <f t="shared" si="126"/>
        <v>624</v>
      </c>
      <c r="S458" s="51"/>
      <c r="T458" s="51"/>
      <c r="U458" s="52">
        <f t="shared" si="125"/>
        <v>624</v>
      </c>
      <c r="V458" s="52">
        <f t="shared" si="125"/>
        <v>624</v>
      </c>
      <c r="W458" s="52"/>
      <c r="X458" s="52"/>
      <c r="Y458" s="52">
        <f t="shared" si="121"/>
        <v>624</v>
      </c>
      <c r="Z458" s="52">
        <f t="shared" si="122"/>
        <v>624</v>
      </c>
      <c r="AA458" s="52"/>
      <c r="AB458" s="52"/>
      <c r="AC458" s="52">
        <f t="shared" si="116"/>
        <v>624</v>
      </c>
      <c r="AD458" s="91">
        <f t="shared" si="117"/>
        <v>624</v>
      </c>
      <c r="AE458" s="3"/>
      <c r="AF458" s="3"/>
      <c r="AG458" s="135">
        <f t="shared" si="118"/>
        <v>624</v>
      </c>
      <c r="AH458" s="135">
        <f t="shared" si="119"/>
        <v>624</v>
      </c>
      <c r="AI458" s="135"/>
      <c r="AJ458" s="135"/>
      <c r="AK458" s="135">
        <f t="shared" si="114"/>
        <v>624</v>
      </c>
      <c r="AL458" s="135">
        <f t="shared" si="115"/>
        <v>624</v>
      </c>
    </row>
    <row r="459" spans="1:38" x14ac:dyDescent="0.2">
      <c r="A459" s="42" t="s">
        <v>38</v>
      </c>
      <c r="B459" s="43">
        <v>136</v>
      </c>
      <c r="C459" s="44">
        <v>1003</v>
      </c>
      <c r="D459" s="45" t="s">
        <v>107</v>
      </c>
      <c r="E459" s="46" t="s">
        <v>3</v>
      </c>
      <c r="F459" s="45" t="s">
        <v>2</v>
      </c>
      <c r="G459" s="47" t="s">
        <v>312</v>
      </c>
      <c r="H459" s="48">
        <v>300</v>
      </c>
      <c r="I459" s="49">
        <f t="shared" si="133"/>
        <v>624</v>
      </c>
      <c r="J459" s="49">
        <f t="shared" si="133"/>
        <v>624</v>
      </c>
      <c r="K459" s="49"/>
      <c r="L459" s="49"/>
      <c r="M459" s="49">
        <f t="shared" si="128"/>
        <v>624</v>
      </c>
      <c r="N459" s="50">
        <f t="shared" si="129"/>
        <v>624</v>
      </c>
      <c r="O459" s="51"/>
      <c r="P459" s="51"/>
      <c r="Q459" s="50">
        <f t="shared" si="132"/>
        <v>624</v>
      </c>
      <c r="R459" s="50">
        <f t="shared" si="126"/>
        <v>624</v>
      </c>
      <c r="S459" s="51"/>
      <c r="T459" s="51"/>
      <c r="U459" s="52">
        <f t="shared" si="125"/>
        <v>624</v>
      </c>
      <c r="V459" s="52">
        <f t="shared" si="125"/>
        <v>624</v>
      </c>
      <c r="W459" s="52"/>
      <c r="X459" s="52"/>
      <c r="Y459" s="52">
        <f t="shared" si="121"/>
        <v>624</v>
      </c>
      <c r="Z459" s="52">
        <f t="shared" si="122"/>
        <v>624</v>
      </c>
      <c r="AA459" s="52"/>
      <c r="AB459" s="52"/>
      <c r="AC459" s="52">
        <f t="shared" si="116"/>
        <v>624</v>
      </c>
      <c r="AD459" s="91">
        <f t="shared" si="117"/>
        <v>624</v>
      </c>
      <c r="AE459" s="3"/>
      <c r="AF459" s="3"/>
      <c r="AG459" s="135">
        <f t="shared" si="118"/>
        <v>624</v>
      </c>
      <c r="AH459" s="135">
        <f t="shared" si="119"/>
        <v>624</v>
      </c>
      <c r="AI459" s="135"/>
      <c r="AJ459" s="135"/>
      <c r="AK459" s="135">
        <f t="shared" si="114"/>
        <v>624</v>
      </c>
      <c r="AL459" s="135">
        <f t="shared" si="115"/>
        <v>624</v>
      </c>
    </row>
    <row r="460" spans="1:38" ht="22.5" x14ac:dyDescent="0.2">
      <c r="A460" s="42" t="s">
        <v>36</v>
      </c>
      <c r="B460" s="43">
        <v>136</v>
      </c>
      <c r="C460" s="44">
        <v>1003</v>
      </c>
      <c r="D460" s="45" t="s">
        <v>107</v>
      </c>
      <c r="E460" s="46" t="s">
        <v>3</v>
      </c>
      <c r="F460" s="45" t="s">
        <v>2</v>
      </c>
      <c r="G460" s="47" t="s">
        <v>312</v>
      </c>
      <c r="H460" s="48">
        <v>320</v>
      </c>
      <c r="I460" s="49">
        <v>624</v>
      </c>
      <c r="J460" s="49">
        <v>624</v>
      </c>
      <c r="K460" s="49"/>
      <c r="L460" s="49"/>
      <c r="M460" s="49">
        <f t="shared" si="128"/>
        <v>624</v>
      </c>
      <c r="N460" s="50">
        <f t="shared" si="129"/>
        <v>624</v>
      </c>
      <c r="O460" s="51"/>
      <c r="P460" s="51"/>
      <c r="Q460" s="50">
        <f t="shared" si="132"/>
        <v>624</v>
      </c>
      <c r="R460" s="50">
        <f t="shared" si="126"/>
        <v>624</v>
      </c>
      <c r="S460" s="51"/>
      <c r="T460" s="51"/>
      <c r="U460" s="52">
        <f t="shared" si="125"/>
        <v>624</v>
      </c>
      <c r="V460" s="52">
        <f t="shared" si="125"/>
        <v>624</v>
      </c>
      <c r="W460" s="52"/>
      <c r="X460" s="52"/>
      <c r="Y460" s="52">
        <f t="shared" si="121"/>
        <v>624</v>
      </c>
      <c r="Z460" s="52">
        <f t="shared" si="122"/>
        <v>624</v>
      </c>
      <c r="AA460" s="52"/>
      <c r="AB460" s="52"/>
      <c r="AC460" s="52">
        <f t="shared" si="116"/>
        <v>624</v>
      </c>
      <c r="AD460" s="91">
        <f t="shared" si="117"/>
        <v>624</v>
      </c>
      <c r="AE460" s="3"/>
      <c r="AF460" s="3"/>
      <c r="AG460" s="135">
        <f t="shared" si="118"/>
        <v>624</v>
      </c>
      <c r="AH460" s="135">
        <f t="shared" si="119"/>
        <v>624</v>
      </c>
      <c r="AI460" s="135"/>
      <c r="AJ460" s="135"/>
      <c r="AK460" s="135">
        <f t="shared" si="114"/>
        <v>624</v>
      </c>
      <c r="AL460" s="135">
        <f t="shared" si="115"/>
        <v>624</v>
      </c>
    </row>
    <row r="461" spans="1:38" ht="33.75" x14ac:dyDescent="0.2">
      <c r="A461" s="61" t="s">
        <v>106</v>
      </c>
      <c r="B461" s="62">
        <v>162</v>
      </c>
      <c r="C461" s="63" t="s">
        <v>7</v>
      </c>
      <c r="D461" s="64" t="s">
        <v>7</v>
      </c>
      <c r="E461" s="65" t="s">
        <v>7</v>
      </c>
      <c r="F461" s="64" t="s">
        <v>7</v>
      </c>
      <c r="G461" s="66" t="s">
        <v>7</v>
      </c>
      <c r="H461" s="67" t="s">
        <v>7</v>
      </c>
      <c r="I461" s="68">
        <f>I462+I485</f>
        <v>13627.8</v>
      </c>
      <c r="J461" s="68">
        <f>J462+J485+J480</f>
        <v>13753.6</v>
      </c>
      <c r="K461" s="68"/>
      <c r="L461" s="68">
        <f>L462+L480</f>
        <v>-150</v>
      </c>
      <c r="M461" s="68">
        <f t="shared" si="128"/>
        <v>13627.8</v>
      </c>
      <c r="N461" s="69">
        <f t="shared" si="129"/>
        <v>13603.6</v>
      </c>
      <c r="O461" s="51"/>
      <c r="P461" s="51"/>
      <c r="Q461" s="69">
        <f t="shared" si="132"/>
        <v>13627.8</v>
      </c>
      <c r="R461" s="69">
        <f t="shared" si="126"/>
        <v>13603.6</v>
      </c>
      <c r="S461" s="51"/>
      <c r="T461" s="51"/>
      <c r="U461" s="52">
        <f t="shared" si="125"/>
        <v>13627.8</v>
      </c>
      <c r="V461" s="52">
        <f t="shared" si="125"/>
        <v>13603.6</v>
      </c>
      <c r="W461" s="52"/>
      <c r="X461" s="52"/>
      <c r="Y461" s="52">
        <f t="shared" si="121"/>
        <v>13627.8</v>
      </c>
      <c r="Z461" s="52">
        <f t="shared" si="122"/>
        <v>13603.6</v>
      </c>
      <c r="AA461" s="52"/>
      <c r="AB461" s="52"/>
      <c r="AC461" s="40">
        <f t="shared" si="116"/>
        <v>13627.8</v>
      </c>
      <c r="AD461" s="41">
        <f t="shared" si="117"/>
        <v>13603.6</v>
      </c>
      <c r="AE461" s="147"/>
      <c r="AF461" s="147"/>
      <c r="AG461" s="146">
        <f t="shared" si="118"/>
        <v>13627.8</v>
      </c>
      <c r="AH461" s="146">
        <f t="shared" si="119"/>
        <v>13603.6</v>
      </c>
      <c r="AI461" s="146"/>
      <c r="AJ461" s="146"/>
      <c r="AK461" s="146">
        <f t="shared" si="114"/>
        <v>13627.8</v>
      </c>
      <c r="AL461" s="146">
        <f t="shared" si="115"/>
        <v>13603.6</v>
      </c>
    </row>
    <row r="462" spans="1:38" x14ac:dyDescent="0.2">
      <c r="A462" s="42" t="s">
        <v>27</v>
      </c>
      <c r="B462" s="43">
        <v>162</v>
      </c>
      <c r="C462" s="44">
        <v>100</v>
      </c>
      <c r="D462" s="45" t="s">
        <v>7</v>
      </c>
      <c r="E462" s="46" t="s">
        <v>7</v>
      </c>
      <c r="F462" s="45" t="s">
        <v>7</v>
      </c>
      <c r="G462" s="47" t="s">
        <v>7</v>
      </c>
      <c r="H462" s="48" t="s">
        <v>7</v>
      </c>
      <c r="I462" s="49">
        <f>I463</f>
        <v>10436.199999999999</v>
      </c>
      <c r="J462" s="49">
        <f>J463</f>
        <v>10412</v>
      </c>
      <c r="K462" s="49"/>
      <c r="L462" s="49"/>
      <c r="M462" s="49">
        <f t="shared" si="128"/>
        <v>10436.199999999999</v>
      </c>
      <c r="N462" s="50">
        <f t="shared" si="129"/>
        <v>10412</v>
      </c>
      <c r="O462" s="51"/>
      <c r="P462" s="51"/>
      <c r="Q462" s="50">
        <f t="shared" si="132"/>
        <v>10436.199999999999</v>
      </c>
      <c r="R462" s="50">
        <f t="shared" si="126"/>
        <v>10412</v>
      </c>
      <c r="S462" s="51"/>
      <c r="T462" s="51"/>
      <c r="U462" s="52">
        <f t="shared" si="125"/>
        <v>10436.199999999999</v>
      </c>
      <c r="V462" s="52">
        <f t="shared" si="125"/>
        <v>10412</v>
      </c>
      <c r="W462" s="52"/>
      <c r="X462" s="52"/>
      <c r="Y462" s="52">
        <f t="shared" si="121"/>
        <v>10436.199999999999</v>
      </c>
      <c r="Z462" s="52">
        <f t="shared" si="122"/>
        <v>10412</v>
      </c>
      <c r="AA462" s="52"/>
      <c r="AB462" s="52"/>
      <c r="AC462" s="52">
        <f t="shared" si="116"/>
        <v>10436.199999999999</v>
      </c>
      <c r="AD462" s="91">
        <f t="shared" si="117"/>
        <v>10412</v>
      </c>
      <c r="AE462" s="3"/>
      <c r="AF462" s="3"/>
      <c r="AG462" s="135">
        <f t="shared" si="118"/>
        <v>10436.199999999999</v>
      </c>
      <c r="AH462" s="135">
        <f t="shared" si="119"/>
        <v>10412</v>
      </c>
      <c r="AI462" s="135"/>
      <c r="AJ462" s="135"/>
      <c r="AK462" s="135">
        <f t="shared" si="114"/>
        <v>10436.199999999999</v>
      </c>
      <c r="AL462" s="135">
        <f t="shared" si="115"/>
        <v>10412</v>
      </c>
    </row>
    <row r="463" spans="1:38" x14ac:dyDescent="0.2">
      <c r="A463" s="42" t="s">
        <v>86</v>
      </c>
      <c r="B463" s="43">
        <v>162</v>
      </c>
      <c r="C463" s="44">
        <v>113</v>
      </c>
      <c r="D463" s="45" t="s">
        <v>7</v>
      </c>
      <c r="E463" s="46" t="s">
        <v>7</v>
      </c>
      <c r="F463" s="45" t="s">
        <v>7</v>
      </c>
      <c r="G463" s="47" t="s">
        <v>7</v>
      </c>
      <c r="H463" s="48" t="s">
        <v>7</v>
      </c>
      <c r="I463" s="49">
        <f>I464+I468</f>
        <v>10436.199999999999</v>
      </c>
      <c r="J463" s="49">
        <f>J464+J468</f>
        <v>10412</v>
      </c>
      <c r="K463" s="49"/>
      <c r="L463" s="49"/>
      <c r="M463" s="49">
        <f t="shared" si="128"/>
        <v>10436.199999999999</v>
      </c>
      <c r="N463" s="50">
        <f t="shared" si="129"/>
        <v>10412</v>
      </c>
      <c r="O463" s="51"/>
      <c r="P463" s="51"/>
      <c r="Q463" s="50">
        <f t="shared" si="132"/>
        <v>10436.199999999999</v>
      </c>
      <c r="R463" s="50">
        <f t="shared" si="126"/>
        <v>10412</v>
      </c>
      <c r="S463" s="51"/>
      <c r="T463" s="51"/>
      <c r="U463" s="52">
        <f t="shared" si="125"/>
        <v>10436.199999999999</v>
      </c>
      <c r="V463" s="52">
        <f t="shared" si="125"/>
        <v>10412</v>
      </c>
      <c r="W463" s="52"/>
      <c r="X463" s="52"/>
      <c r="Y463" s="52">
        <f t="shared" si="121"/>
        <v>10436.199999999999</v>
      </c>
      <c r="Z463" s="52">
        <f t="shared" si="122"/>
        <v>10412</v>
      </c>
      <c r="AA463" s="52"/>
      <c r="AB463" s="52"/>
      <c r="AC463" s="52">
        <f t="shared" si="116"/>
        <v>10436.199999999999</v>
      </c>
      <c r="AD463" s="91">
        <f t="shared" si="117"/>
        <v>10412</v>
      </c>
      <c r="AE463" s="3"/>
      <c r="AF463" s="3"/>
      <c r="AG463" s="135">
        <f t="shared" si="118"/>
        <v>10436.199999999999</v>
      </c>
      <c r="AH463" s="135">
        <f t="shared" si="119"/>
        <v>10412</v>
      </c>
      <c r="AI463" s="135"/>
      <c r="AJ463" s="135"/>
      <c r="AK463" s="135">
        <f t="shared" si="114"/>
        <v>10436.199999999999</v>
      </c>
      <c r="AL463" s="135">
        <f t="shared" si="115"/>
        <v>10412</v>
      </c>
    </row>
    <row r="464" spans="1:38" ht="45" x14ac:dyDescent="0.2">
      <c r="A464" s="42" t="s">
        <v>300</v>
      </c>
      <c r="B464" s="43">
        <v>162</v>
      </c>
      <c r="C464" s="44">
        <v>113</v>
      </c>
      <c r="D464" s="45" t="s">
        <v>34</v>
      </c>
      <c r="E464" s="46" t="s">
        <v>3</v>
      </c>
      <c r="F464" s="45" t="s">
        <v>2</v>
      </c>
      <c r="G464" s="47" t="s">
        <v>9</v>
      </c>
      <c r="H464" s="48" t="s">
        <v>7</v>
      </c>
      <c r="I464" s="49">
        <f t="shared" ref="I464:J466" si="134">I465</f>
        <v>332.9</v>
      </c>
      <c r="J464" s="49">
        <f t="shared" si="134"/>
        <v>308.7</v>
      </c>
      <c r="K464" s="49"/>
      <c r="L464" s="49"/>
      <c r="M464" s="49">
        <f t="shared" si="128"/>
        <v>332.9</v>
      </c>
      <c r="N464" s="50">
        <f t="shared" si="129"/>
        <v>308.7</v>
      </c>
      <c r="O464" s="51"/>
      <c r="P464" s="51"/>
      <c r="Q464" s="50">
        <f t="shared" si="132"/>
        <v>332.9</v>
      </c>
      <c r="R464" s="50">
        <f t="shared" si="126"/>
        <v>308.7</v>
      </c>
      <c r="S464" s="51"/>
      <c r="T464" s="51"/>
      <c r="U464" s="52">
        <f t="shared" si="125"/>
        <v>332.9</v>
      </c>
      <c r="V464" s="52">
        <f t="shared" si="125"/>
        <v>308.7</v>
      </c>
      <c r="W464" s="52"/>
      <c r="X464" s="52"/>
      <c r="Y464" s="52">
        <f t="shared" si="121"/>
        <v>332.9</v>
      </c>
      <c r="Z464" s="52">
        <f t="shared" si="122"/>
        <v>308.7</v>
      </c>
      <c r="AA464" s="52"/>
      <c r="AB464" s="52"/>
      <c r="AC464" s="52">
        <f t="shared" si="116"/>
        <v>332.9</v>
      </c>
      <c r="AD464" s="91">
        <f t="shared" si="117"/>
        <v>308.7</v>
      </c>
      <c r="AE464" s="3"/>
      <c r="AF464" s="3"/>
      <c r="AG464" s="135">
        <f t="shared" si="118"/>
        <v>332.9</v>
      </c>
      <c r="AH464" s="135">
        <f t="shared" si="119"/>
        <v>308.7</v>
      </c>
      <c r="AI464" s="135"/>
      <c r="AJ464" s="135"/>
      <c r="AK464" s="135">
        <f t="shared" si="114"/>
        <v>332.9</v>
      </c>
      <c r="AL464" s="135">
        <f t="shared" si="115"/>
        <v>308.7</v>
      </c>
    </row>
    <row r="465" spans="1:38" ht="22.5" x14ac:dyDescent="0.2">
      <c r="A465" s="42" t="s">
        <v>81</v>
      </c>
      <c r="B465" s="43">
        <v>162</v>
      </c>
      <c r="C465" s="44">
        <v>113</v>
      </c>
      <c r="D465" s="45" t="s">
        <v>34</v>
      </c>
      <c r="E465" s="46" t="s">
        <v>3</v>
      </c>
      <c r="F465" s="45" t="s">
        <v>2</v>
      </c>
      <c r="G465" s="47" t="s">
        <v>80</v>
      </c>
      <c r="H465" s="48" t="s">
        <v>7</v>
      </c>
      <c r="I465" s="49">
        <f t="shared" si="134"/>
        <v>332.9</v>
      </c>
      <c r="J465" s="49">
        <f t="shared" si="134"/>
        <v>308.7</v>
      </c>
      <c r="K465" s="49"/>
      <c r="L465" s="49"/>
      <c r="M465" s="49">
        <f t="shared" si="128"/>
        <v>332.9</v>
      </c>
      <c r="N465" s="50">
        <f t="shared" si="129"/>
        <v>308.7</v>
      </c>
      <c r="O465" s="51"/>
      <c r="P465" s="51"/>
      <c r="Q465" s="50">
        <f t="shared" si="132"/>
        <v>332.9</v>
      </c>
      <c r="R465" s="50">
        <f t="shared" si="126"/>
        <v>308.7</v>
      </c>
      <c r="S465" s="51"/>
      <c r="T465" s="51"/>
      <c r="U465" s="52">
        <f t="shared" si="125"/>
        <v>332.9</v>
      </c>
      <c r="V465" s="52">
        <f t="shared" si="125"/>
        <v>308.7</v>
      </c>
      <c r="W465" s="52"/>
      <c r="X465" s="52"/>
      <c r="Y465" s="52">
        <f t="shared" si="121"/>
        <v>332.9</v>
      </c>
      <c r="Z465" s="52">
        <f t="shared" si="122"/>
        <v>308.7</v>
      </c>
      <c r="AA465" s="52"/>
      <c r="AB465" s="52"/>
      <c r="AC465" s="52">
        <f t="shared" si="116"/>
        <v>332.9</v>
      </c>
      <c r="AD465" s="91">
        <f t="shared" si="117"/>
        <v>308.7</v>
      </c>
      <c r="AE465" s="3"/>
      <c r="AF465" s="3"/>
      <c r="AG465" s="135">
        <f t="shared" si="118"/>
        <v>332.9</v>
      </c>
      <c r="AH465" s="135">
        <f t="shared" si="119"/>
        <v>308.7</v>
      </c>
      <c r="AI465" s="135"/>
      <c r="AJ465" s="135"/>
      <c r="AK465" s="135">
        <f t="shared" si="114"/>
        <v>332.9</v>
      </c>
      <c r="AL465" s="135">
        <f t="shared" si="115"/>
        <v>308.7</v>
      </c>
    </row>
    <row r="466" spans="1:38" ht="22.5" x14ac:dyDescent="0.2">
      <c r="A466" s="42" t="s">
        <v>14</v>
      </c>
      <c r="B466" s="43">
        <v>162</v>
      </c>
      <c r="C466" s="44">
        <v>113</v>
      </c>
      <c r="D466" s="45" t="s">
        <v>34</v>
      </c>
      <c r="E466" s="46" t="s">
        <v>3</v>
      </c>
      <c r="F466" s="45" t="s">
        <v>2</v>
      </c>
      <c r="G466" s="47" t="s">
        <v>80</v>
      </c>
      <c r="H466" s="48">
        <v>200</v>
      </c>
      <c r="I466" s="49">
        <f t="shared" si="134"/>
        <v>332.9</v>
      </c>
      <c r="J466" s="49">
        <f t="shared" si="134"/>
        <v>308.7</v>
      </c>
      <c r="K466" s="49"/>
      <c r="L466" s="49"/>
      <c r="M466" s="49">
        <f t="shared" si="128"/>
        <v>332.9</v>
      </c>
      <c r="N466" s="50">
        <f t="shared" si="129"/>
        <v>308.7</v>
      </c>
      <c r="O466" s="51"/>
      <c r="P466" s="51"/>
      <c r="Q466" s="50">
        <f t="shared" si="132"/>
        <v>332.9</v>
      </c>
      <c r="R466" s="50">
        <f t="shared" si="126"/>
        <v>308.7</v>
      </c>
      <c r="S466" s="51"/>
      <c r="T466" s="51"/>
      <c r="U466" s="52">
        <f t="shared" si="125"/>
        <v>332.9</v>
      </c>
      <c r="V466" s="52">
        <f t="shared" si="125"/>
        <v>308.7</v>
      </c>
      <c r="W466" s="52"/>
      <c r="X466" s="52"/>
      <c r="Y466" s="52">
        <f t="shared" si="121"/>
        <v>332.9</v>
      </c>
      <c r="Z466" s="52">
        <f t="shared" si="122"/>
        <v>308.7</v>
      </c>
      <c r="AA466" s="52"/>
      <c r="AB466" s="52"/>
      <c r="AC466" s="52">
        <f t="shared" si="116"/>
        <v>332.9</v>
      </c>
      <c r="AD466" s="91">
        <f t="shared" si="117"/>
        <v>308.7</v>
      </c>
      <c r="AE466" s="3"/>
      <c r="AF466" s="3"/>
      <c r="AG466" s="135">
        <f t="shared" si="118"/>
        <v>332.9</v>
      </c>
      <c r="AH466" s="135">
        <f t="shared" si="119"/>
        <v>308.7</v>
      </c>
      <c r="AI466" s="135"/>
      <c r="AJ466" s="135"/>
      <c r="AK466" s="135">
        <f t="shared" si="114"/>
        <v>332.9</v>
      </c>
      <c r="AL466" s="135">
        <f t="shared" si="115"/>
        <v>308.7</v>
      </c>
    </row>
    <row r="467" spans="1:38" ht="22.5" x14ac:dyDescent="0.2">
      <c r="A467" s="42" t="s">
        <v>13</v>
      </c>
      <c r="B467" s="43">
        <v>162</v>
      </c>
      <c r="C467" s="44">
        <v>113</v>
      </c>
      <c r="D467" s="45" t="s">
        <v>34</v>
      </c>
      <c r="E467" s="46" t="s">
        <v>3</v>
      </c>
      <c r="F467" s="45" t="s">
        <v>2</v>
      </c>
      <c r="G467" s="47" t="s">
        <v>80</v>
      </c>
      <c r="H467" s="48">
        <v>240</v>
      </c>
      <c r="I467" s="49">
        <v>332.9</v>
      </c>
      <c r="J467" s="49">
        <v>308.7</v>
      </c>
      <c r="K467" s="49"/>
      <c r="L467" s="49"/>
      <c r="M467" s="49">
        <f t="shared" si="128"/>
        <v>332.9</v>
      </c>
      <c r="N467" s="50">
        <f t="shared" si="129"/>
        <v>308.7</v>
      </c>
      <c r="O467" s="51"/>
      <c r="P467" s="51"/>
      <c r="Q467" s="50">
        <f t="shared" si="132"/>
        <v>332.9</v>
      </c>
      <c r="R467" s="50">
        <f t="shared" si="126"/>
        <v>308.7</v>
      </c>
      <c r="S467" s="51"/>
      <c r="T467" s="51"/>
      <c r="U467" s="52">
        <f t="shared" si="125"/>
        <v>332.9</v>
      </c>
      <c r="V467" s="52">
        <f t="shared" si="125"/>
        <v>308.7</v>
      </c>
      <c r="W467" s="52"/>
      <c r="X467" s="52"/>
      <c r="Y467" s="52">
        <f t="shared" si="121"/>
        <v>332.9</v>
      </c>
      <c r="Z467" s="52">
        <f t="shared" si="122"/>
        <v>308.7</v>
      </c>
      <c r="AA467" s="52"/>
      <c r="AB467" s="52"/>
      <c r="AC467" s="52">
        <f t="shared" si="116"/>
        <v>332.9</v>
      </c>
      <c r="AD467" s="91">
        <f t="shared" si="117"/>
        <v>308.7</v>
      </c>
      <c r="AE467" s="3"/>
      <c r="AF467" s="3"/>
      <c r="AG467" s="135">
        <f t="shared" si="118"/>
        <v>332.9</v>
      </c>
      <c r="AH467" s="135">
        <f t="shared" si="119"/>
        <v>308.7</v>
      </c>
      <c r="AI467" s="135"/>
      <c r="AJ467" s="135"/>
      <c r="AK467" s="135">
        <f t="shared" si="114"/>
        <v>332.9</v>
      </c>
      <c r="AL467" s="135">
        <f t="shared" si="115"/>
        <v>308.7</v>
      </c>
    </row>
    <row r="468" spans="1:38" ht="56.25" x14ac:dyDescent="0.2">
      <c r="A468" s="42" t="s">
        <v>304</v>
      </c>
      <c r="B468" s="43">
        <v>162</v>
      </c>
      <c r="C468" s="44">
        <v>113</v>
      </c>
      <c r="D468" s="45" t="s">
        <v>104</v>
      </c>
      <c r="E468" s="46" t="s">
        <v>3</v>
      </c>
      <c r="F468" s="45" t="s">
        <v>2</v>
      </c>
      <c r="G468" s="47" t="s">
        <v>9</v>
      </c>
      <c r="H468" s="48" t="s">
        <v>7</v>
      </c>
      <c r="I468" s="49">
        <f>I469+I474+I477</f>
        <v>10103.299999999999</v>
      </c>
      <c r="J468" s="49">
        <f>J469+J474+J477</f>
        <v>10103.299999999999</v>
      </c>
      <c r="K468" s="49"/>
      <c r="L468" s="49"/>
      <c r="M468" s="49">
        <f t="shared" si="128"/>
        <v>10103.299999999999</v>
      </c>
      <c r="N468" s="50">
        <f t="shared" si="129"/>
        <v>10103.299999999999</v>
      </c>
      <c r="O468" s="51"/>
      <c r="P468" s="51"/>
      <c r="Q468" s="50">
        <f t="shared" si="132"/>
        <v>10103.299999999999</v>
      </c>
      <c r="R468" s="50">
        <f t="shared" si="126"/>
        <v>10103.299999999999</v>
      </c>
      <c r="S468" s="51"/>
      <c r="T468" s="51"/>
      <c r="U468" s="52">
        <f t="shared" si="125"/>
        <v>10103.299999999999</v>
      </c>
      <c r="V468" s="52">
        <f t="shared" si="125"/>
        <v>10103.299999999999</v>
      </c>
      <c r="W468" s="52"/>
      <c r="X468" s="52"/>
      <c r="Y468" s="52">
        <f t="shared" si="121"/>
        <v>10103.299999999999</v>
      </c>
      <c r="Z468" s="52">
        <f t="shared" si="122"/>
        <v>10103.299999999999</v>
      </c>
      <c r="AA468" s="52"/>
      <c r="AB468" s="52"/>
      <c r="AC468" s="52">
        <f t="shared" si="116"/>
        <v>10103.299999999999</v>
      </c>
      <c r="AD468" s="91">
        <f t="shared" si="117"/>
        <v>10103.299999999999</v>
      </c>
      <c r="AE468" s="3"/>
      <c r="AF468" s="3"/>
      <c r="AG468" s="135">
        <f t="shared" si="118"/>
        <v>10103.299999999999</v>
      </c>
      <c r="AH468" s="135">
        <f t="shared" si="119"/>
        <v>10103.299999999999</v>
      </c>
      <c r="AI468" s="135"/>
      <c r="AJ468" s="135"/>
      <c r="AK468" s="135">
        <f t="shared" si="114"/>
        <v>10103.299999999999</v>
      </c>
      <c r="AL468" s="135">
        <f t="shared" si="115"/>
        <v>10103.299999999999</v>
      </c>
    </row>
    <row r="469" spans="1:38" ht="22.5" x14ac:dyDescent="0.2">
      <c r="A469" s="42" t="s">
        <v>15</v>
      </c>
      <c r="B469" s="43">
        <v>162</v>
      </c>
      <c r="C469" s="44">
        <v>113</v>
      </c>
      <c r="D469" s="45" t="s">
        <v>104</v>
      </c>
      <c r="E469" s="46" t="s">
        <v>3</v>
      </c>
      <c r="F469" s="45" t="s">
        <v>2</v>
      </c>
      <c r="G469" s="47" t="s">
        <v>11</v>
      </c>
      <c r="H469" s="48" t="s">
        <v>7</v>
      </c>
      <c r="I469" s="49">
        <f>I470+I472</f>
        <v>9939.2999999999993</v>
      </c>
      <c r="J469" s="49">
        <f>J470+J472</f>
        <v>9939.2999999999993</v>
      </c>
      <c r="K469" s="49"/>
      <c r="L469" s="49"/>
      <c r="M469" s="49">
        <f t="shared" si="128"/>
        <v>9939.2999999999993</v>
      </c>
      <c r="N469" s="50">
        <f t="shared" si="129"/>
        <v>9939.2999999999993</v>
      </c>
      <c r="O469" s="51"/>
      <c r="P469" s="51"/>
      <c r="Q469" s="50">
        <f t="shared" si="132"/>
        <v>9939.2999999999993</v>
      </c>
      <c r="R469" s="50">
        <f t="shared" si="126"/>
        <v>9939.2999999999993</v>
      </c>
      <c r="S469" s="51"/>
      <c r="T469" s="51"/>
      <c r="U469" s="52">
        <f t="shared" si="125"/>
        <v>9939.2999999999993</v>
      </c>
      <c r="V469" s="52">
        <f t="shared" si="125"/>
        <v>9939.2999999999993</v>
      </c>
      <c r="W469" s="52"/>
      <c r="X469" s="52"/>
      <c r="Y469" s="52">
        <f t="shared" si="121"/>
        <v>9939.2999999999993</v>
      </c>
      <c r="Z469" s="52">
        <f t="shared" si="122"/>
        <v>9939.2999999999993</v>
      </c>
      <c r="AA469" s="52"/>
      <c r="AB469" s="52"/>
      <c r="AC469" s="52">
        <f t="shared" si="116"/>
        <v>9939.2999999999993</v>
      </c>
      <c r="AD469" s="91">
        <f t="shared" si="117"/>
        <v>9939.2999999999993</v>
      </c>
      <c r="AE469" s="3"/>
      <c r="AF469" s="3"/>
      <c r="AG469" s="135">
        <f t="shared" si="118"/>
        <v>9939.2999999999993</v>
      </c>
      <c r="AH469" s="135">
        <f t="shared" si="119"/>
        <v>9939.2999999999993</v>
      </c>
      <c r="AI469" s="135"/>
      <c r="AJ469" s="135"/>
      <c r="AK469" s="135">
        <f t="shared" si="114"/>
        <v>9939.2999999999993</v>
      </c>
      <c r="AL469" s="135">
        <f t="shared" si="115"/>
        <v>9939.2999999999993</v>
      </c>
    </row>
    <row r="470" spans="1:38" ht="45" x14ac:dyDescent="0.2">
      <c r="A470" s="42" t="s">
        <v>6</v>
      </c>
      <c r="B470" s="43">
        <v>162</v>
      </c>
      <c r="C470" s="44">
        <v>113</v>
      </c>
      <c r="D470" s="45" t="s">
        <v>104</v>
      </c>
      <c r="E470" s="46" t="s">
        <v>3</v>
      </c>
      <c r="F470" s="45" t="s">
        <v>2</v>
      </c>
      <c r="G470" s="47" t="s">
        <v>11</v>
      </c>
      <c r="H470" s="48">
        <v>100</v>
      </c>
      <c r="I470" s="49">
        <f>I471</f>
        <v>9582.2999999999993</v>
      </c>
      <c r="J470" s="49">
        <f>J471</f>
        <v>9582.2999999999993</v>
      </c>
      <c r="K470" s="49"/>
      <c r="L470" s="49"/>
      <c r="M470" s="49">
        <f t="shared" si="128"/>
        <v>9582.2999999999993</v>
      </c>
      <c r="N470" s="50">
        <f t="shared" si="129"/>
        <v>9582.2999999999993</v>
      </c>
      <c r="O470" s="51"/>
      <c r="P470" s="51"/>
      <c r="Q470" s="50">
        <f t="shared" si="132"/>
        <v>9582.2999999999993</v>
      </c>
      <c r="R470" s="50">
        <f t="shared" si="126"/>
        <v>9582.2999999999993</v>
      </c>
      <c r="S470" s="51"/>
      <c r="T470" s="51"/>
      <c r="U470" s="52">
        <f t="shared" si="125"/>
        <v>9582.2999999999993</v>
      </c>
      <c r="V470" s="52">
        <f t="shared" si="125"/>
        <v>9582.2999999999993</v>
      </c>
      <c r="W470" s="52"/>
      <c r="X470" s="52"/>
      <c r="Y470" s="52">
        <f t="shared" si="121"/>
        <v>9582.2999999999993</v>
      </c>
      <c r="Z470" s="52">
        <f t="shared" si="122"/>
        <v>9582.2999999999993</v>
      </c>
      <c r="AA470" s="52"/>
      <c r="AB470" s="52"/>
      <c r="AC470" s="52">
        <f t="shared" si="116"/>
        <v>9582.2999999999993</v>
      </c>
      <c r="AD470" s="91">
        <f t="shared" si="117"/>
        <v>9582.2999999999993</v>
      </c>
      <c r="AE470" s="3"/>
      <c r="AF470" s="3"/>
      <c r="AG470" s="135">
        <f t="shared" si="118"/>
        <v>9582.2999999999993</v>
      </c>
      <c r="AH470" s="135">
        <f t="shared" si="119"/>
        <v>9582.2999999999993</v>
      </c>
      <c r="AI470" s="135"/>
      <c r="AJ470" s="135"/>
      <c r="AK470" s="135">
        <f t="shared" si="114"/>
        <v>9582.2999999999993</v>
      </c>
      <c r="AL470" s="135">
        <f t="shared" si="115"/>
        <v>9582.2999999999993</v>
      </c>
    </row>
    <row r="471" spans="1:38" ht="22.5" x14ac:dyDescent="0.2">
      <c r="A471" s="42" t="s">
        <v>5</v>
      </c>
      <c r="B471" s="43">
        <v>162</v>
      </c>
      <c r="C471" s="44">
        <v>113</v>
      </c>
      <c r="D471" s="45" t="s">
        <v>104</v>
      </c>
      <c r="E471" s="46" t="s">
        <v>3</v>
      </c>
      <c r="F471" s="45" t="s">
        <v>2</v>
      </c>
      <c r="G471" s="47" t="s">
        <v>11</v>
      </c>
      <c r="H471" s="48">
        <v>120</v>
      </c>
      <c r="I471" s="49">
        <f>7027+457+2098.3</f>
        <v>9582.2999999999993</v>
      </c>
      <c r="J471" s="49">
        <f>7027+457+2098.3</f>
        <v>9582.2999999999993</v>
      </c>
      <c r="K471" s="49"/>
      <c r="L471" s="49"/>
      <c r="M471" s="49">
        <f t="shared" si="128"/>
        <v>9582.2999999999993</v>
      </c>
      <c r="N471" s="50">
        <f t="shared" si="129"/>
        <v>9582.2999999999993</v>
      </c>
      <c r="O471" s="51"/>
      <c r="P471" s="51"/>
      <c r="Q471" s="50">
        <f t="shared" si="132"/>
        <v>9582.2999999999993</v>
      </c>
      <c r="R471" s="50">
        <f t="shared" si="126"/>
        <v>9582.2999999999993</v>
      </c>
      <c r="S471" s="51"/>
      <c r="T471" s="51"/>
      <c r="U471" s="52">
        <f t="shared" si="125"/>
        <v>9582.2999999999993</v>
      </c>
      <c r="V471" s="52">
        <f t="shared" si="125"/>
        <v>9582.2999999999993</v>
      </c>
      <c r="W471" s="52"/>
      <c r="X471" s="52"/>
      <c r="Y471" s="52">
        <f t="shared" si="121"/>
        <v>9582.2999999999993</v>
      </c>
      <c r="Z471" s="52">
        <f t="shared" si="122"/>
        <v>9582.2999999999993</v>
      </c>
      <c r="AA471" s="52"/>
      <c r="AB471" s="52"/>
      <c r="AC471" s="52">
        <f t="shared" si="116"/>
        <v>9582.2999999999993</v>
      </c>
      <c r="AD471" s="91">
        <f t="shared" si="117"/>
        <v>9582.2999999999993</v>
      </c>
      <c r="AE471" s="3"/>
      <c r="AF471" s="3"/>
      <c r="AG471" s="135">
        <f t="shared" si="118"/>
        <v>9582.2999999999993</v>
      </c>
      <c r="AH471" s="135">
        <f t="shared" si="119"/>
        <v>9582.2999999999993</v>
      </c>
      <c r="AI471" s="135"/>
      <c r="AJ471" s="135"/>
      <c r="AK471" s="135">
        <f t="shared" si="114"/>
        <v>9582.2999999999993</v>
      </c>
      <c r="AL471" s="135">
        <f t="shared" si="115"/>
        <v>9582.2999999999993</v>
      </c>
    </row>
    <row r="472" spans="1:38" ht="22.5" x14ac:dyDescent="0.2">
      <c r="A472" s="42" t="s">
        <v>14</v>
      </c>
      <c r="B472" s="43">
        <v>162</v>
      </c>
      <c r="C472" s="44">
        <v>113</v>
      </c>
      <c r="D472" s="45" t="s">
        <v>104</v>
      </c>
      <c r="E472" s="46" t="s">
        <v>3</v>
      </c>
      <c r="F472" s="45" t="s">
        <v>2</v>
      </c>
      <c r="G472" s="47" t="s">
        <v>11</v>
      </c>
      <c r="H472" s="48">
        <v>200</v>
      </c>
      <c r="I472" s="49">
        <f>I473</f>
        <v>357</v>
      </c>
      <c r="J472" s="49">
        <f>J473</f>
        <v>357</v>
      </c>
      <c r="K472" s="49"/>
      <c r="L472" s="49"/>
      <c r="M472" s="49">
        <f t="shared" si="128"/>
        <v>357</v>
      </c>
      <c r="N472" s="50">
        <f t="shared" si="129"/>
        <v>357</v>
      </c>
      <c r="O472" s="51"/>
      <c r="P472" s="51"/>
      <c r="Q472" s="50">
        <f t="shared" si="132"/>
        <v>357</v>
      </c>
      <c r="R472" s="50">
        <f t="shared" si="126"/>
        <v>357</v>
      </c>
      <c r="S472" s="51"/>
      <c r="T472" s="51"/>
      <c r="U472" s="52">
        <f t="shared" si="125"/>
        <v>357</v>
      </c>
      <c r="V472" s="52">
        <f t="shared" si="125"/>
        <v>357</v>
      </c>
      <c r="W472" s="52"/>
      <c r="X472" s="52"/>
      <c r="Y472" s="52">
        <f t="shared" si="121"/>
        <v>357</v>
      </c>
      <c r="Z472" s="52">
        <f t="shared" si="122"/>
        <v>357</v>
      </c>
      <c r="AA472" s="52"/>
      <c r="AB472" s="52"/>
      <c r="AC472" s="52">
        <f t="shared" si="116"/>
        <v>357</v>
      </c>
      <c r="AD472" s="91">
        <f t="shared" si="117"/>
        <v>357</v>
      </c>
      <c r="AE472" s="3"/>
      <c r="AF472" s="3"/>
      <c r="AG472" s="135">
        <f t="shared" si="118"/>
        <v>357</v>
      </c>
      <c r="AH472" s="135">
        <f t="shared" si="119"/>
        <v>357</v>
      </c>
      <c r="AI472" s="135"/>
      <c r="AJ472" s="135"/>
      <c r="AK472" s="135">
        <f t="shared" ref="AK472:AK535" si="135">AG472+AI472</f>
        <v>357</v>
      </c>
      <c r="AL472" s="135">
        <f t="shared" ref="AL472:AL535" si="136">AH472+AJ472</f>
        <v>357</v>
      </c>
    </row>
    <row r="473" spans="1:38" ht="22.5" x14ac:dyDescent="0.2">
      <c r="A473" s="42" t="s">
        <v>13</v>
      </c>
      <c r="B473" s="43">
        <v>162</v>
      </c>
      <c r="C473" s="44">
        <v>113</v>
      </c>
      <c r="D473" s="45" t="s">
        <v>104</v>
      </c>
      <c r="E473" s="46" t="s">
        <v>3</v>
      </c>
      <c r="F473" s="45" t="s">
        <v>2</v>
      </c>
      <c r="G473" s="47" t="s">
        <v>11</v>
      </c>
      <c r="H473" s="48">
        <v>240</v>
      </c>
      <c r="I473" s="49">
        <f>300+57</f>
        <v>357</v>
      </c>
      <c r="J473" s="49">
        <f>300+57</f>
        <v>357</v>
      </c>
      <c r="K473" s="49"/>
      <c r="L473" s="49"/>
      <c r="M473" s="49">
        <f t="shared" si="128"/>
        <v>357</v>
      </c>
      <c r="N473" s="50">
        <f t="shared" si="129"/>
        <v>357</v>
      </c>
      <c r="O473" s="51"/>
      <c r="P473" s="51"/>
      <c r="Q473" s="50">
        <f t="shared" si="132"/>
        <v>357</v>
      </c>
      <c r="R473" s="50">
        <f t="shared" si="126"/>
        <v>357</v>
      </c>
      <c r="S473" s="51"/>
      <c r="T473" s="51"/>
      <c r="U473" s="52">
        <f t="shared" si="125"/>
        <v>357</v>
      </c>
      <c r="V473" s="52">
        <f t="shared" si="125"/>
        <v>357</v>
      </c>
      <c r="W473" s="52"/>
      <c r="X473" s="52"/>
      <c r="Y473" s="52">
        <f t="shared" si="121"/>
        <v>357</v>
      </c>
      <c r="Z473" s="52">
        <f t="shared" si="122"/>
        <v>357</v>
      </c>
      <c r="AA473" s="52"/>
      <c r="AB473" s="52"/>
      <c r="AC473" s="52">
        <f t="shared" si="116"/>
        <v>357</v>
      </c>
      <c r="AD473" s="91">
        <f t="shared" si="117"/>
        <v>357</v>
      </c>
      <c r="AE473" s="3"/>
      <c r="AF473" s="3"/>
      <c r="AG473" s="135">
        <f t="shared" si="118"/>
        <v>357</v>
      </c>
      <c r="AH473" s="135">
        <f t="shared" si="119"/>
        <v>357</v>
      </c>
      <c r="AI473" s="135"/>
      <c r="AJ473" s="135"/>
      <c r="AK473" s="135">
        <f t="shared" si="135"/>
        <v>357</v>
      </c>
      <c r="AL473" s="135">
        <f t="shared" si="136"/>
        <v>357</v>
      </c>
    </row>
    <row r="474" spans="1:38" ht="57" customHeight="1" x14ac:dyDescent="0.2">
      <c r="A474" s="42" t="s">
        <v>105</v>
      </c>
      <c r="B474" s="43">
        <v>162</v>
      </c>
      <c r="C474" s="44">
        <v>113</v>
      </c>
      <c r="D474" s="45" t="s">
        <v>104</v>
      </c>
      <c r="E474" s="46" t="s">
        <v>3</v>
      </c>
      <c r="F474" s="45" t="s">
        <v>2</v>
      </c>
      <c r="G474" s="47" t="s">
        <v>103</v>
      </c>
      <c r="H474" s="48" t="s">
        <v>7</v>
      </c>
      <c r="I474" s="49">
        <f>I475</f>
        <v>100</v>
      </c>
      <c r="J474" s="49">
        <f>J475</f>
        <v>100</v>
      </c>
      <c r="K474" s="49"/>
      <c r="L474" s="49"/>
      <c r="M474" s="49">
        <f t="shared" si="128"/>
        <v>100</v>
      </c>
      <c r="N474" s="50">
        <f t="shared" si="129"/>
        <v>100</v>
      </c>
      <c r="O474" s="51"/>
      <c r="P474" s="51"/>
      <c r="Q474" s="50">
        <f t="shared" si="132"/>
        <v>100</v>
      </c>
      <c r="R474" s="50">
        <f t="shared" si="126"/>
        <v>100</v>
      </c>
      <c r="S474" s="51"/>
      <c r="T474" s="51"/>
      <c r="U474" s="52">
        <f t="shared" si="125"/>
        <v>100</v>
      </c>
      <c r="V474" s="52">
        <f t="shared" si="125"/>
        <v>100</v>
      </c>
      <c r="W474" s="52"/>
      <c r="X474" s="52"/>
      <c r="Y474" s="52">
        <f t="shared" si="121"/>
        <v>100</v>
      </c>
      <c r="Z474" s="52">
        <f t="shared" si="122"/>
        <v>100</v>
      </c>
      <c r="AA474" s="52"/>
      <c r="AB474" s="52"/>
      <c r="AC474" s="52">
        <f t="shared" ref="AC474:AC537" si="137">Y474+AA474</f>
        <v>100</v>
      </c>
      <c r="AD474" s="91">
        <f t="shared" ref="AD474:AD537" si="138">Z474+AB474</f>
        <v>100</v>
      </c>
      <c r="AE474" s="3"/>
      <c r="AF474" s="3"/>
      <c r="AG474" s="135">
        <f t="shared" ref="AG474:AG537" si="139">AC474+AE474</f>
        <v>100</v>
      </c>
      <c r="AH474" s="135">
        <f t="shared" ref="AH474:AH537" si="140">AD474+AF474</f>
        <v>100</v>
      </c>
      <c r="AI474" s="135"/>
      <c r="AJ474" s="135"/>
      <c r="AK474" s="135">
        <f t="shared" si="135"/>
        <v>100</v>
      </c>
      <c r="AL474" s="135">
        <f t="shared" si="136"/>
        <v>100</v>
      </c>
    </row>
    <row r="475" spans="1:38" ht="22.5" x14ac:dyDescent="0.2">
      <c r="A475" s="42" t="s">
        <v>14</v>
      </c>
      <c r="B475" s="43">
        <v>162</v>
      </c>
      <c r="C475" s="44">
        <v>113</v>
      </c>
      <c r="D475" s="45" t="s">
        <v>104</v>
      </c>
      <c r="E475" s="46" t="s">
        <v>3</v>
      </c>
      <c r="F475" s="45" t="s">
        <v>2</v>
      </c>
      <c r="G475" s="47" t="s">
        <v>103</v>
      </c>
      <c r="H475" s="48">
        <v>200</v>
      </c>
      <c r="I475" s="49">
        <f>I476</f>
        <v>100</v>
      </c>
      <c r="J475" s="49">
        <f>J476</f>
        <v>100</v>
      </c>
      <c r="K475" s="49"/>
      <c r="L475" s="49"/>
      <c r="M475" s="49">
        <f t="shared" si="128"/>
        <v>100</v>
      </c>
      <c r="N475" s="50">
        <f t="shared" si="129"/>
        <v>100</v>
      </c>
      <c r="O475" s="51"/>
      <c r="P475" s="51"/>
      <c r="Q475" s="50">
        <f t="shared" si="132"/>
        <v>100</v>
      </c>
      <c r="R475" s="50">
        <f t="shared" si="126"/>
        <v>100</v>
      </c>
      <c r="S475" s="51"/>
      <c r="T475" s="51"/>
      <c r="U475" s="52">
        <f t="shared" si="125"/>
        <v>100</v>
      </c>
      <c r="V475" s="52">
        <f t="shared" si="125"/>
        <v>100</v>
      </c>
      <c r="W475" s="52"/>
      <c r="X475" s="52"/>
      <c r="Y475" s="52">
        <f t="shared" si="121"/>
        <v>100</v>
      </c>
      <c r="Z475" s="52">
        <f t="shared" si="122"/>
        <v>100</v>
      </c>
      <c r="AA475" s="52"/>
      <c r="AB475" s="52"/>
      <c r="AC475" s="52">
        <f t="shared" si="137"/>
        <v>100</v>
      </c>
      <c r="AD475" s="91">
        <f t="shared" si="138"/>
        <v>100</v>
      </c>
      <c r="AE475" s="3"/>
      <c r="AF475" s="3"/>
      <c r="AG475" s="135">
        <f t="shared" si="139"/>
        <v>100</v>
      </c>
      <c r="AH475" s="135">
        <f t="shared" si="140"/>
        <v>100</v>
      </c>
      <c r="AI475" s="135"/>
      <c r="AJ475" s="135"/>
      <c r="AK475" s="135">
        <f t="shared" si="135"/>
        <v>100</v>
      </c>
      <c r="AL475" s="135">
        <f t="shared" si="136"/>
        <v>100</v>
      </c>
    </row>
    <row r="476" spans="1:38" ht="22.5" x14ac:dyDescent="0.2">
      <c r="A476" s="42" t="s">
        <v>13</v>
      </c>
      <c r="B476" s="43">
        <v>162</v>
      </c>
      <c r="C476" s="44">
        <v>113</v>
      </c>
      <c r="D476" s="45" t="s">
        <v>104</v>
      </c>
      <c r="E476" s="46" t="s">
        <v>3</v>
      </c>
      <c r="F476" s="45" t="s">
        <v>2</v>
      </c>
      <c r="G476" s="47" t="s">
        <v>103</v>
      </c>
      <c r="H476" s="48">
        <v>240</v>
      </c>
      <c r="I476" s="49">
        <v>100</v>
      </c>
      <c r="J476" s="49">
        <v>100</v>
      </c>
      <c r="K476" s="49"/>
      <c r="L476" s="49"/>
      <c r="M476" s="49">
        <f t="shared" si="128"/>
        <v>100</v>
      </c>
      <c r="N476" s="50">
        <f t="shared" si="129"/>
        <v>100</v>
      </c>
      <c r="O476" s="51"/>
      <c r="P476" s="51"/>
      <c r="Q476" s="50">
        <f t="shared" si="132"/>
        <v>100</v>
      </c>
      <c r="R476" s="50">
        <f t="shared" si="126"/>
        <v>100</v>
      </c>
      <c r="S476" s="51"/>
      <c r="T476" s="51"/>
      <c r="U476" s="52">
        <f t="shared" si="125"/>
        <v>100</v>
      </c>
      <c r="V476" s="52">
        <f t="shared" si="125"/>
        <v>100</v>
      </c>
      <c r="W476" s="52"/>
      <c r="X476" s="52"/>
      <c r="Y476" s="52">
        <f t="shared" si="121"/>
        <v>100</v>
      </c>
      <c r="Z476" s="52">
        <f t="shared" si="122"/>
        <v>100</v>
      </c>
      <c r="AA476" s="52"/>
      <c r="AB476" s="52"/>
      <c r="AC476" s="52">
        <f t="shared" si="137"/>
        <v>100</v>
      </c>
      <c r="AD476" s="91">
        <f t="shared" si="138"/>
        <v>100</v>
      </c>
      <c r="AE476" s="3"/>
      <c r="AF476" s="3"/>
      <c r="AG476" s="135">
        <f t="shared" si="139"/>
        <v>100</v>
      </c>
      <c r="AH476" s="135">
        <f t="shared" si="140"/>
        <v>100</v>
      </c>
      <c r="AI476" s="135"/>
      <c r="AJ476" s="135"/>
      <c r="AK476" s="135">
        <f t="shared" si="135"/>
        <v>100</v>
      </c>
      <c r="AL476" s="135">
        <f t="shared" si="136"/>
        <v>100</v>
      </c>
    </row>
    <row r="477" spans="1:38" ht="33.75" x14ac:dyDescent="0.2">
      <c r="A477" s="53" t="s">
        <v>274</v>
      </c>
      <c r="B477" s="43">
        <v>162</v>
      </c>
      <c r="C477" s="44">
        <v>113</v>
      </c>
      <c r="D477" s="45">
        <v>11</v>
      </c>
      <c r="E477" s="46">
        <v>0</v>
      </c>
      <c r="F477" s="45">
        <v>0</v>
      </c>
      <c r="G477" s="47">
        <v>81290</v>
      </c>
      <c r="H477" s="48"/>
      <c r="I477" s="49">
        <f>I478</f>
        <v>64</v>
      </c>
      <c r="J477" s="49">
        <f>J478</f>
        <v>64</v>
      </c>
      <c r="K477" s="49"/>
      <c r="L477" s="49"/>
      <c r="M477" s="49">
        <f t="shared" si="128"/>
        <v>64</v>
      </c>
      <c r="N477" s="50">
        <f t="shared" si="129"/>
        <v>64</v>
      </c>
      <c r="O477" s="51"/>
      <c r="P477" s="51"/>
      <c r="Q477" s="50">
        <f t="shared" si="132"/>
        <v>64</v>
      </c>
      <c r="R477" s="50">
        <f t="shared" si="126"/>
        <v>64</v>
      </c>
      <c r="S477" s="51"/>
      <c r="T477" s="51"/>
      <c r="U477" s="52">
        <f t="shared" si="125"/>
        <v>64</v>
      </c>
      <c r="V477" s="52">
        <f t="shared" si="125"/>
        <v>64</v>
      </c>
      <c r="W477" s="52"/>
      <c r="X477" s="52"/>
      <c r="Y477" s="52">
        <f t="shared" si="121"/>
        <v>64</v>
      </c>
      <c r="Z477" s="52">
        <f t="shared" si="122"/>
        <v>64</v>
      </c>
      <c r="AA477" s="52"/>
      <c r="AB477" s="52"/>
      <c r="AC477" s="52">
        <f t="shared" si="137"/>
        <v>64</v>
      </c>
      <c r="AD477" s="91">
        <f t="shared" si="138"/>
        <v>64</v>
      </c>
      <c r="AE477" s="3"/>
      <c r="AF477" s="3"/>
      <c r="AG477" s="135">
        <f t="shared" si="139"/>
        <v>64</v>
      </c>
      <c r="AH477" s="135">
        <f t="shared" si="140"/>
        <v>64</v>
      </c>
      <c r="AI477" s="135"/>
      <c r="AJ477" s="135"/>
      <c r="AK477" s="135">
        <f t="shared" si="135"/>
        <v>64</v>
      </c>
      <c r="AL477" s="135">
        <f t="shared" si="136"/>
        <v>64</v>
      </c>
    </row>
    <row r="478" spans="1:38" ht="22.5" x14ac:dyDescent="0.2">
      <c r="A478" s="53" t="s">
        <v>14</v>
      </c>
      <c r="B478" s="43">
        <v>162</v>
      </c>
      <c r="C478" s="44">
        <v>113</v>
      </c>
      <c r="D478" s="45">
        <v>11</v>
      </c>
      <c r="E478" s="46">
        <v>0</v>
      </c>
      <c r="F478" s="45">
        <v>0</v>
      </c>
      <c r="G478" s="47">
        <v>81290</v>
      </c>
      <c r="H478" s="48">
        <v>200</v>
      </c>
      <c r="I478" s="49">
        <f>I479</f>
        <v>64</v>
      </c>
      <c r="J478" s="49">
        <f>J479</f>
        <v>64</v>
      </c>
      <c r="K478" s="49"/>
      <c r="L478" s="49"/>
      <c r="M478" s="49">
        <f t="shared" si="128"/>
        <v>64</v>
      </c>
      <c r="N478" s="50">
        <f t="shared" si="129"/>
        <v>64</v>
      </c>
      <c r="O478" s="51"/>
      <c r="P478" s="51"/>
      <c r="Q478" s="50">
        <f t="shared" si="132"/>
        <v>64</v>
      </c>
      <c r="R478" s="50">
        <f t="shared" si="126"/>
        <v>64</v>
      </c>
      <c r="S478" s="51"/>
      <c r="T478" s="51"/>
      <c r="U478" s="52">
        <f t="shared" si="125"/>
        <v>64</v>
      </c>
      <c r="V478" s="52">
        <f t="shared" si="125"/>
        <v>64</v>
      </c>
      <c r="W478" s="52"/>
      <c r="X478" s="52"/>
      <c r="Y478" s="52">
        <f t="shared" si="121"/>
        <v>64</v>
      </c>
      <c r="Z478" s="52">
        <f t="shared" si="122"/>
        <v>64</v>
      </c>
      <c r="AA478" s="52"/>
      <c r="AB478" s="52"/>
      <c r="AC478" s="52">
        <f t="shared" si="137"/>
        <v>64</v>
      </c>
      <c r="AD478" s="91">
        <f t="shared" si="138"/>
        <v>64</v>
      </c>
      <c r="AE478" s="3"/>
      <c r="AF478" s="3"/>
      <c r="AG478" s="135">
        <f t="shared" si="139"/>
        <v>64</v>
      </c>
      <c r="AH478" s="135">
        <f t="shared" si="140"/>
        <v>64</v>
      </c>
      <c r="AI478" s="135"/>
      <c r="AJ478" s="135"/>
      <c r="AK478" s="135">
        <f t="shared" si="135"/>
        <v>64</v>
      </c>
      <c r="AL478" s="135">
        <f t="shared" si="136"/>
        <v>64</v>
      </c>
    </row>
    <row r="479" spans="1:38" ht="22.5" x14ac:dyDescent="0.2">
      <c r="A479" s="53" t="s">
        <v>13</v>
      </c>
      <c r="B479" s="43">
        <v>162</v>
      </c>
      <c r="C479" s="44">
        <v>113</v>
      </c>
      <c r="D479" s="45">
        <v>11</v>
      </c>
      <c r="E479" s="46">
        <v>0</v>
      </c>
      <c r="F479" s="45">
        <v>0</v>
      </c>
      <c r="G479" s="47">
        <v>81290</v>
      </c>
      <c r="H479" s="48">
        <v>240</v>
      </c>
      <c r="I479" s="49">
        <v>64</v>
      </c>
      <c r="J479" s="49">
        <v>64</v>
      </c>
      <c r="K479" s="49"/>
      <c r="L479" s="49"/>
      <c r="M479" s="49">
        <f t="shared" si="128"/>
        <v>64</v>
      </c>
      <c r="N479" s="50">
        <f t="shared" si="129"/>
        <v>64</v>
      </c>
      <c r="O479" s="51"/>
      <c r="P479" s="51"/>
      <c r="Q479" s="50">
        <f t="shared" si="132"/>
        <v>64</v>
      </c>
      <c r="R479" s="50">
        <f t="shared" si="126"/>
        <v>64</v>
      </c>
      <c r="S479" s="51"/>
      <c r="T479" s="51"/>
      <c r="U479" s="52">
        <f t="shared" si="125"/>
        <v>64</v>
      </c>
      <c r="V479" s="52">
        <f t="shared" si="125"/>
        <v>64</v>
      </c>
      <c r="W479" s="52"/>
      <c r="X479" s="52"/>
      <c r="Y479" s="52">
        <f t="shared" si="121"/>
        <v>64</v>
      </c>
      <c r="Z479" s="52">
        <f t="shared" si="122"/>
        <v>64</v>
      </c>
      <c r="AA479" s="52"/>
      <c r="AB479" s="52"/>
      <c r="AC479" s="52">
        <f t="shared" si="137"/>
        <v>64</v>
      </c>
      <c r="AD479" s="91">
        <f t="shared" si="138"/>
        <v>64</v>
      </c>
      <c r="AE479" s="3"/>
      <c r="AF479" s="3"/>
      <c r="AG479" s="135">
        <f t="shared" si="139"/>
        <v>64</v>
      </c>
      <c r="AH479" s="135">
        <f t="shared" si="140"/>
        <v>64</v>
      </c>
      <c r="AI479" s="135"/>
      <c r="AJ479" s="135"/>
      <c r="AK479" s="135">
        <f t="shared" si="135"/>
        <v>64</v>
      </c>
      <c r="AL479" s="135">
        <f t="shared" si="136"/>
        <v>64</v>
      </c>
    </row>
    <row r="480" spans="1:38" x14ac:dyDescent="0.2">
      <c r="A480" s="53" t="s">
        <v>119</v>
      </c>
      <c r="B480" s="43">
        <v>162</v>
      </c>
      <c r="C480" s="44">
        <v>400</v>
      </c>
      <c r="D480" s="45"/>
      <c r="E480" s="46"/>
      <c r="F480" s="45"/>
      <c r="G480" s="47"/>
      <c r="H480" s="48"/>
      <c r="I480" s="49"/>
      <c r="J480" s="49">
        <f>J481</f>
        <v>150</v>
      </c>
      <c r="K480" s="49"/>
      <c r="L480" s="49">
        <f>L481</f>
        <v>-150</v>
      </c>
      <c r="M480" s="49">
        <f t="shared" si="128"/>
        <v>0</v>
      </c>
      <c r="N480" s="50">
        <f t="shared" si="129"/>
        <v>0</v>
      </c>
      <c r="O480" s="51"/>
      <c r="P480" s="51"/>
      <c r="Q480" s="50">
        <f t="shared" si="132"/>
        <v>0</v>
      </c>
      <c r="R480" s="50">
        <f t="shared" si="126"/>
        <v>0</v>
      </c>
      <c r="S480" s="51"/>
      <c r="T480" s="51"/>
      <c r="U480" s="52">
        <f t="shared" si="125"/>
        <v>0</v>
      </c>
      <c r="V480" s="52">
        <f t="shared" si="125"/>
        <v>0</v>
      </c>
      <c r="W480" s="52"/>
      <c r="X480" s="52"/>
      <c r="Y480" s="52">
        <f t="shared" ref="Y480:Y543" si="141">U480+W480</f>
        <v>0</v>
      </c>
      <c r="Z480" s="52">
        <f t="shared" ref="Z480:Z543" si="142">V480+X480</f>
        <v>0</v>
      </c>
      <c r="AA480" s="52"/>
      <c r="AB480" s="52"/>
      <c r="AC480" s="52">
        <f t="shared" si="137"/>
        <v>0</v>
      </c>
      <c r="AD480" s="91">
        <f t="shared" si="138"/>
        <v>0</v>
      </c>
      <c r="AE480" s="3"/>
      <c r="AF480" s="3"/>
      <c r="AG480" s="135">
        <f t="shared" si="139"/>
        <v>0</v>
      </c>
      <c r="AH480" s="135">
        <f t="shared" si="140"/>
        <v>0</v>
      </c>
      <c r="AI480" s="135"/>
      <c r="AJ480" s="135"/>
      <c r="AK480" s="135">
        <f t="shared" si="135"/>
        <v>0</v>
      </c>
      <c r="AL480" s="135">
        <f t="shared" si="136"/>
        <v>0</v>
      </c>
    </row>
    <row r="481" spans="1:38" x14ac:dyDescent="0.2">
      <c r="A481" s="53" t="s">
        <v>113</v>
      </c>
      <c r="B481" s="43">
        <v>162</v>
      </c>
      <c r="C481" s="44">
        <v>412</v>
      </c>
      <c r="D481" s="45"/>
      <c r="E481" s="46"/>
      <c r="F481" s="45"/>
      <c r="G481" s="47"/>
      <c r="H481" s="48"/>
      <c r="I481" s="49"/>
      <c r="J481" s="49">
        <f>J482</f>
        <v>150</v>
      </c>
      <c r="K481" s="49"/>
      <c r="L481" s="49">
        <f>L482</f>
        <v>-150</v>
      </c>
      <c r="M481" s="49">
        <f t="shared" si="128"/>
        <v>0</v>
      </c>
      <c r="N481" s="50">
        <f t="shared" si="129"/>
        <v>0</v>
      </c>
      <c r="O481" s="51"/>
      <c r="P481" s="51"/>
      <c r="Q481" s="50">
        <f t="shared" si="132"/>
        <v>0</v>
      </c>
      <c r="R481" s="50">
        <f t="shared" si="126"/>
        <v>0</v>
      </c>
      <c r="S481" s="51"/>
      <c r="T481" s="51"/>
      <c r="U481" s="52">
        <f t="shared" si="125"/>
        <v>0</v>
      </c>
      <c r="V481" s="52">
        <f t="shared" si="125"/>
        <v>0</v>
      </c>
      <c r="W481" s="52"/>
      <c r="X481" s="52"/>
      <c r="Y481" s="52">
        <f t="shared" si="141"/>
        <v>0</v>
      </c>
      <c r="Z481" s="52">
        <f t="shared" si="142"/>
        <v>0</v>
      </c>
      <c r="AA481" s="52"/>
      <c r="AB481" s="52"/>
      <c r="AC481" s="52">
        <f t="shared" si="137"/>
        <v>0</v>
      </c>
      <c r="AD481" s="91">
        <f t="shared" si="138"/>
        <v>0</v>
      </c>
      <c r="AE481" s="3"/>
      <c r="AF481" s="3"/>
      <c r="AG481" s="135">
        <f t="shared" si="139"/>
        <v>0</v>
      </c>
      <c r="AH481" s="135">
        <f t="shared" si="140"/>
        <v>0</v>
      </c>
      <c r="AI481" s="135"/>
      <c r="AJ481" s="135"/>
      <c r="AK481" s="135">
        <f t="shared" si="135"/>
        <v>0</v>
      </c>
      <c r="AL481" s="135">
        <f t="shared" si="136"/>
        <v>0</v>
      </c>
    </row>
    <row r="482" spans="1:38" ht="22.5" x14ac:dyDescent="0.2">
      <c r="A482" s="53" t="s">
        <v>273</v>
      </c>
      <c r="B482" s="43">
        <v>162</v>
      </c>
      <c r="C482" s="44">
        <v>412</v>
      </c>
      <c r="D482" s="45">
        <v>11</v>
      </c>
      <c r="E482" s="46">
        <v>0</v>
      </c>
      <c r="F482" s="45">
        <v>0</v>
      </c>
      <c r="G482" s="47">
        <v>82280</v>
      </c>
      <c r="H482" s="48"/>
      <c r="I482" s="49">
        <f>I483</f>
        <v>0</v>
      </c>
      <c r="J482" s="49">
        <f>J483</f>
        <v>150</v>
      </c>
      <c r="K482" s="49"/>
      <c r="L482" s="49">
        <f>L483</f>
        <v>-150</v>
      </c>
      <c r="M482" s="49">
        <f t="shared" si="128"/>
        <v>0</v>
      </c>
      <c r="N482" s="50">
        <f t="shared" si="129"/>
        <v>0</v>
      </c>
      <c r="O482" s="51"/>
      <c r="P482" s="51"/>
      <c r="Q482" s="50">
        <f t="shared" si="132"/>
        <v>0</v>
      </c>
      <c r="R482" s="50">
        <f t="shared" si="126"/>
        <v>0</v>
      </c>
      <c r="S482" s="51"/>
      <c r="T482" s="51"/>
      <c r="U482" s="52">
        <f t="shared" si="125"/>
        <v>0</v>
      </c>
      <c r="V482" s="52">
        <f t="shared" si="125"/>
        <v>0</v>
      </c>
      <c r="W482" s="52"/>
      <c r="X482" s="52"/>
      <c r="Y482" s="52">
        <f t="shared" si="141"/>
        <v>0</v>
      </c>
      <c r="Z482" s="52">
        <f t="shared" si="142"/>
        <v>0</v>
      </c>
      <c r="AA482" s="52"/>
      <c r="AB482" s="52"/>
      <c r="AC482" s="52">
        <f t="shared" si="137"/>
        <v>0</v>
      </c>
      <c r="AD482" s="91">
        <f t="shared" si="138"/>
        <v>0</v>
      </c>
      <c r="AE482" s="3"/>
      <c r="AF482" s="3"/>
      <c r="AG482" s="135">
        <f t="shared" si="139"/>
        <v>0</v>
      </c>
      <c r="AH482" s="135">
        <f t="shared" si="140"/>
        <v>0</v>
      </c>
      <c r="AI482" s="135"/>
      <c r="AJ482" s="135"/>
      <c r="AK482" s="135">
        <f t="shared" si="135"/>
        <v>0</v>
      </c>
      <c r="AL482" s="135">
        <f t="shared" si="136"/>
        <v>0</v>
      </c>
    </row>
    <row r="483" spans="1:38" ht="22.5" x14ac:dyDescent="0.2">
      <c r="A483" s="53" t="s">
        <v>14</v>
      </c>
      <c r="B483" s="43">
        <v>162</v>
      </c>
      <c r="C483" s="44">
        <v>412</v>
      </c>
      <c r="D483" s="45">
        <v>11</v>
      </c>
      <c r="E483" s="46">
        <v>0</v>
      </c>
      <c r="F483" s="45">
        <v>0</v>
      </c>
      <c r="G483" s="47">
        <v>82280</v>
      </c>
      <c r="H483" s="48">
        <v>200</v>
      </c>
      <c r="I483" s="49">
        <f>I484</f>
        <v>0</v>
      </c>
      <c r="J483" s="49">
        <f>J484</f>
        <v>150</v>
      </c>
      <c r="K483" s="49"/>
      <c r="L483" s="49">
        <f>L484</f>
        <v>-150</v>
      </c>
      <c r="M483" s="49">
        <f t="shared" si="128"/>
        <v>0</v>
      </c>
      <c r="N483" s="50">
        <f t="shared" si="129"/>
        <v>0</v>
      </c>
      <c r="O483" s="51"/>
      <c r="P483" s="51"/>
      <c r="Q483" s="50">
        <f t="shared" si="132"/>
        <v>0</v>
      </c>
      <c r="R483" s="50">
        <f t="shared" si="126"/>
        <v>0</v>
      </c>
      <c r="S483" s="51"/>
      <c r="T483" s="51"/>
      <c r="U483" s="52">
        <f t="shared" si="125"/>
        <v>0</v>
      </c>
      <c r="V483" s="52">
        <f t="shared" si="125"/>
        <v>0</v>
      </c>
      <c r="W483" s="52"/>
      <c r="X483" s="52"/>
      <c r="Y483" s="52">
        <f t="shared" si="141"/>
        <v>0</v>
      </c>
      <c r="Z483" s="52">
        <f t="shared" si="142"/>
        <v>0</v>
      </c>
      <c r="AA483" s="52"/>
      <c r="AB483" s="52"/>
      <c r="AC483" s="52">
        <f t="shared" si="137"/>
        <v>0</v>
      </c>
      <c r="AD483" s="91">
        <f t="shared" si="138"/>
        <v>0</v>
      </c>
      <c r="AE483" s="3"/>
      <c r="AF483" s="3"/>
      <c r="AG483" s="135">
        <f t="shared" si="139"/>
        <v>0</v>
      </c>
      <c r="AH483" s="135">
        <f t="shared" si="140"/>
        <v>0</v>
      </c>
      <c r="AI483" s="135"/>
      <c r="AJ483" s="135"/>
      <c r="AK483" s="135">
        <f t="shared" si="135"/>
        <v>0</v>
      </c>
      <c r="AL483" s="135">
        <f t="shared" si="136"/>
        <v>0</v>
      </c>
    </row>
    <row r="484" spans="1:38" ht="22.5" x14ac:dyDescent="0.2">
      <c r="A484" s="53" t="s">
        <v>13</v>
      </c>
      <c r="B484" s="43">
        <v>162</v>
      </c>
      <c r="C484" s="44">
        <v>412</v>
      </c>
      <c r="D484" s="45">
        <v>11</v>
      </c>
      <c r="E484" s="46">
        <v>0</v>
      </c>
      <c r="F484" s="45">
        <v>0</v>
      </c>
      <c r="G484" s="47">
        <v>82280</v>
      </c>
      <c r="H484" s="48">
        <v>240</v>
      </c>
      <c r="I484" s="49">
        <v>0</v>
      </c>
      <c r="J484" s="49">
        <v>150</v>
      </c>
      <c r="K484" s="49"/>
      <c r="L484" s="49">
        <v>-150</v>
      </c>
      <c r="M484" s="49">
        <f t="shared" si="128"/>
        <v>0</v>
      </c>
      <c r="N484" s="50">
        <f t="shared" si="129"/>
        <v>0</v>
      </c>
      <c r="O484" s="51"/>
      <c r="P484" s="51"/>
      <c r="Q484" s="50">
        <f t="shared" si="132"/>
        <v>0</v>
      </c>
      <c r="R484" s="50">
        <f t="shared" si="126"/>
        <v>0</v>
      </c>
      <c r="S484" s="51"/>
      <c r="T484" s="51"/>
      <c r="U484" s="52">
        <f t="shared" si="125"/>
        <v>0</v>
      </c>
      <c r="V484" s="52">
        <f t="shared" si="125"/>
        <v>0</v>
      </c>
      <c r="W484" s="52"/>
      <c r="X484" s="52"/>
      <c r="Y484" s="52">
        <f t="shared" si="141"/>
        <v>0</v>
      </c>
      <c r="Z484" s="52">
        <f t="shared" si="142"/>
        <v>0</v>
      </c>
      <c r="AA484" s="52"/>
      <c r="AB484" s="52"/>
      <c r="AC484" s="52">
        <f t="shared" si="137"/>
        <v>0</v>
      </c>
      <c r="AD484" s="91">
        <f t="shared" si="138"/>
        <v>0</v>
      </c>
      <c r="AE484" s="3"/>
      <c r="AF484" s="3"/>
      <c r="AG484" s="135">
        <f t="shared" si="139"/>
        <v>0</v>
      </c>
      <c r="AH484" s="135">
        <f t="shared" si="140"/>
        <v>0</v>
      </c>
      <c r="AI484" s="135"/>
      <c r="AJ484" s="135"/>
      <c r="AK484" s="135">
        <f t="shared" si="135"/>
        <v>0</v>
      </c>
      <c r="AL484" s="135">
        <f t="shared" si="136"/>
        <v>0</v>
      </c>
    </row>
    <row r="485" spans="1:38" x14ac:dyDescent="0.2">
      <c r="A485" s="42" t="s">
        <v>51</v>
      </c>
      <c r="B485" s="43">
        <v>162</v>
      </c>
      <c r="C485" s="44">
        <v>1000</v>
      </c>
      <c r="D485" s="45" t="s">
        <v>7</v>
      </c>
      <c r="E485" s="46" t="s">
        <v>7</v>
      </c>
      <c r="F485" s="45" t="s">
        <v>7</v>
      </c>
      <c r="G485" s="47" t="s">
        <v>7</v>
      </c>
      <c r="H485" s="48" t="s">
        <v>7</v>
      </c>
      <c r="I485" s="49">
        <f>I487</f>
        <v>3191.6</v>
      </c>
      <c r="J485" s="49">
        <f>J486</f>
        <v>3191.6</v>
      </c>
      <c r="K485" s="49"/>
      <c r="L485" s="49"/>
      <c r="M485" s="49">
        <f t="shared" si="128"/>
        <v>3191.6</v>
      </c>
      <c r="N485" s="50">
        <f t="shared" si="129"/>
        <v>3191.6</v>
      </c>
      <c r="O485" s="51"/>
      <c r="P485" s="51"/>
      <c r="Q485" s="50">
        <f t="shared" si="132"/>
        <v>3191.6</v>
      </c>
      <c r="R485" s="50">
        <f t="shared" si="126"/>
        <v>3191.6</v>
      </c>
      <c r="S485" s="51"/>
      <c r="T485" s="51"/>
      <c r="U485" s="52">
        <f t="shared" si="125"/>
        <v>3191.6</v>
      </c>
      <c r="V485" s="52">
        <f t="shared" si="125"/>
        <v>3191.6</v>
      </c>
      <c r="W485" s="52"/>
      <c r="X485" s="52"/>
      <c r="Y485" s="52">
        <f t="shared" si="141"/>
        <v>3191.6</v>
      </c>
      <c r="Z485" s="52">
        <f t="shared" si="142"/>
        <v>3191.6</v>
      </c>
      <c r="AA485" s="52"/>
      <c r="AB485" s="52"/>
      <c r="AC485" s="52">
        <f t="shared" si="137"/>
        <v>3191.6</v>
      </c>
      <c r="AD485" s="91">
        <f t="shared" si="138"/>
        <v>3191.6</v>
      </c>
      <c r="AE485" s="3"/>
      <c r="AF485" s="3"/>
      <c r="AG485" s="135">
        <f t="shared" si="139"/>
        <v>3191.6</v>
      </c>
      <c r="AH485" s="135">
        <f t="shared" si="140"/>
        <v>3191.6</v>
      </c>
      <c r="AI485" s="135"/>
      <c r="AJ485" s="135"/>
      <c r="AK485" s="135">
        <f t="shared" si="135"/>
        <v>3191.6</v>
      </c>
      <c r="AL485" s="135">
        <f t="shared" si="136"/>
        <v>3191.6</v>
      </c>
    </row>
    <row r="486" spans="1:38" x14ac:dyDescent="0.2">
      <c r="A486" s="42" t="s">
        <v>102</v>
      </c>
      <c r="B486" s="43">
        <v>162</v>
      </c>
      <c r="C486" s="44">
        <v>1004</v>
      </c>
      <c r="D486" s="45" t="s">
        <v>7</v>
      </c>
      <c r="E486" s="46" t="s">
        <v>7</v>
      </c>
      <c r="F486" s="45" t="s">
        <v>7</v>
      </c>
      <c r="G486" s="47" t="s">
        <v>7</v>
      </c>
      <c r="H486" s="48" t="s">
        <v>7</v>
      </c>
      <c r="I486" s="49">
        <f>I487</f>
        <v>3191.6</v>
      </c>
      <c r="J486" s="49">
        <f>J487</f>
        <v>3191.6</v>
      </c>
      <c r="K486" s="49"/>
      <c r="L486" s="49"/>
      <c r="M486" s="49">
        <f t="shared" si="128"/>
        <v>3191.6</v>
      </c>
      <c r="N486" s="50">
        <f t="shared" si="129"/>
        <v>3191.6</v>
      </c>
      <c r="O486" s="51"/>
      <c r="P486" s="51"/>
      <c r="Q486" s="50">
        <f t="shared" si="132"/>
        <v>3191.6</v>
      </c>
      <c r="R486" s="50">
        <f t="shared" si="126"/>
        <v>3191.6</v>
      </c>
      <c r="S486" s="51"/>
      <c r="T486" s="51"/>
      <c r="U486" s="52">
        <f t="shared" si="125"/>
        <v>3191.6</v>
      </c>
      <c r="V486" s="52">
        <f t="shared" si="125"/>
        <v>3191.6</v>
      </c>
      <c r="W486" s="52"/>
      <c r="X486" s="52"/>
      <c r="Y486" s="52">
        <f t="shared" si="141"/>
        <v>3191.6</v>
      </c>
      <c r="Z486" s="52">
        <f t="shared" si="142"/>
        <v>3191.6</v>
      </c>
      <c r="AA486" s="52"/>
      <c r="AB486" s="52"/>
      <c r="AC486" s="52">
        <f t="shared" si="137"/>
        <v>3191.6</v>
      </c>
      <c r="AD486" s="91">
        <f t="shared" si="138"/>
        <v>3191.6</v>
      </c>
      <c r="AE486" s="3"/>
      <c r="AF486" s="3"/>
      <c r="AG486" s="135">
        <f t="shared" si="139"/>
        <v>3191.6</v>
      </c>
      <c r="AH486" s="135">
        <f t="shared" si="140"/>
        <v>3191.6</v>
      </c>
      <c r="AI486" s="135"/>
      <c r="AJ486" s="135"/>
      <c r="AK486" s="135">
        <f t="shared" si="135"/>
        <v>3191.6</v>
      </c>
      <c r="AL486" s="135">
        <f t="shared" si="136"/>
        <v>3191.6</v>
      </c>
    </row>
    <row r="487" spans="1:38" ht="67.5" x14ac:dyDescent="0.2">
      <c r="A487" s="42" t="s">
        <v>299</v>
      </c>
      <c r="B487" s="43">
        <v>162</v>
      </c>
      <c r="C487" s="44">
        <v>1004</v>
      </c>
      <c r="D487" s="45" t="s">
        <v>30</v>
      </c>
      <c r="E487" s="46" t="s">
        <v>3</v>
      </c>
      <c r="F487" s="45" t="s">
        <v>2</v>
      </c>
      <c r="G487" s="47" t="s">
        <v>9</v>
      </c>
      <c r="H487" s="48" t="s">
        <v>7</v>
      </c>
      <c r="I487" s="49">
        <f>I488+I491</f>
        <v>3191.6</v>
      </c>
      <c r="J487" s="49">
        <f>J488+J491</f>
        <v>3191.6</v>
      </c>
      <c r="K487" s="49"/>
      <c r="L487" s="49"/>
      <c r="M487" s="49">
        <f t="shared" si="128"/>
        <v>3191.6</v>
      </c>
      <c r="N487" s="50">
        <f t="shared" si="129"/>
        <v>3191.6</v>
      </c>
      <c r="O487" s="51"/>
      <c r="P487" s="51"/>
      <c r="Q487" s="50">
        <f t="shared" si="132"/>
        <v>3191.6</v>
      </c>
      <c r="R487" s="50">
        <f t="shared" si="126"/>
        <v>3191.6</v>
      </c>
      <c r="S487" s="51"/>
      <c r="T487" s="51"/>
      <c r="U487" s="52">
        <f t="shared" si="125"/>
        <v>3191.6</v>
      </c>
      <c r="V487" s="52">
        <f t="shared" si="125"/>
        <v>3191.6</v>
      </c>
      <c r="W487" s="52"/>
      <c r="X487" s="52"/>
      <c r="Y487" s="52">
        <f t="shared" si="141"/>
        <v>3191.6</v>
      </c>
      <c r="Z487" s="52">
        <f t="shared" si="142"/>
        <v>3191.6</v>
      </c>
      <c r="AA487" s="52"/>
      <c r="AB487" s="52"/>
      <c r="AC487" s="52">
        <f t="shared" si="137"/>
        <v>3191.6</v>
      </c>
      <c r="AD487" s="91">
        <f t="shared" si="138"/>
        <v>3191.6</v>
      </c>
      <c r="AE487" s="3"/>
      <c r="AF487" s="3"/>
      <c r="AG487" s="135">
        <f t="shared" si="139"/>
        <v>3191.6</v>
      </c>
      <c r="AH487" s="135">
        <f t="shared" si="140"/>
        <v>3191.6</v>
      </c>
      <c r="AI487" s="135"/>
      <c r="AJ487" s="135"/>
      <c r="AK487" s="135">
        <f t="shared" si="135"/>
        <v>3191.6</v>
      </c>
      <c r="AL487" s="135">
        <f t="shared" si="136"/>
        <v>3191.6</v>
      </c>
    </row>
    <row r="488" spans="1:38" ht="45" x14ac:dyDescent="0.2">
      <c r="A488" s="42" t="s">
        <v>100</v>
      </c>
      <c r="B488" s="43">
        <v>162</v>
      </c>
      <c r="C488" s="44">
        <v>1004</v>
      </c>
      <c r="D488" s="45" t="s">
        <v>30</v>
      </c>
      <c r="E488" s="46" t="s">
        <v>3</v>
      </c>
      <c r="F488" s="45" t="s">
        <v>2</v>
      </c>
      <c r="G488" s="47" t="s">
        <v>101</v>
      </c>
      <c r="H488" s="48" t="s">
        <v>7</v>
      </c>
      <c r="I488" s="49">
        <f>I489</f>
        <v>846.4</v>
      </c>
      <c r="J488" s="49">
        <f>J489</f>
        <v>846.4</v>
      </c>
      <c r="K488" s="49"/>
      <c r="L488" s="49"/>
      <c r="M488" s="49">
        <f t="shared" si="128"/>
        <v>846.4</v>
      </c>
      <c r="N488" s="50">
        <f t="shared" si="129"/>
        <v>846.4</v>
      </c>
      <c r="O488" s="51"/>
      <c r="P488" s="51"/>
      <c r="Q488" s="50">
        <f t="shared" si="132"/>
        <v>846.4</v>
      </c>
      <c r="R488" s="50">
        <f t="shared" si="126"/>
        <v>846.4</v>
      </c>
      <c r="S488" s="51"/>
      <c r="T488" s="51"/>
      <c r="U488" s="52">
        <f t="shared" si="125"/>
        <v>846.4</v>
      </c>
      <c r="V488" s="52">
        <f t="shared" si="125"/>
        <v>846.4</v>
      </c>
      <c r="W488" s="52"/>
      <c r="X488" s="52"/>
      <c r="Y488" s="52">
        <f t="shared" si="141"/>
        <v>846.4</v>
      </c>
      <c r="Z488" s="52">
        <f t="shared" si="142"/>
        <v>846.4</v>
      </c>
      <c r="AA488" s="52"/>
      <c r="AB488" s="52"/>
      <c r="AC488" s="52">
        <f t="shared" si="137"/>
        <v>846.4</v>
      </c>
      <c r="AD488" s="91">
        <f t="shared" si="138"/>
        <v>846.4</v>
      </c>
      <c r="AE488" s="3"/>
      <c r="AF488" s="3"/>
      <c r="AG488" s="135">
        <f t="shared" si="139"/>
        <v>846.4</v>
      </c>
      <c r="AH488" s="135">
        <f t="shared" si="140"/>
        <v>846.4</v>
      </c>
      <c r="AI488" s="135"/>
      <c r="AJ488" s="135"/>
      <c r="AK488" s="135">
        <f t="shared" si="135"/>
        <v>846.4</v>
      </c>
      <c r="AL488" s="135">
        <f t="shared" si="136"/>
        <v>846.4</v>
      </c>
    </row>
    <row r="489" spans="1:38" ht="22.5" x14ac:dyDescent="0.2">
      <c r="A489" s="42" t="s">
        <v>99</v>
      </c>
      <c r="B489" s="43">
        <v>162</v>
      </c>
      <c r="C489" s="44">
        <v>1004</v>
      </c>
      <c r="D489" s="45" t="s">
        <v>30</v>
      </c>
      <c r="E489" s="46" t="s">
        <v>3</v>
      </c>
      <c r="F489" s="45" t="s">
        <v>2</v>
      </c>
      <c r="G489" s="47" t="s">
        <v>101</v>
      </c>
      <c r="H489" s="48">
        <v>400</v>
      </c>
      <c r="I489" s="49">
        <f>I490</f>
        <v>846.4</v>
      </c>
      <c r="J489" s="49">
        <f>J490</f>
        <v>846.4</v>
      </c>
      <c r="K489" s="49"/>
      <c r="L489" s="49"/>
      <c r="M489" s="49">
        <f t="shared" si="128"/>
        <v>846.4</v>
      </c>
      <c r="N489" s="50">
        <f t="shared" si="129"/>
        <v>846.4</v>
      </c>
      <c r="O489" s="51"/>
      <c r="P489" s="51"/>
      <c r="Q489" s="50">
        <f t="shared" si="132"/>
        <v>846.4</v>
      </c>
      <c r="R489" s="50">
        <f t="shared" si="126"/>
        <v>846.4</v>
      </c>
      <c r="S489" s="51"/>
      <c r="T489" s="51"/>
      <c r="U489" s="52">
        <f t="shared" si="125"/>
        <v>846.4</v>
      </c>
      <c r="V489" s="52">
        <f t="shared" si="125"/>
        <v>846.4</v>
      </c>
      <c r="W489" s="52"/>
      <c r="X489" s="52"/>
      <c r="Y489" s="52">
        <f t="shared" si="141"/>
        <v>846.4</v>
      </c>
      <c r="Z489" s="52">
        <f t="shared" si="142"/>
        <v>846.4</v>
      </c>
      <c r="AA489" s="52"/>
      <c r="AB489" s="52"/>
      <c r="AC489" s="52">
        <f t="shared" si="137"/>
        <v>846.4</v>
      </c>
      <c r="AD489" s="91">
        <f t="shared" si="138"/>
        <v>846.4</v>
      </c>
      <c r="AE489" s="3"/>
      <c r="AF489" s="3"/>
      <c r="AG489" s="135">
        <f t="shared" si="139"/>
        <v>846.4</v>
      </c>
      <c r="AH489" s="135">
        <f t="shared" si="140"/>
        <v>846.4</v>
      </c>
      <c r="AI489" s="135"/>
      <c r="AJ489" s="135"/>
      <c r="AK489" s="135">
        <f t="shared" si="135"/>
        <v>846.4</v>
      </c>
      <c r="AL489" s="135">
        <f t="shared" si="136"/>
        <v>846.4</v>
      </c>
    </row>
    <row r="490" spans="1:38" x14ac:dyDescent="0.2">
      <c r="A490" s="42" t="s">
        <v>98</v>
      </c>
      <c r="B490" s="43">
        <v>162</v>
      </c>
      <c r="C490" s="44">
        <v>1004</v>
      </c>
      <c r="D490" s="45" t="s">
        <v>30</v>
      </c>
      <c r="E490" s="46" t="s">
        <v>3</v>
      </c>
      <c r="F490" s="45" t="s">
        <v>2</v>
      </c>
      <c r="G490" s="47" t="s">
        <v>101</v>
      </c>
      <c r="H490" s="48">
        <v>410</v>
      </c>
      <c r="I490" s="49">
        <v>846.4</v>
      </c>
      <c r="J490" s="49">
        <v>846.4</v>
      </c>
      <c r="K490" s="49"/>
      <c r="L490" s="49"/>
      <c r="M490" s="49">
        <f t="shared" si="128"/>
        <v>846.4</v>
      </c>
      <c r="N490" s="50">
        <f t="shared" si="129"/>
        <v>846.4</v>
      </c>
      <c r="O490" s="51"/>
      <c r="P490" s="51"/>
      <c r="Q490" s="50">
        <f t="shared" si="132"/>
        <v>846.4</v>
      </c>
      <c r="R490" s="50">
        <f t="shared" si="126"/>
        <v>846.4</v>
      </c>
      <c r="S490" s="51"/>
      <c r="T490" s="51"/>
      <c r="U490" s="52">
        <f t="shared" ref="U490:V553" si="143">Q490+S490</f>
        <v>846.4</v>
      </c>
      <c r="V490" s="52">
        <f t="shared" si="143"/>
        <v>846.4</v>
      </c>
      <c r="W490" s="52"/>
      <c r="X490" s="52"/>
      <c r="Y490" s="52">
        <f t="shared" si="141"/>
        <v>846.4</v>
      </c>
      <c r="Z490" s="52">
        <f t="shared" si="142"/>
        <v>846.4</v>
      </c>
      <c r="AA490" s="52"/>
      <c r="AB490" s="52"/>
      <c r="AC490" s="52">
        <f t="shared" si="137"/>
        <v>846.4</v>
      </c>
      <c r="AD490" s="91">
        <f t="shared" si="138"/>
        <v>846.4</v>
      </c>
      <c r="AE490" s="3"/>
      <c r="AF490" s="3"/>
      <c r="AG490" s="135">
        <f t="shared" si="139"/>
        <v>846.4</v>
      </c>
      <c r="AH490" s="135">
        <f t="shared" si="140"/>
        <v>846.4</v>
      </c>
      <c r="AI490" s="135"/>
      <c r="AJ490" s="135"/>
      <c r="AK490" s="135">
        <f t="shared" si="135"/>
        <v>846.4</v>
      </c>
      <c r="AL490" s="135">
        <f t="shared" si="136"/>
        <v>846.4</v>
      </c>
    </row>
    <row r="491" spans="1:38" ht="33.75" x14ac:dyDescent="0.2">
      <c r="A491" s="42" t="s">
        <v>261</v>
      </c>
      <c r="B491" s="43">
        <v>162</v>
      </c>
      <c r="C491" s="44">
        <v>1004</v>
      </c>
      <c r="D491" s="45" t="s">
        <v>30</v>
      </c>
      <c r="E491" s="46" t="s">
        <v>3</v>
      </c>
      <c r="F491" s="45" t="s">
        <v>2</v>
      </c>
      <c r="G491" s="47" t="s">
        <v>97</v>
      </c>
      <c r="H491" s="48" t="s">
        <v>7</v>
      </c>
      <c r="I491" s="49">
        <f>I492</f>
        <v>2345.1999999999998</v>
      </c>
      <c r="J491" s="49">
        <f>J492</f>
        <v>2345.1999999999998</v>
      </c>
      <c r="K491" s="49"/>
      <c r="L491" s="49"/>
      <c r="M491" s="49">
        <f t="shared" si="128"/>
        <v>2345.1999999999998</v>
      </c>
      <c r="N491" s="50">
        <f t="shared" si="129"/>
        <v>2345.1999999999998</v>
      </c>
      <c r="O491" s="51"/>
      <c r="P491" s="51"/>
      <c r="Q491" s="50">
        <f t="shared" si="132"/>
        <v>2345.1999999999998</v>
      </c>
      <c r="R491" s="50">
        <f t="shared" si="126"/>
        <v>2345.1999999999998</v>
      </c>
      <c r="S491" s="51"/>
      <c r="T491" s="51"/>
      <c r="U491" s="52">
        <f t="shared" si="143"/>
        <v>2345.1999999999998</v>
      </c>
      <c r="V491" s="52">
        <f t="shared" si="143"/>
        <v>2345.1999999999998</v>
      </c>
      <c r="W491" s="52"/>
      <c r="X491" s="52"/>
      <c r="Y491" s="52">
        <f t="shared" si="141"/>
        <v>2345.1999999999998</v>
      </c>
      <c r="Z491" s="52">
        <f t="shared" si="142"/>
        <v>2345.1999999999998</v>
      </c>
      <c r="AA491" s="52"/>
      <c r="AB491" s="52"/>
      <c r="AC491" s="52">
        <f t="shared" si="137"/>
        <v>2345.1999999999998</v>
      </c>
      <c r="AD491" s="91">
        <f t="shared" si="138"/>
        <v>2345.1999999999998</v>
      </c>
      <c r="AE491" s="3"/>
      <c r="AF491" s="3"/>
      <c r="AG491" s="135">
        <f t="shared" si="139"/>
        <v>2345.1999999999998</v>
      </c>
      <c r="AH491" s="135">
        <f t="shared" si="140"/>
        <v>2345.1999999999998</v>
      </c>
      <c r="AI491" s="135"/>
      <c r="AJ491" s="135"/>
      <c r="AK491" s="135">
        <f t="shared" si="135"/>
        <v>2345.1999999999998</v>
      </c>
      <c r="AL491" s="135">
        <f t="shared" si="136"/>
        <v>2345.1999999999998</v>
      </c>
    </row>
    <row r="492" spans="1:38" ht="22.5" x14ac:dyDescent="0.2">
      <c r="A492" s="42" t="s">
        <v>99</v>
      </c>
      <c r="B492" s="43">
        <v>162</v>
      </c>
      <c r="C492" s="44">
        <v>1004</v>
      </c>
      <c r="D492" s="45" t="s">
        <v>30</v>
      </c>
      <c r="E492" s="46" t="s">
        <v>3</v>
      </c>
      <c r="F492" s="45" t="s">
        <v>2</v>
      </c>
      <c r="G492" s="47" t="s">
        <v>97</v>
      </c>
      <c r="H492" s="48">
        <v>400</v>
      </c>
      <c r="I492" s="49">
        <f>I493</f>
        <v>2345.1999999999998</v>
      </c>
      <c r="J492" s="49">
        <f>J493</f>
        <v>2345.1999999999998</v>
      </c>
      <c r="K492" s="49"/>
      <c r="L492" s="49"/>
      <c r="M492" s="49">
        <f t="shared" si="128"/>
        <v>2345.1999999999998</v>
      </c>
      <c r="N492" s="50">
        <f t="shared" si="129"/>
        <v>2345.1999999999998</v>
      </c>
      <c r="O492" s="51"/>
      <c r="P492" s="51"/>
      <c r="Q492" s="50">
        <f t="shared" ref="Q492:Q558" si="144">M492+O492</f>
        <v>2345.1999999999998</v>
      </c>
      <c r="R492" s="50">
        <f t="shared" ref="R492:R558" si="145">N492+P492</f>
        <v>2345.1999999999998</v>
      </c>
      <c r="S492" s="51"/>
      <c r="T492" s="51"/>
      <c r="U492" s="52">
        <f t="shared" si="143"/>
        <v>2345.1999999999998</v>
      </c>
      <c r="V492" s="52">
        <f t="shared" si="143"/>
        <v>2345.1999999999998</v>
      </c>
      <c r="W492" s="52"/>
      <c r="X492" s="52"/>
      <c r="Y492" s="52">
        <f t="shared" si="141"/>
        <v>2345.1999999999998</v>
      </c>
      <c r="Z492" s="52">
        <f t="shared" si="142"/>
        <v>2345.1999999999998</v>
      </c>
      <c r="AA492" s="52"/>
      <c r="AB492" s="52"/>
      <c r="AC492" s="52">
        <f t="shared" si="137"/>
        <v>2345.1999999999998</v>
      </c>
      <c r="AD492" s="91">
        <f t="shared" si="138"/>
        <v>2345.1999999999998</v>
      </c>
      <c r="AE492" s="3"/>
      <c r="AF492" s="3"/>
      <c r="AG492" s="135">
        <f t="shared" si="139"/>
        <v>2345.1999999999998</v>
      </c>
      <c r="AH492" s="135">
        <f t="shared" si="140"/>
        <v>2345.1999999999998</v>
      </c>
      <c r="AI492" s="135"/>
      <c r="AJ492" s="135"/>
      <c r="AK492" s="135">
        <f t="shared" si="135"/>
        <v>2345.1999999999998</v>
      </c>
      <c r="AL492" s="135">
        <f t="shared" si="136"/>
        <v>2345.1999999999998</v>
      </c>
    </row>
    <row r="493" spans="1:38" x14ac:dyDescent="0.2">
      <c r="A493" s="42" t="s">
        <v>98</v>
      </c>
      <c r="B493" s="43">
        <v>162</v>
      </c>
      <c r="C493" s="44">
        <v>1004</v>
      </c>
      <c r="D493" s="45" t="s">
        <v>30</v>
      </c>
      <c r="E493" s="46" t="s">
        <v>3</v>
      </c>
      <c r="F493" s="45" t="s">
        <v>2</v>
      </c>
      <c r="G493" s="47" t="s">
        <v>97</v>
      </c>
      <c r="H493" s="48">
        <v>410</v>
      </c>
      <c r="I493" s="49">
        <v>2345.1999999999998</v>
      </c>
      <c r="J493" s="49">
        <v>2345.1999999999998</v>
      </c>
      <c r="K493" s="49"/>
      <c r="L493" s="49"/>
      <c r="M493" s="49">
        <f t="shared" si="128"/>
        <v>2345.1999999999998</v>
      </c>
      <c r="N493" s="50">
        <f t="shared" si="129"/>
        <v>2345.1999999999998</v>
      </c>
      <c r="O493" s="51"/>
      <c r="P493" s="51"/>
      <c r="Q493" s="50">
        <f t="shared" si="144"/>
        <v>2345.1999999999998</v>
      </c>
      <c r="R493" s="50">
        <f t="shared" si="145"/>
        <v>2345.1999999999998</v>
      </c>
      <c r="S493" s="51"/>
      <c r="T493" s="51"/>
      <c r="U493" s="52">
        <f t="shared" si="143"/>
        <v>2345.1999999999998</v>
      </c>
      <c r="V493" s="52">
        <f t="shared" si="143"/>
        <v>2345.1999999999998</v>
      </c>
      <c r="W493" s="52"/>
      <c r="X493" s="52"/>
      <c r="Y493" s="52">
        <f t="shared" si="141"/>
        <v>2345.1999999999998</v>
      </c>
      <c r="Z493" s="52">
        <f t="shared" si="142"/>
        <v>2345.1999999999998</v>
      </c>
      <c r="AA493" s="52"/>
      <c r="AB493" s="52"/>
      <c r="AC493" s="52">
        <f t="shared" si="137"/>
        <v>2345.1999999999998</v>
      </c>
      <c r="AD493" s="91">
        <f t="shared" si="138"/>
        <v>2345.1999999999998</v>
      </c>
      <c r="AE493" s="3"/>
      <c r="AF493" s="3"/>
      <c r="AG493" s="135">
        <f t="shared" si="139"/>
        <v>2345.1999999999998</v>
      </c>
      <c r="AH493" s="135">
        <f t="shared" si="140"/>
        <v>2345.1999999999998</v>
      </c>
      <c r="AI493" s="135"/>
      <c r="AJ493" s="135"/>
      <c r="AK493" s="135">
        <f t="shared" si="135"/>
        <v>2345.1999999999998</v>
      </c>
      <c r="AL493" s="135">
        <f t="shared" si="136"/>
        <v>2345.1999999999998</v>
      </c>
    </row>
    <row r="494" spans="1:38" ht="22.5" x14ac:dyDescent="0.2">
      <c r="A494" s="61" t="s">
        <v>96</v>
      </c>
      <c r="B494" s="62">
        <v>298</v>
      </c>
      <c r="C494" s="63" t="s">
        <v>7</v>
      </c>
      <c r="D494" s="64" t="s">
        <v>7</v>
      </c>
      <c r="E494" s="65" t="s">
        <v>7</v>
      </c>
      <c r="F494" s="64" t="s">
        <v>7</v>
      </c>
      <c r="G494" s="66" t="s">
        <v>7</v>
      </c>
      <c r="H494" s="67" t="s">
        <v>7</v>
      </c>
      <c r="I494" s="68">
        <f>I495+I553+I581+I594+I632</f>
        <v>51551.9</v>
      </c>
      <c r="J494" s="68">
        <f>J495+J553+J581+J594+J632</f>
        <v>51725.4</v>
      </c>
      <c r="K494" s="68"/>
      <c r="L494" s="68"/>
      <c r="M494" s="68">
        <f t="shared" si="128"/>
        <v>51551.9</v>
      </c>
      <c r="N494" s="69">
        <f t="shared" si="129"/>
        <v>51725.4</v>
      </c>
      <c r="O494" s="51"/>
      <c r="P494" s="51"/>
      <c r="Q494" s="69">
        <f t="shared" si="144"/>
        <v>51551.9</v>
      </c>
      <c r="R494" s="69">
        <f t="shared" si="145"/>
        <v>51725.4</v>
      </c>
      <c r="S494" s="97">
        <f>S495+S553+S581+S594+S632</f>
        <v>0</v>
      </c>
      <c r="T494" s="97">
        <f>T495+T553+T581+T594+T632</f>
        <v>0</v>
      </c>
      <c r="U494" s="40">
        <f t="shared" si="143"/>
        <v>51551.9</v>
      </c>
      <c r="V494" s="40">
        <f t="shared" si="143"/>
        <v>51725.4</v>
      </c>
      <c r="W494" s="40"/>
      <c r="X494" s="40"/>
      <c r="Y494" s="40">
        <f t="shared" si="141"/>
        <v>51551.9</v>
      </c>
      <c r="Z494" s="40">
        <f t="shared" si="142"/>
        <v>51725.4</v>
      </c>
      <c r="AA494" s="40"/>
      <c r="AB494" s="40"/>
      <c r="AC494" s="40">
        <f t="shared" si="137"/>
        <v>51551.9</v>
      </c>
      <c r="AD494" s="41">
        <f t="shared" si="138"/>
        <v>51725.4</v>
      </c>
      <c r="AE494" s="41">
        <f>AE495+AE553+AE581+AE594+AE632</f>
        <v>0</v>
      </c>
      <c r="AF494" s="41">
        <f>AF495+AF553+AF581+AF594+AF632</f>
        <v>0</v>
      </c>
      <c r="AG494" s="146">
        <f t="shared" si="139"/>
        <v>51551.9</v>
      </c>
      <c r="AH494" s="146">
        <f t="shared" si="140"/>
        <v>51725.4</v>
      </c>
      <c r="AI494" s="146"/>
      <c r="AJ494" s="146"/>
      <c r="AK494" s="146">
        <f t="shared" si="135"/>
        <v>51551.9</v>
      </c>
      <c r="AL494" s="146">
        <f t="shared" si="136"/>
        <v>51725.4</v>
      </c>
    </row>
    <row r="495" spans="1:38" x14ac:dyDescent="0.2">
      <c r="A495" s="42" t="s">
        <v>27</v>
      </c>
      <c r="B495" s="43">
        <v>298</v>
      </c>
      <c r="C495" s="44">
        <v>100</v>
      </c>
      <c r="D495" s="45" t="s">
        <v>7</v>
      </c>
      <c r="E495" s="46" t="s">
        <v>7</v>
      </c>
      <c r="F495" s="45" t="s">
        <v>7</v>
      </c>
      <c r="G495" s="47" t="s">
        <v>7</v>
      </c>
      <c r="H495" s="48" t="s">
        <v>7</v>
      </c>
      <c r="I495" s="49">
        <f>I496+I502+I524+I529</f>
        <v>24899.1</v>
      </c>
      <c r="J495" s="49">
        <f>J496+J502+J524+J529</f>
        <v>24962.3</v>
      </c>
      <c r="K495" s="49"/>
      <c r="L495" s="49"/>
      <c r="M495" s="49">
        <f t="shared" si="128"/>
        <v>24899.1</v>
      </c>
      <c r="N495" s="50">
        <f t="shared" si="129"/>
        <v>24962.3</v>
      </c>
      <c r="O495" s="51"/>
      <c r="P495" s="51"/>
      <c r="Q495" s="50">
        <f t="shared" si="144"/>
        <v>24899.1</v>
      </c>
      <c r="R495" s="50">
        <f t="shared" si="145"/>
        <v>24962.3</v>
      </c>
      <c r="S495" s="72">
        <f>S502+S529</f>
        <v>0</v>
      </c>
      <c r="T495" s="72">
        <f>T502+T529</f>
        <v>0</v>
      </c>
      <c r="U495" s="52">
        <f t="shared" si="143"/>
        <v>24899.1</v>
      </c>
      <c r="V495" s="52">
        <f t="shared" si="143"/>
        <v>24962.3</v>
      </c>
      <c r="W495" s="52"/>
      <c r="X495" s="52"/>
      <c r="Y495" s="52">
        <f t="shared" si="141"/>
        <v>24899.1</v>
      </c>
      <c r="Z495" s="52">
        <f t="shared" si="142"/>
        <v>24962.3</v>
      </c>
      <c r="AA495" s="52"/>
      <c r="AB495" s="52"/>
      <c r="AC495" s="52">
        <f t="shared" si="137"/>
        <v>24899.1</v>
      </c>
      <c r="AD495" s="91">
        <f t="shared" si="138"/>
        <v>24962.3</v>
      </c>
      <c r="AE495" s="91">
        <f>AE496+AE502+AE524+AE529</f>
        <v>1235.972</v>
      </c>
      <c r="AF495" s="91">
        <f>AF496+AF502+AF524+AF529</f>
        <v>1235.972</v>
      </c>
      <c r="AG495" s="135">
        <f t="shared" si="139"/>
        <v>26135.072</v>
      </c>
      <c r="AH495" s="135">
        <f t="shared" si="140"/>
        <v>26198.272000000001</v>
      </c>
      <c r="AI495" s="135"/>
      <c r="AJ495" s="135"/>
      <c r="AK495" s="135">
        <f t="shared" si="135"/>
        <v>26135.072</v>
      </c>
      <c r="AL495" s="135">
        <f t="shared" si="136"/>
        <v>26198.272000000001</v>
      </c>
    </row>
    <row r="496" spans="1:38" ht="22.5" x14ac:dyDescent="0.2">
      <c r="A496" s="42" t="s">
        <v>95</v>
      </c>
      <c r="B496" s="43">
        <v>298</v>
      </c>
      <c r="C496" s="44">
        <v>102</v>
      </c>
      <c r="D496" s="45" t="s">
        <v>7</v>
      </c>
      <c r="E496" s="46" t="s">
        <v>7</v>
      </c>
      <c r="F496" s="45" t="s">
        <v>7</v>
      </c>
      <c r="G496" s="47" t="s">
        <v>7</v>
      </c>
      <c r="H496" s="48" t="s">
        <v>7</v>
      </c>
      <c r="I496" s="49">
        <f>I497</f>
        <v>2650.8</v>
      </c>
      <c r="J496" s="49">
        <f t="shared" ref="I496:J500" si="146">J497</f>
        <v>2650.8</v>
      </c>
      <c r="K496" s="49"/>
      <c r="L496" s="49"/>
      <c r="M496" s="49">
        <f t="shared" si="128"/>
        <v>2650.8</v>
      </c>
      <c r="N496" s="50">
        <f t="shared" si="129"/>
        <v>2650.8</v>
      </c>
      <c r="O496" s="51"/>
      <c r="P496" s="51"/>
      <c r="Q496" s="50">
        <f t="shared" si="144"/>
        <v>2650.8</v>
      </c>
      <c r="R496" s="50">
        <f t="shared" si="145"/>
        <v>2650.8</v>
      </c>
      <c r="S496" s="98"/>
      <c r="T496" s="98"/>
      <c r="U496" s="52">
        <f t="shared" si="143"/>
        <v>2650.8</v>
      </c>
      <c r="V496" s="52">
        <f t="shared" si="143"/>
        <v>2650.8</v>
      </c>
      <c r="W496" s="52"/>
      <c r="X496" s="52"/>
      <c r="Y496" s="52">
        <f t="shared" si="141"/>
        <v>2650.8</v>
      </c>
      <c r="Z496" s="52">
        <f t="shared" si="142"/>
        <v>2650.8</v>
      </c>
      <c r="AA496" s="52"/>
      <c r="AB496" s="52"/>
      <c r="AC496" s="52">
        <f t="shared" si="137"/>
        <v>2650.8</v>
      </c>
      <c r="AD496" s="91">
        <f t="shared" si="138"/>
        <v>2650.8</v>
      </c>
      <c r="AE496" s="3"/>
      <c r="AF496" s="3"/>
      <c r="AG496" s="135">
        <f t="shared" si="139"/>
        <v>2650.8</v>
      </c>
      <c r="AH496" s="135">
        <f t="shared" si="140"/>
        <v>2650.8</v>
      </c>
      <c r="AI496" s="135"/>
      <c r="AJ496" s="135"/>
      <c r="AK496" s="135">
        <f t="shared" si="135"/>
        <v>2650.8</v>
      </c>
      <c r="AL496" s="135">
        <f t="shared" si="136"/>
        <v>2650.8</v>
      </c>
    </row>
    <row r="497" spans="1:38" ht="22.5" x14ac:dyDescent="0.2">
      <c r="A497" s="42" t="s">
        <v>309</v>
      </c>
      <c r="B497" s="43">
        <v>298</v>
      </c>
      <c r="C497" s="44">
        <v>102</v>
      </c>
      <c r="D497" s="45">
        <v>51</v>
      </c>
      <c r="E497" s="46" t="s">
        <v>3</v>
      </c>
      <c r="F497" s="45" t="s">
        <v>2</v>
      </c>
      <c r="G497" s="47" t="s">
        <v>9</v>
      </c>
      <c r="H497" s="48" t="s">
        <v>7</v>
      </c>
      <c r="I497" s="49">
        <f t="shared" si="146"/>
        <v>2650.8</v>
      </c>
      <c r="J497" s="49">
        <f t="shared" si="146"/>
        <v>2650.8</v>
      </c>
      <c r="K497" s="49"/>
      <c r="L497" s="49"/>
      <c r="M497" s="49">
        <f t="shared" si="128"/>
        <v>2650.8</v>
      </c>
      <c r="N497" s="50">
        <f t="shared" si="129"/>
        <v>2650.8</v>
      </c>
      <c r="O497" s="51"/>
      <c r="P497" s="51"/>
      <c r="Q497" s="50">
        <f t="shared" si="144"/>
        <v>2650.8</v>
      </c>
      <c r="R497" s="50">
        <f t="shared" si="145"/>
        <v>2650.8</v>
      </c>
      <c r="S497" s="98"/>
      <c r="T497" s="98"/>
      <c r="U497" s="52">
        <f t="shared" si="143"/>
        <v>2650.8</v>
      </c>
      <c r="V497" s="52">
        <f t="shared" si="143"/>
        <v>2650.8</v>
      </c>
      <c r="W497" s="52"/>
      <c r="X497" s="52"/>
      <c r="Y497" s="52">
        <f t="shared" si="141"/>
        <v>2650.8</v>
      </c>
      <c r="Z497" s="52">
        <f t="shared" si="142"/>
        <v>2650.8</v>
      </c>
      <c r="AA497" s="52"/>
      <c r="AB497" s="52"/>
      <c r="AC497" s="52">
        <f t="shared" si="137"/>
        <v>2650.8</v>
      </c>
      <c r="AD497" s="91">
        <f t="shared" si="138"/>
        <v>2650.8</v>
      </c>
      <c r="AE497" s="3"/>
      <c r="AF497" s="3"/>
      <c r="AG497" s="135">
        <f t="shared" si="139"/>
        <v>2650.8</v>
      </c>
      <c r="AH497" s="135">
        <f t="shared" si="140"/>
        <v>2650.8</v>
      </c>
      <c r="AI497" s="135"/>
      <c r="AJ497" s="135"/>
      <c r="AK497" s="135">
        <f t="shared" si="135"/>
        <v>2650.8</v>
      </c>
      <c r="AL497" s="135">
        <f t="shared" si="136"/>
        <v>2650.8</v>
      </c>
    </row>
    <row r="498" spans="1:38" ht="22.5" x14ac:dyDescent="0.2">
      <c r="A498" s="42" t="s">
        <v>94</v>
      </c>
      <c r="B498" s="43">
        <v>298</v>
      </c>
      <c r="C498" s="44">
        <v>102</v>
      </c>
      <c r="D498" s="45" t="s">
        <v>93</v>
      </c>
      <c r="E498" s="46" t="s">
        <v>23</v>
      </c>
      <c r="F498" s="45" t="s">
        <v>2</v>
      </c>
      <c r="G498" s="47" t="s">
        <v>9</v>
      </c>
      <c r="H498" s="48" t="s">
        <v>7</v>
      </c>
      <c r="I498" s="49">
        <f t="shared" si="146"/>
        <v>2650.8</v>
      </c>
      <c r="J498" s="49">
        <f t="shared" si="146"/>
        <v>2650.8</v>
      </c>
      <c r="K498" s="49"/>
      <c r="L498" s="49"/>
      <c r="M498" s="49">
        <f t="shared" si="128"/>
        <v>2650.8</v>
      </c>
      <c r="N498" s="50">
        <f t="shared" si="129"/>
        <v>2650.8</v>
      </c>
      <c r="O498" s="51"/>
      <c r="P498" s="51"/>
      <c r="Q498" s="50">
        <f t="shared" si="144"/>
        <v>2650.8</v>
      </c>
      <c r="R498" s="50">
        <f t="shared" si="145"/>
        <v>2650.8</v>
      </c>
      <c r="S498" s="98"/>
      <c r="T498" s="98"/>
      <c r="U498" s="52">
        <f t="shared" si="143"/>
        <v>2650.8</v>
      </c>
      <c r="V498" s="52">
        <f t="shared" si="143"/>
        <v>2650.8</v>
      </c>
      <c r="W498" s="52"/>
      <c r="X498" s="52"/>
      <c r="Y498" s="52">
        <f t="shared" si="141"/>
        <v>2650.8</v>
      </c>
      <c r="Z498" s="52">
        <f t="shared" si="142"/>
        <v>2650.8</v>
      </c>
      <c r="AA498" s="52"/>
      <c r="AB498" s="52"/>
      <c r="AC498" s="52">
        <f t="shared" si="137"/>
        <v>2650.8</v>
      </c>
      <c r="AD498" s="91">
        <f t="shared" si="138"/>
        <v>2650.8</v>
      </c>
      <c r="AE498" s="3"/>
      <c r="AF498" s="3"/>
      <c r="AG498" s="135">
        <f t="shared" si="139"/>
        <v>2650.8</v>
      </c>
      <c r="AH498" s="135">
        <f t="shared" si="140"/>
        <v>2650.8</v>
      </c>
      <c r="AI498" s="135"/>
      <c r="AJ498" s="135"/>
      <c r="AK498" s="135">
        <f t="shared" si="135"/>
        <v>2650.8</v>
      </c>
      <c r="AL498" s="135">
        <f t="shared" si="136"/>
        <v>2650.8</v>
      </c>
    </row>
    <row r="499" spans="1:38" ht="22.5" x14ac:dyDescent="0.2">
      <c r="A499" s="42" t="s">
        <v>15</v>
      </c>
      <c r="B499" s="43">
        <v>298</v>
      </c>
      <c r="C499" s="44">
        <v>102</v>
      </c>
      <c r="D499" s="45" t="s">
        <v>93</v>
      </c>
      <c r="E499" s="46" t="s">
        <v>23</v>
      </c>
      <c r="F499" s="45" t="s">
        <v>2</v>
      </c>
      <c r="G499" s="47" t="s">
        <v>11</v>
      </c>
      <c r="H499" s="48" t="s">
        <v>7</v>
      </c>
      <c r="I499" s="49">
        <f t="shared" si="146"/>
        <v>2650.8</v>
      </c>
      <c r="J499" s="49">
        <f t="shared" si="146"/>
        <v>2650.8</v>
      </c>
      <c r="K499" s="49"/>
      <c r="L499" s="49"/>
      <c r="M499" s="49">
        <f t="shared" si="128"/>
        <v>2650.8</v>
      </c>
      <c r="N499" s="50">
        <f t="shared" si="129"/>
        <v>2650.8</v>
      </c>
      <c r="O499" s="51"/>
      <c r="P499" s="51"/>
      <c r="Q499" s="50">
        <f t="shared" si="144"/>
        <v>2650.8</v>
      </c>
      <c r="R499" s="50">
        <f t="shared" si="145"/>
        <v>2650.8</v>
      </c>
      <c r="S499" s="98"/>
      <c r="T499" s="98"/>
      <c r="U499" s="52">
        <f t="shared" si="143"/>
        <v>2650.8</v>
      </c>
      <c r="V499" s="52">
        <f t="shared" si="143"/>
        <v>2650.8</v>
      </c>
      <c r="W499" s="52"/>
      <c r="X499" s="52"/>
      <c r="Y499" s="52">
        <f t="shared" si="141"/>
        <v>2650.8</v>
      </c>
      <c r="Z499" s="52">
        <f t="shared" si="142"/>
        <v>2650.8</v>
      </c>
      <c r="AA499" s="52"/>
      <c r="AB499" s="52"/>
      <c r="AC499" s="52">
        <f t="shared" si="137"/>
        <v>2650.8</v>
      </c>
      <c r="AD499" s="91">
        <f t="shared" si="138"/>
        <v>2650.8</v>
      </c>
      <c r="AE499" s="3"/>
      <c r="AF499" s="3"/>
      <c r="AG499" s="135">
        <f t="shared" si="139"/>
        <v>2650.8</v>
      </c>
      <c r="AH499" s="135">
        <f t="shared" si="140"/>
        <v>2650.8</v>
      </c>
      <c r="AI499" s="135"/>
      <c r="AJ499" s="135"/>
      <c r="AK499" s="135">
        <f t="shared" si="135"/>
        <v>2650.8</v>
      </c>
      <c r="AL499" s="135">
        <f t="shared" si="136"/>
        <v>2650.8</v>
      </c>
    </row>
    <row r="500" spans="1:38" ht="43.9" customHeight="1" x14ac:dyDescent="0.2">
      <c r="A500" s="42" t="s">
        <v>6</v>
      </c>
      <c r="B500" s="43">
        <v>298</v>
      </c>
      <c r="C500" s="44">
        <v>102</v>
      </c>
      <c r="D500" s="45" t="s">
        <v>93</v>
      </c>
      <c r="E500" s="46" t="s">
        <v>23</v>
      </c>
      <c r="F500" s="45" t="s">
        <v>2</v>
      </c>
      <c r="G500" s="47" t="s">
        <v>11</v>
      </c>
      <c r="H500" s="48">
        <v>100</v>
      </c>
      <c r="I500" s="49">
        <f t="shared" si="146"/>
        <v>2650.8</v>
      </c>
      <c r="J500" s="49">
        <f t="shared" si="146"/>
        <v>2650.8</v>
      </c>
      <c r="K500" s="49"/>
      <c r="L500" s="49"/>
      <c r="M500" s="49">
        <f t="shared" si="128"/>
        <v>2650.8</v>
      </c>
      <c r="N500" s="50">
        <f t="shared" si="129"/>
        <v>2650.8</v>
      </c>
      <c r="O500" s="51"/>
      <c r="P500" s="51"/>
      <c r="Q500" s="50">
        <f t="shared" si="144"/>
        <v>2650.8</v>
      </c>
      <c r="R500" s="50">
        <f t="shared" si="145"/>
        <v>2650.8</v>
      </c>
      <c r="S500" s="98"/>
      <c r="T500" s="98"/>
      <c r="U500" s="52">
        <f t="shared" si="143"/>
        <v>2650.8</v>
      </c>
      <c r="V500" s="52">
        <f t="shared" si="143"/>
        <v>2650.8</v>
      </c>
      <c r="W500" s="52"/>
      <c r="X500" s="52"/>
      <c r="Y500" s="52">
        <f t="shared" si="141"/>
        <v>2650.8</v>
      </c>
      <c r="Z500" s="52">
        <f t="shared" si="142"/>
        <v>2650.8</v>
      </c>
      <c r="AA500" s="52"/>
      <c r="AB500" s="52"/>
      <c r="AC500" s="52">
        <f t="shared" si="137"/>
        <v>2650.8</v>
      </c>
      <c r="AD500" s="91">
        <f t="shared" si="138"/>
        <v>2650.8</v>
      </c>
      <c r="AE500" s="3"/>
      <c r="AF500" s="3"/>
      <c r="AG500" s="135">
        <f t="shared" si="139"/>
        <v>2650.8</v>
      </c>
      <c r="AH500" s="135">
        <f t="shared" si="140"/>
        <v>2650.8</v>
      </c>
      <c r="AI500" s="135"/>
      <c r="AJ500" s="135"/>
      <c r="AK500" s="135">
        <f t="shared" si="135"/>
        <v>2650.8</v>
      </c>
      <c r="AL500" s="135">
        <f t="shared" si="136"/>
        <v>2650.8</v>
      </c>
    </row>
    <row r="501" spans="1:38" ht="22.5" x14ac:dyDescent="0.2">
      <c r="A501" s="42" t="s">
        <v>5</v>
      </c>
      <c r="B501" s="43">
        <v>298</v>
      </c>
      <c r="C501" s="44">
        <v>102</v>
      </c>
      <c r="D501" s="45" t="s">
        <v>93</v>
      </c>
      <c r="E501" s="46" t="s">
        <v>23</v>
      </c>
      <c r="F501" s="45" t="s">
        <v>2</v>
      </c>
      <c r="G501" s="47" t="s">
        <v>11</v>
      </c>
      <c r="H501" s="48">
        <v>120</v>
      </c>
      <c r="I501" s="49">
        <f>2167+483.8</f>
        <v>2650.8</v>
      </c>
      <c r="J501" s="49">
        <f>2167+483.8</f>
        <v>2650.8</v>
      </c>
      <c r="K501" s="49"/>
      <c r="L501" s="49"/>
      <c r="M501" s="49">
        <f t="shared" si="128"/>
        <v>2650.8</v>
      </c>
      <c r="N501" s="50">
        <f t="shared" si="129"/>
        <v>2650.8</v>
      </c>
      <c r="O501" s="51"/>
      <c r="P501" s="51"/>
      <c r="Q501" s="50">
        <f t="shared" si="144"/>
        <v>2650.8</v>
      </c>
      <c r="R501" s="50">
        <f t="shared" si="145"/>
        <v>2650.8</v>
      </c>
      <c r="S501" s="98"/>
      <c r="T501" s="98"/>
      <c r="U501" s="52">
        <f t="shared" si="143"/>
        <v>2650.8</v>
      </c>
      <c r="V501" s="52">
        <f t="shared" si="143"/>
        <v>2650.8</v>
      </c>
      <c r="W501" s="52"/>
      <c r="X501" s="52"/>
      <c r="Y501" s="52">
        <f t="shared" si="141"/>
        <v>2650.8</v>
      </c>
      <c r="Z501" s="52">
        <f t="shared" si="142"/>
        <v>2650.8</v>
      </c>
      <c r="AA501" s="52"/>
      <c r="AB501" s="52"/>
      <c r="AC501" s="52">
        <f t="shared" si="137"/>
        <v>2650.8</v>
      </c>
      <c r="AD501" s="91">
        <f t="shared" si="138"/>
        <v>2650.8</v>
      </c>
      <c r="AE501" s="3"/>
      <c r="AF501" s="3"/>
      <c r="AG501" s="135">
        <f t="shared" si="139"/>
        <v>2650.8</v>
      </c>
      <c r="AH501" s="135">
        <f t="shared" si="140"/>
        <v>2650.8</v>
      </c>
      <c r="AI501" s="135"/>
      <c r="AJ501" s="135"/>
      <c r="AK501" s="135">
        <f t="shared" si="135"/>
        <v>2650.8</v>
      </c>
      <c r="AL501" s="135">
        <f t="shared" si="136"/>
        <v>2650.8</v>
      </c>
    </row>
    <row r="502" spans="1:38" ht="34.15" customHeight="1" x14ac:dyDescent="0.2">
      <c r="A502" s="42" t="s">
        <v>92</v>
      </c>
      <c r="B502" s="43">
        <v>298</v>
      </c>
      <c r="C502" s="44">
        <v>104</v>
      </c>
      <c r="D502" s="45" t="s">
        <v>7</v>
      </c>
      <c r="E502" s="46" t="s">
        <v>7</v>
      </c>
      <c r="F502" s="45" t="s">
        <v>7</v>
      </c>
      <c r="G502" s="47" t="s">
        <v>7</v>
      </c>
      <c r="H502" s="48" t="s">
        <v>7</v>
      </c>
      <c r="I502" s="49">
        <f>I503</f>
        <v>20181.5</v>
      </c>
      <c r="J502" s="49">
        <f>J503</f>
        <v>20241.599999999999</v>
      </c>
      <c r="K502" s="49"/>
      <c r="L502" s="49"/>
      <c r="M502" s="49">
        <f t="shared" si="128"/>
        <v>20181.5</v>
      </c>
      <c r="N502" s="50">
        <f t="shared" si="129"/>
        <v>20241.599999999999</v>
      </c>
      <c r="O502" s="51"/>
      <c r="P502" s="51"/>
      <c r="Q502" s="50">
        <f t="shared" si="144"/>
        <v>20181.5</v>
      </c>
      <c r="R502" s="50">
        <f t="shared" si="145"/>
        <v>20241.599999999999</v>
      </c>
      <c r="S502" s="98">
        <f>S503</f>
        <v>-132.19999999999999</v>
      </c>
      <c r="T502" s="98">
        <f>T503</f>
        <v>-132.19999999999999</v>
      </c>
      <c r="U502" s="52">
        <f t="shared" si="143"/>
        <v>20049.3</v>
      </c>
      <c r="V502" s="52">
        <f t="shared" si="143"/>
        <v>20109.399999999998</v>
      </c>
      <c r="W502" s="52"/>
      <c r="X502" s="52"/>
      <c r="Y502" s="52">
        <f t="shared" si="141"/>
        <v>20049.3</v>
      </c>
      <c r="Z502" s="52">
        <f t="shared" si="142"/>
        <v>20109.399999999998</v>
      </c>
      <c r="AA502" s="52"/>
      <c r="AB502" s="52"/>
      <c r="AC502" s="52">
        <f t="shared" si="137"/>
        <v>20049.3</v>
      </c>
      <c r="AD502" s="91">
        <f t="shared" si="138"/>
        <v>20109.399999999998</v>
      </c>
      <c r="AE502" s="148">
        <f>AE503</f>
        <v>1235.972</v>
      </c>
      <c r="AF502" s="148">
        <f>AF503</f>
        <v>1235.972</v>
      </c>
      <c r="AG502" s="135">
        <f t="shared" si="139"/>
        <v>21285.272000000001</v>
      </c>
      <c r="AH502" s="135">
        <f t="shared" si="140"/>
        <v>21345.371999999999</v>
      </c>
      <c r="AI502" s="135"/>
      <c r="AJ502" s="135"/>
      <c r="AK502" s="135">
        <f t="shared" si="135"/>
        <v>21285.272000000001</v>
      </c>
      <c r="AL502" s="135">
        <f t="shared" si="136"/>
        <v>21345.371999999999</v>
      </c>
    </row>
    <row r="503" spans="1:38" ht="45.6" customHeight="1" x14ac:dyDescent="0.2">
      <c r="A503" s="42" t="s">
        <v>300</v>
      </c>
      <c r="B503" s="43">
        <v>298</v>
      </c>
      <c r="C503" s="44">
        <v>104</v>
      </c>
      <c r="D503" s="45" t="s">
        <v>34</v>
      </c>
      <c r="E503" s="46" t="s">
        <v>3</v>
      </c>
      <c r="F503" s="45" t="s">
        <v>2</v>
      </c>
      <c r="G503" s="47" t="s">
        <v>9</v>
      </c>
      <c r="H503" s="48" t="s">
        <v>7</v>
      </c>
      <c r="I503" s="49">
        <f>I504+I509+I514+I521</f>
        <v>20181.5</v>
      </c>
      <c r="J503" s="49">
        <f>J504+J509+J514+J521</f>
        <v>20241.599999999999</v>
      </c>
      <c r="K503" s="49"/>
      <c r="L503" s="49"/>
      <c r="M503" s="49">
        <f t="shared" si="128"/>
        <v>20181.5</v>
      </c>
      <c r="N503" s="50">
        <f t="shared" si="129"/>
        <v>20241.599999999999</v>
      </c>
      <c r="O503" s="51"/>
      <c r="P503" s="51"/>
      <c r="Q503" s="50">
        <f t="shared" si="144"/>
        <v>20181.5</v>
      </c>
      <c r="R503" s="50">
        <f t="shared" si="145"/>
        <v>20241.599999999999</v>
      </c>
      <c r="S503" s="98">
        <f>S521</f>
        <v>-132.19999999999999</v>
      </c>
      <c r="T503" s="98">
        <f>T521</f>
        <v>-132.19999999999999</v>
      </c>
      <c r="U503" s="52">
        <f t="shared" si="143"/>
        <v>20049.3</v>
      </c>
      <c r="V503" s="52">
        <f t="shared" si="143"/>
        <v>20109.399999999998</v>
      </c>
      <c r="W503" s="52"/>
      <c r="X503" s="52"/>
      <c r="Y503" s="52">
        <f t="shared" si="141"/>
        <v>20049.3</v>
      </c>
      <c r="Z503" s="52">
        <f t="shared" si="142"/>
        <v>20109.399999999998</v>
      </c>
      <c r="AA503" s="52"/>
      <c r="AB503" s="52"/>
      <c r="AC503" s="52">
        <f t="shared" si="137"/>
        <v>20049.3</v>
      </c>
      <c r="AD503" s="91">
        <f t="shared" si="138"/>
        <v>20109.399999999998</v>
      </c>
      <c r="AE503" s="148">
        <f>AE514</f>
        <v>1235.972</v>
      </c>
      <c r="AF503" s="148">
        <f>AF514</f>
        <v>1235.972</v>
      </c>
      <c r="AG503" s="135">
        <f t="shared" si="139"/>
        <v>21285.272000000001</v>
      </c>
      <c r="AH503" s="135">
        <f t="shared" si="140"/>
        <v>21345.371999999999</v>
      </c>
      <c r="AI503" s="135"/>
      <c r="AJ503" s="135"/>
      <c r="AK503" s="135">
        <f t="shared" si="135"/>
        <v>21285.272000000001</v>
      </c>
      <c r="AL503" s="135">
        <f t="shared" si="136"/>
        <v>21345.371999999999</v>
      </c>
    </row>
    <row r="504" spans="1:38" ht="22.5" x14ac:dyDescent="0.2">
      <c r="A504" s="42" t="s">
        <v>91</v>
      </c>
      <c r="B504" s="43">
        <v>298</v>
      </c>
      <c r="C504" s="44">
        <v>104</v>
      </c>
      <c r="D504" s="45" t="s">
        <v>34</v>
      </c>
      <c r="E504" s="46" t="s">
        <v>3</v>
      </c>
      <c r="F504" s="45" t="s">
        <v>2</v>
      </c>
      <c r="G504" s="47" t="s">
        <v>90</v>
      </c>
      <c r="H504" s="48" t="s">
        <v>7</v>
      </c>
      <c r="I504" s="49">
        <f>I505+I507</f>
        <v>583.70000000000005</v>
      </c>
      <c r="J504" s="49">
        <f>J505+J507</f>
        <v>603.70000000000005</v>
      </c>
      <c r="K504" s="49"/>
      <c r="L504" s="49"/>
      <c r="M504" s="49">
        <f t="shared" si="128"/>
        <v>583.70000000000005</v>
      </c>
      <c r="N504" s="50">
        <f t="shared" si="129"/>
        <v>603.70000000000005</v>
      </c>
      <c r="O504" s="51"/>
      <c r="P504" s="51"/>
      <c r="Q504" s="50">
        <f t="shared" si="144"/>
        <v>583.70000000000005</v>
      </c>
      <c r="R504" s="50">
        <f t="shared" si="145"/>
        <v>603.70000000000005</v>
      </c>
      <c r="S504" s="51"/>
      <c r="T504" s="51"/>
      <c r="U504" s="52">
        <f t="shared" si="143"/>
        <v>583.70000000000005</v>
      </c>
      <c r="V504" s="52">
        <f t="shared" si="143"/>
        <v>603.70000000000005</v>
      </c>
      <c r="W504" s="52"/>
      <c r="X504" s="52"/>
      <c r="Y504" s="52">
        <f t="shared" si="141"/>
        <v>583.70000000000005</v>
      </c>
      <c r="Z504" s="52">
        <f t="shared" si="142"/>
        <v>603.70000000000005</v>
      </c>
      <c r="AA504" s="52"/>
      <c r="AB504" s="52"/>
      <c r="AC504" s="52">
        <f t="shared" si="137"/>
        <v>583.70000000000005</v>
      </c>
      <c r="AD504" s="91">
        <f t="shared" si="138"/>
        <v>603.70000000000005</v>
      </c>
      <c r="AE504" s="3"/>
      <c r="AF504" s="3"/>
      <c r="AG504" s="135">
        <f t="shared" si="139"/>
        <v>583.70000000000005</v>
      </c>
      <c r="AH504" s="135">
        <f t="shared" si="140"/>
        <v>603.70000000000005</v>
      </c>
      <c r="AI504" s="135"/>
      <c r="AJ504" s="135"/>
      <c r="AK504" s="135">
        <f t="shared" si="135"/>
        <v>583.70000000000005</v>
      </c>
      <c r="AL504" s="135">
        <f t="shared" si="136"/>
        <v>603.70000000000005</v>
      </c>
    </row>
    <row r="505" spans="1:38" ht="45" x14ac:dyDescent="0.2">
      <c r="A505" s="42" t="s">
        <v>6</v>
      </c>
      <c r="B505" s="43">
        <v>298</v>
      </c>
      <c r="C505" s="44">
        <v>104</v>
      </c>
      <c r="D505" s="45" t="s">
        <v>34</v>
      </c>
      <c r="E505" s="46" t="s">
        <v>3</v>
      </c>
      <c r="F505" s="45" t="s">
        <v>2</v>
      </c>
      <c r="G505" s="47" t="s">
        <v>90</v>
      </c>
      <c r="H505" s="48">
        <v>100</v>
      </c>
      <c r="I505" s="49">
        <f>I506</f>
        <v>465.70000000000005</v>
      </c>
      <c r="J505" s="49">
        <f>J506</f>
        <v>465.70000000000005</v>
      </c>
      <c r="K505" s="49"/>
      <c r="L505" s="49"/>
      <c r="M505" s="49">
        <f t="shared" si="128"/>
        <v>465.70000000000005</v>
      </c>
      <c r="N505" s="50">
        <f t="shared" si="129"/>
        <v>465.70000000000005</v>
      </c>
      <c r="O505" s="51"/>
      <c r="P505" s="51"/>
      <c r="Q505" s="50">
        <f t="shared" si="144"/>
        <v>465.70000000000005</v>
      </c>
      <c r="R505" s="50">
        <f t="shared" si="145"/>
        <v>465.70000000000005</v>
      </c>
      <c r="S505" s="51"/>
      <c r="T505" s="51"/>
      <c r="U505" s="52">
        <f t="shared" si="143"/>
        <v>465.70000000000005</v>
      </c>
      <c r="V505" s="52">
        <f t="shared" si="143"/>
        <v>465.70000000000005</v>
      </c>
      <c r="W505" s="52"/>
      <c r="X505" s="52"/>
      <c r="Y505" s="52">
        <f t="shared" si="141"/>
        <v>465.70000000000005</v>
      </c>
      <c r="Z505" s="52">
        <f t="shared" si="142"/>
        <v>465.70000000000005</v>
      </c>
      <c r="AA505" s="52"/>
      <c r="AB505" s="52"/>
      <c r="AC505" s="52">
        <f t="shared" si="137"/>
        <v>465.70000000000005</v>
      </c>
      <c r="AD505" s="91">
        <f t="shared" si="138"/>
        <v>465.70000000000005</v>
      </c>
      <c r="AE505" s="3"/>
      <c r="AF505" s="3"/>
      <c r="AG505" s="135">
        <f t="shared" si="139"/>
        <v>465.70000000000005</v>
      </c>
      <c r="AH505" s="135">
        <f t="shared" si="140"/>
        <v>465.70000000000005</v>
      </c>
      <c r="AI505" s="135"/>
      <c r="AJ505" s="135"/>
      <c r="AK505" s="135">
        <f t="shared" si="135"/>
        <v>465.70000000000005</v>
      </c>
      <c r="AL505" s="135">
        <f t="shared" si="136"/>
        <v>465.70000000000005</v>
      </c>
    </row>
    <row r="506" spans="1:38" ht="22.5" x14ac:dyDescent="0.2">
      <c r="A506" s="42" t="s">
        <v>5</v>
      </c>
      <c r="B506" s="43">
        <v>298</v>
      </c>
      <c r="C506" s="44">
        <v>104</v>
      </c>
      <c r="D506" s="45" t="s">
        <v>34</v>
      </c>
      <c r="E506" s="46" t="s">
        <v>3</v>
      </c>
      <c r="F506" s="45" t="s">
        <v>2</v>
      </c>
      <c r="G506" s="47" t="s">
        <v>90</v>
      </c>
      <c r="H506" s="48">
        <v>120</v>
      </c>
      <c r="I506" s="49">
        <f>345.7+15.6+104.4</f>
        <v>465.70000000000005</v>
      </c>
      <c r="J506" s="49">
        <f>345.7+15.6+104.4</f>
        <v>465.70000000000005</v>
      </c>
      <c r="K506" s="49"/>
      <c r="L506" s="49"/>
      <c r="M506" s="49">
        <f t="shared" ref="M506:M572" si="147">I506+K506</f>
        <v>465.70000000000005</v>
      </c>
      <c r="N506" s="50">
        <f t="shared" ref="N506:N572" si="148">J506+L506</f>
        <v>465.70000000000005</v>
      </c>
      <c r="O506" s="51"/>
      <c r="P506" s="51"/>
      <c r="Q506" s="50">
        <f t="shared" si="144"/>
        <v>465.70000000000005</v>
      </c>
      <c r="R506" s="50">
        <f t="shared" si="145"/>
        <v>465.70000000000005</v>
      </c>
      <c r="S506" s="51"/>
      <c r="T506" s="51"/>
      <c r="U506" s="52">
        <f t="shared" si="143"/>
        <v>465.70000000000005</v>
      </c>
      <c r="V506" s="52">
        <f t="shared" si="143"/>
        <v>465.70000000000005</v>
      </c>
      <c r="W506" s="52"/>
      <c r="X506" s="52"/>
      <c r="Y506" s="52">
        <f t="shared" si="141"/>
        <v>465.70000000000005</v>
      </c>
      <c r="Z506" s="52">
        <f t="shared" si="142"/>
        <v>465.70000000000005</v>
      </c>
      <c r="AA506" s="52"/>
      <c r="AB506" s="52"/>
      <c r="AC506" s="52">
        <f t="shared" si="137"/>
        <v>465.70000000000005</v>
      </c>
      <c r="AD506" s="91">
        <f t="shared" si="138"/>
        <v>465.70000000000005</v>
      </c>
      <c r="AE506" s="3"/>
      <c r="AF506" s="3"/>
      <c r="AG506" s="135">
        <f t="shared" si="139"/>
        <v>465.70000000000005</v>
      </c>
      <c r="AH506" s="135">
        <f t="shared" si="140"/>
        <v>465.70000000000005</v>
      </c>
      <c r="AI506" s="135"/>
      <c r="AJ506" s="135"/>
      <c r="AK506" s="135">
        <f t="shared" si="135"/>
        <v>465.70000000000005</v>
      </c>
      <c r="AL506" s="135">
        <f t="shared" si="136"/>
        <v>465.70000000000005</v>
      </c>
    </row>
    <row r="507" spans="1:38" ht="22.5" x14ac:dyDescent="0.2">
      <c r="A507" s="42" t="s">
        <v>14</v>
      </c>
      <c r="B507" s="43">
        <v>298</v>
      </c>
      <c r="C507" s="44">
        <v>104</v>
      </c>
      <c r="D507" s="45" t="s">
        <v>34</v>
      </c>
      <c r="E507" s="46" t="s">
        <v>3</v>
      </c>
      <c r="F507" s="45" t="s">
        <v>2</v>
      </c>
      <c r="G507" s="47" t="s">
        <v>90</v>
      </c>
      <c r="H507" s="48">
        <v>200</v>
      </c>
      <c r="I507" s="49">
        <f>I508</f>
        <v>118</v>
      </c>
      <c r="J507" s="49">
        <f>J508</f>
        <v>138</v>
      </c>
      <c r="K507" s="49"/>
      <c r="L507" s="49"/>
      <c r="M507" s="49">
        <f t="shared" si="147"/>
        <v>118</v>
      </c>
      <c r="N507" s="50">
        <f t="shared" si="148"/>
        <v>138</v>
      </c>
      <c r="O507" s="51"/>
      <c r="P507" s="51"/>
      <c r="Q507" s="50">
        <f t="shared" si="144"/>
        <v>118</v>
      </c>
      <c r="R507" s="50">
        <f t="shared" si="145"/>
        <v>138</v>
      </c>
      <c r="S507" s="51"/>
      <c r="T507" s="51"/>
      <c r="U507" s="52">
        <f t="shared" si="143"/>
        <v>118</v>
      </c>
      <c r="V507" s="52">
        <f t="shared" si="143"/>
        <v>138</v>
      </c>
      <c r="W507" s="52"/>
      <c r="X507" s="52"/>
      <c r="Y507" s="52">
        <f t="shared" si="141"/>
        <v>118</v>
      </c>
      <c r="Z507" s="52">
        <f t="shared" si="142"/>
        <v>138</v>
      </c>
      <c r="AA507" s="52"/>
      <c r="AB507" s="52"/>
      <c r="AC507" s="52">
        <f t="shared" si="137"/>
        <v>118</v>
      </c>
      <c r="AD507" s="91">
        <f t="shared" si="138"/>
        <v>138</v>
      </c>
      <c r="AE507" s="3"/>
      <c r="AF507" s="3"/>
      <c r="AG507" s="135">
        <f t="shared" si="139"/>
        <v>118</v>
      </c>
      <c r="AH507" s="135">
        <f t="shared" si="140"/>
        <v>138</v>
      </c>
      <c r="AI507" s="135"/>
      <c r="AJ507" s="135"/>
      <c r="AK507" s="135">
        <f t="shared" si="135"/>
        <v>118</v>
      </c>
      <c r="AL507" s="135">
        <f t="shared" si="136"/>
        <v>138</v>
      </c>
    </row>
    <row r="508" spans="1:38" ht="24" customHeight="1" x14ac:dyDescent="0.2">
      <c r="A508" s="42" t="s">
        <v>13</v>
      </c>
      <c r="B508" s="43">
        <v>298</v>
      </c>
      <c r="C508" s="44">
        <v>104</v>
      </c>
      <c r="D508" s="45" t="s">
        <v>34</v>
      </c>
      <c r="E508" s="46" t="s">
        <v>3</v>
      </c>
      <c r="F508" s="45" t="s">
        <v>2</v>
      </c>
      <c r="G508" s="47" t="s">
        <v>90</v>
      </c>
      <c r="H508" s="48">
        <v>240</v>
      </c>
      <c r="I508" s="49">
        <v>118</v>
      </c>
      <c r="J508" s="49">
        <v>138</v>
      </c>
      <c r="K508" s="49"/>
      <c r="L508" s="49"/>
      <c r="M508" s="49">
        <f t="shared" si="147"/>
        <v>118</v>
      </c>
      <c r="N508" s="50">
        <f t="shared" si="148"/>
        <v>138</v>
      </c>
      <c r="O508" s="51"/>
      <c r="P508" s="51"/>
      <c r="Q508" s="50">
        <f t="shared" si="144"/>
        <v>118</v>
      </c>
      <c r="R508" s="50">
        <f t="shared" si="145"/>
        <v>138</v>
      </c>
      <c r="S508" s="51"/>
      <c r="T508" s="51"/>
      <c r="U508" s="52">
        <f t="shared" si="143"/>
        <v>118</v>
      </c>
      <c r="V508" s="52">
        <f t="shared" si="143"/>
        <v>138</v>
      </c>
      <c r="W508" s="52"/>
      <c r="X508" s="52"/>
      <c r="Y508" s="52">
        <f t="shared" si="141"/>
        <v>118</v>
      </c>
      <c r="Z508" s="52">
        <f t="shared" si="142"/>
        <v>138</v>
      </c>
      <c r="AA508" s="52"/>
      <c r="AB508" s="52"/>
      <c r="AC508" s="52">
        <f t="shared" si="137"/>
        <v>118</v>
      </c>
      <c r="AD508" s="91">
        <f t="shared" si="138"/>
        <v>138</v>
      </c>
      <c r="AE508" s="3"/>
      <c r="AF508" s="3"/>
      <c r="AG508" s="135">
        <f t="shared" si="139"/>
        <v>118</v>
      </c>
      <c r="AH508" s="135">
        <f t="shared" si="140"/>
        <v>138</v>
      </c>
      <c r="AI508" s="135"/>
      <c r="AJ508" s="135"/>
      <c r="AK508" s="135">
        <f t="shared" si="135"/>
        <v>118</v>
      </c>
      <c r="AL508" s="135">
        <f t="shared" si="136"/>
        <v>138</v>
      </c>
    </row>
    <row r="509" spans="1:38" ht="56.25" x14ac:dyDescent="0.2">
      <c r="A509" s="53" t="s">
        <v>277</v>
      </c>
      <c r="B509" s="54">
        <v>298</v>
      </c>
      <c r="C509" s="44">
        <v>104</v>
      </c>
      <c r="D509" s="55" t="s">
        <v>34</v>
      </c>
      <c r="E509" s="56" t="s">
        <v>3</v>
      </c>
      <c r="F509" s="55" t="s">
        <v>2</v>
      </c>
      <c r="G509" s="57">
        <v>78791</v>
      </c>
      <c r="H509" s="48" t="s">
        <v>7</v>
      </c>
      <c r="I509" s="58">
        <f>I510+I512</f>
        <v>1167.3</v>
      </c>
      <c r="J509" s="58">
        <f>J510+J512</f>
        <v>1207.3999999999999</v>
      </c>
      <c r="K509" s="58"/>
      <c r="L509" s="58"/>
      <c r="M509" s="58">
        <f t="shared" si="147"/>
        <v>1167.3</v>
      </c>
      <c r="N509" s="71">
        <f t="shared" si="148"/>
        <v>1207.3999999999999</v>
      </c>
      <c r="O509" s="51"/>
      <c r="P509" s="51"/>
      <c r="Q509" s="50">
        <f t="shared" si="144"/>
        <v>1167.3</v>
      </c>
      <c r="R509" s="50">
        <f t="shared" si="145"/>
        <v>1207.3999999999999</v>
      </c>
      <c r="S509" s="51"/>
      <c r="T509" s="51"/>
      <c r="U509" s="52">
        <f t="shared" si="143"/>
        <v>1167.3</v>
      </c>
      <c r="V509" s="52">
        <f t="shared" si="143"/>
        <v>1207.3999999999999</v>
      </c>
      <c r="W509" s="52"/>
      <c r="X509" s="52"/>
      <c r="Y509" s="52">
        <f t="shared" si="141"/>
        <v>1167.3</v>
      </c>
      <c r="Z509" s="52">
        <f t="shared" si="142"/>
        <v>1207.3999999999999</v>
      </c>
      <c r="AA509" s="52"/>
      <c r="AB509" s="52"/>
      <c r="AC509" s="52">
        <f t="shared" si="137"/>
        <v>1167.3</v>
      </c>
      <c r="AD509" s="91">
        <f t="shared" si="138"/>
        <v>1207.3999999999999</v>
      </c>
      <c r="AE509" s="3"/>
      <c r="AF509" s="3"/>
      <c r="AG509" s="135">
        <f t="shared" si="139"/>
        <v>1167.3</v>
      </c>
      <c r="AH509" s="135">
        <f t="shared" si="140"/>
        <v>1207.3999999999999</v>
      </c>
      <c r="AI509" s="135"/>
      <c r="AJ509" s="135"/>
      <c r="AK509" s="135">
        <f t="shared" si="135"/>
        <v>1167.3</v>
      </c>
      <c r="AL509" s="135">
        <f t="shared" si="136"/>
        <v>1207.3999999999999</v>
      </c>
    </row>
    <row r="510" spans="1:38" ht="45" x14ac:dyDescent="0.2">
      <c r="A510" s="53" t="s">
        <v>6</v>
      </c>
      <c r="B510" s="54">
        <v>298</v>
      </c>
      <c r="C510" s="44">
        <v>104</v>
      </c>
      <c r="D510" s="55" t="s">
        <v>34</v>
      </c>
      <c r="E510" s="56" t="s">
        <v>3</v>
      </c>
      <c r="F510" s="55" t="s">
        <v>2</v>
      </c>
      <c r="G510" s="57">
        <v>78791</v>
      </c>
      <c r="H510" s="48">
        <v>100</v>
      </c>
      <c r="I510" s="58">
        <f>I511</f>
        <v>1068.5999999999999</v>
      </c>
      <c r="J510" s="58">
        <f>J511</f>
        <v>1068.5999999999999</v>
      </c>
      <c r="K510" s="58"/>
      <c r="L510" s="58"/>
      <c r="M510" s="58">
        <f t="shared" si="147"/>
        <v>1068.5999999999999</v>
      </c>
      <c r="N510" s="71">
        <f t="shared" si="148"/>
        <v>1068.5999999999999</v>
      </c>
      <c r="O510" s="51"/>
      <c r="P510" s="51"/>
      <c r="Q510" s="50">
        <f t="shared" si="144"/>
        <v>1068.5999999999999</v>
      </c>
      <c r="R510" s="50">
        <f t="shared" si="145"/>
        <v>1068.5999999999999</v>
      </c>
      <c r="S510" s="51"/>
      <c r="T510" s="51"/>
      <c r="U510" s="52">
        <f t="shared" si="143"/>
        <v>1068.5999999999999</v>
      </c>
      <c r="V510" s="52">
        <f t="shared" si="143"/>
        <v>1068.5999999999999</v>
      </c>
      <c r="W510" s="52"/>
      <c r="X510" s="52"/>
      <c r="Y510" s="52">
        <f t="shared" si="141"/>
        <v>1068.5999999999999</v>
      </c>
      <c r="Z510" s="52">
        <f t="shared" si="142"/>
        <v>1068.5999999999999</v>
      </c>
      <c r="AA510" s="52"/>
      <c r="AB510" s="52"/>
      <c r="AC510" s="52">
        <f t="shared" si="137"/>
        <v>1068.5999999999999</v>
      </c>
      <c r="AD510" s="91">
        <f t="shared" si="138"/>
        <v>1068.5999999999999</v>
      </c>
      <c r="AE510" s="3"/>
      <c r="AF510" s="3"/>
      <c r="AG510" s="135">
        <f t="shared" si="139"/>
        <v>1068.5999999999999</v>
      </c>
      <c r="AH510" s="135">
        <f t="shared" si="140"/>
        <v>1068.5999999999999</v>
      </c>
      <c r="AI510" s="135"/>
      <c r="AJ510" s="135"/>
      <c r="AK510" s="135">
        <f t="shared" si="135"/>
        <v>1068.5999999999999</v>
      </c>
      <c r="AL510" s="135">
        <f t="shared" si="136"/>
        <v>1068.5999999999999</v>
      </c>
    </row>
    <row r="511" spans="1:38" ht="24" customHeight="1" x14ac:dyDescent="0.2">
      <c r="A511" s="53" t="s">
        <v>5</v>
      </c>
      <c r="B511" s="54">
        <v>298</v>
      </c>
      <c r="C511" s="44">
        <v>104</v>
      </c>
      <c r="D511" s="55" t="s">
        <v>34</v>
      </c>
      <c r="E511" s="56" t="s">
        <v>3</v>
      </c>
      <c r="F511" s="55" t="s">
        <v>2</v>
      </c>
      <c r="G511" s="57">
        <v>78791</v>
      </c>
      <c r="H511" s="48">
        <v>120</v>
      </c>
      <c r="I511" s="58">
        <f>790+40+238.6</f>
        <v>1068.5999999999999</v>
      </c>
      <c r="J511" s="58">
        <f>790+40+238.6</f>
        <v>1068.5999999999999</v>
      </c>
      <c r="K511" s="58"/>
      <c r="L511" s="58"/>
      <c r="M511" s="58">
        <f t="shared" si="147"/>
        <v>1068.5999999999999</v>
      </c>
      <c r="N511" s="71">
        <f t="shared" si="148"/>
        <v>1068.5999999999999</v>
      </c>
      <c r="O511" s="51"/>
      <c r="P511" s="51"/>
      <c r="Q511" s="50">
        <f t="shared" si="144"/>
        <v>1068.5999999999999</v>
      </c>
      <c r="R511" s="50">
        <f t="shared" si="145"/>
        <v>1068.5999999999999</v>
      </c>
      <c r="S511" s="51"/>
      <c r="T511" s="51"/>
      <c r="U511" s="52">
        <f t="shared" si="143"/>
        <v>1068.5999999999999</v>
      </c>
      <c r="V511" s="52">
        <f t="shared" si="143"/>
        <v>1068.5999999999999</v>
      </c>
      <c r="W511" s="52"/>
      <c r="X511" s="52"/>
      <c r="Y511" s="52">
        <f t="shared" si="141"/>
        <v>1068.5999999999999</v>
      </c>
      <c r="Z511" s="52">
        <f t="shared" si="142"/>
        <v>1068.5999999999999</v>
      </c>
      <c r="AA511" s="52"/>
      <c r="AB511" s="52"/>
      <c r="AC511" s="52">
        <f t="shared" si="137"/>
        <v>1068.5999999999999</v>
      </c>
      <c r="AD511" s="91">
        <f t="shared" si="138"/>
        <v>1068.5999999999999</v>
      </c>
      <c r="AE511" s="3"/>
      <c r="AF511" s="3"/>
      <c r="AG511" s="135">
        <f t="shared" si="139"/>
        <v>1068.5999999999999</v>
      </c>
      <c r="AH511" s="135">
        <f t="shared" si="140"/>
        <v>1068.5999999999999</v>
      </c>
      <c r="AI511" s="135"/>
      <c r="AJ511" s="135"/>
      <c r="AK511" s="135">
        <f t="shared" si="135"/>
        <v>1068.5999999999999</v>
      </c>
      <c r="AL511" s="135">
        <f t="shared" si="136"/>
        <v>1068.5999999999999</v>
      </c>
    </row>
    <row r="512" spans="1:38" ht="24" customHeight="1" x14ac:dyDescent="0.2">
      <c r="A512" s="53" t="s">
        <v>14</v>
      </c>
      <c r="B512" s="54">
        <v>298</v>
      </c>
      <c r="C512" s="44">
        <v>104</v>
      </c>
      <c r="D512" s="55" t="s">
        <v>34</v>
      </c>
      <c r="E512" s="56" t="s">
        <v>3</v>
      </c>
      <c r="F512" s="55" t="s">
        <v>2</v>
      </c>
      <c r="G512" s="57">
        <v>78791</v>
      </c>
      <c r="H512" s="48">
        <v>200</v>
      </c>
      <c r="I512" s="58">
        <f>I513</f>
        <v>98.7</v>
      </c>
      <c r="J512" s="58">
        <f>J513</f>
        <v>138.80000000000001</v>
      </c>
      <c r="K512" s="58"/>
      <c r="L512" s="58"/>
      <c r="M512" s="58">
        <f t="shared" si="147"/>
        <v>98.7</v>
      </c>
      <c r="N512" s="71">
        <f t="shared" si="148"/>
        <v>138.80000000000001</v>
      </c>
      <c r="O512" s="51"/>
      <c r="P512" s="51"/>
      <c r="Q512" s="50">
        <f t="shared" si="144"/>
        <v>98.7</v>
      </c>
      <c r="R512" s="50">
        <f t="shared" si="145"/>
        <v>138.80000000000001</v>
      </c>
      <c r="S512" s="51"/>
      <c r="T512" s="51"/>
      <c r="U512" s="52">
        <f t="shared" si="143"/>
        <v>98.7</v>
      </c>
      <c r="V512" s="52">
        <f t="shared" si="143"/>
        <v>138.80000000000001</v>
      </c>
      <c r="W512" s="52"/>
      <c r="X512" s="52"/>
      <c r="Y512" s="52">
        <f t="shared" si="141"/>
        <v>98.7</v>
      </c>
      <c r="Z512" s="52">
        <f t="shared" si="142"/>
        <v>138.80000000000001</v>
      </c>
      <c r="AA512" s="52"/>
      <c r="AB512" s="52"/>
      <c r="AC512" s="52">
        <f t="shared" si="137"/>
        <v>98.7</v>
      </c>
      <c r="AD512" s="91">
        <f t="shared" si="138"/>
        <v>138.80000000000001</v>
      </c>
      <c r="AE512" s="3"/>
      <c r="AF512" s="3"/>
      <c r="AG512" s="135">
        <f t="shared" si="139"/>
        <v>98.7</v>
      </c>
      <c r="AH512" s="135">
        <f t="shared" si="140"/>
        <v>138.80000000000001</v>
      </c>
      <c r="AI512" s="135"/>
      <c r="AJ512" s="135"/>
      <c r="AK512" s="135">
        <f t="shared" si="135"/>
        <v>98.7</v>
      </c>
      <c r="AL512" s="135">
        <f t="shared" si="136"/>
        <v>138.80000000000001</v>
      </c>
    </row>
    <row r="513" spans="1:38" ht="24" customHeight="1" x14ac:dyDescent="0.2">
      <c r="A513" s="53" t="s">
        <v>13</v>
      </c>
      <c r="B513" s="54">
        <v>298</v>
      </c>
      <c r="C513" s="44">
        <v>104</v>
      </c>
      <c r="D513" s="55" t="s">
        <v>34</v>
      </c>
      <c r="E513" s="56" t="s">
        <v>3</v>
      </c>
      <c r="F513" s="55" t="s">
        <v>2</v>
      </c>
      <c r="G513" s="57">
        <v>78791</v>
      </c>
      <c r="H513" s="48">
        <v>240</v>
      </c>
      <c r="I513" s="58">
        <v>98.7</v>
      </c>
      <c r="J513" s="58">
        <v>138.80000000000001</v>
      </c>
      <c r="K513" s="58"/>
      <c r="L513" s="58"/>
      <c r="M513" s="58">
        <f t="shared" si="147"/>
        <v>98.7</v>
      </c>
      <c r="N513" s="71">
        <f t="shared" si="148"/>
        <v>138.80000000000001</v>
      </c>
      <c r="O513" s="51"/>
      <c r="P513" s="51"/>
      <c r="Q513" s="50">
        <f t="shared" si="144"/>
        <v>98.7</v>
      </c>
      <c r="R513" s="50">
        <f t="shared" si="145"/>
        <v>138.80000000000001</v>
      </c>
      <c r="S513" s="51"/>
      <c r="T513" s="51"/>
      <c r="U513" s="52">
        <f t="shared" si="143"/>
        <v>98.7</v>
      </c>
      <c r="V513" s="52">
        <f t="shared" si="143"/>
        <v>138.80000000000001</v>
      </c>
      <c r="W513" s="52"/>
      <c r="X513" s="52"/>
      <c r="Y513" s="52">
        <f t="shared" si="141"/>
        <v>98.7</v>
      </c>
      <c r="Z513" s="52">
        <f t="shared" si="142"/>
        <v>138.80000000000001</v>
      </c>
      <c r="AA513" s="52"/>
      <c r="AB513" s="52"/>
      <c r="AC513" s="52">
        <f t="shared" si="137"/>
        <v>98.7</v>
      </c>
      <c r="AD513" s="91">
        <f t="shared" si="138"/>
        <v>138.80000000000001</v>
      </c>
      <c r="AE513" s="3"/>
      <c r="AF513" s="3"/>
      <c r="AG513" s="135">
        <f t="shared" si="139"/>
        <v>98.7</v>
      </c>
      <c r="AH513" s="135">
        <f t="shared" si="140"/>
        <v>138.80000000000001</v>
      </c>
      <c r="AI513" s="135"/>
      <c r="AJ513" s="135"/>
      <c r="AK513" s="135">
        <f t="shared" si="135"/>
        <v>98.7</v>
      </c>
      <c r="AL513" s="135">
        <f t="shared" si="136"/>
        <v>138.80000000000001</v>
      </c>
    </row>
    <row r="514" spans="1:38" ht="22.5" x14ac:dyDescent="0.2">
      <c r="A514" s="42" t="s">
        <v>15</v>
      </c>
      <c r="B514" s="43">
        <v>298</v>
      </c>
      <c r="C514" s="44">
        <v>104</v>
      </c>
      <c r="D514" s="45" t="s">
        <v>34</v>
      </c>
      <c r="E514" s="46" t="s">
        <v>3</v>
      </c>
      <c r="F514" s="45" t="s">
        <v>2</v>
      </c>
      <c r="G514" s="47" t="s">
        <v>11</v>
      </c>
      <c r="H514" s="48" t="s">
        <v>7</v>
      </c>
      <c r="I514" s="49">
        <f>I515+I517+I519</f>
        <v>18298.3</v>
      </c>
      <c r="J514" s="49">
        <f>J515+J517+J519</f>
        <v>18298.3</v>
      </c>
      <c r="K514" s="49"/>
      <c r="L514" s="49"/>
      <c r="M514" s="49">
        <f t="shared" si="147"/>
        <v>18298.3</v>
      </c>
      <c r="N514" s="50">
        <f t="shared" si="148"/>
        <v>18298.3</v>
      </c>
      <c r="O514" s="51"/>
      <c r="P514" s="51"/>
      <c r="Q514" s="50">
        <f t="shared" si="144"/>
        <v>18298.3</v>
      </c>
      <c r="R514" s="50">
        <f t="shared" si="145"/>
        <v>18298.3</v>
      </c>
      <c r="S514" s="51"/>
      <c r="T514" s="51"/>
      <c r="U514" s="52">
        <f t="shared" si="143"/>
        <v>18298.3</v>
      </c>
      <c r="V514" s="52">
        <f t="shared" si="143"/>
        <v>18298.3</v>
      </c>
      <c r="W514" s="52"/>
      <c r="X514" s="52"/>
      <c r="Y514" s="52">
        <f t="shared" si="141"/>
        <v>18298.3</v>
      </c>
      <c r="Z514" s="52">
        <f t="shared" si="142"/>
        <v>18298.3</v>
      </c>
      <c r="AA514" s="52"/>
      <c r="AB514" s="52"/>
      <c r="AC514" s="52">
        <f t="shared" si="137"/>
        <v>18298.3</v>
      </c>
      <c r="AD514" s="91">
        <f t="shared" si="138"/>
        <v>18298.3</v>
      </c>
      <c r="AE514" s="148">
        <f>AE515</f>
        <v>1235.972</v>
      </c>
      <c r="AF514" s="148">
        <f>AF515</f>
        <v>1235.972</v>
      </c>
      <c r="AG514" s="135">
        <f t="shared" si="139"/>
        <v>19534.272000000001</v>
      </c>
      <c r="AH514" s="135">
        <f t="shared" si="140"/>
        <v>19534.272000000001</v>
      </c>
      <c r="AI514" s="135"/>
      <c r="AJ514" s="135"/>
      <c r="AK514" s="135">
        <f t="shared" si="135"/>
        <v>19534.272000000001</v>
      </c>
      <c r="AL514" s="135">
        <f t="shared" si="136"/>
        <v>19534.272000000001</v>
      </c>
    </row>
    <row r="515" spans="1:38" ht="43.9" customHeight="1" x14ac:dyDescent="0.2">
      <c r="A515" s="42" t="s">
        <v>6</v>
      </c>
      <c r="B515" s="43">
        <v>298</v>
      </c>
      <c r="C515" s="44">
        <v>104</v>
      </c>
      <c r="D515" s="45" t="s">
        <v>34</v>
      </c>
      <c r="E515" s="46" t="s">
        <v>3</v>
      </c>
      <c r="F515" s="45" t="s">
        <v>2</v>
      </c>
      <c r="G515" s="47" t="s">
        <v>11</v>
      </c>
      <c r="H515" s="48">
        <v>100</v>
      </c>
      <c r="I515" s="49">
        <f>I516</f>
        <v>17194.8</v>
      </c>
      <c r="J515" s="49">
        <f>J516</f>
        <v>17194.8</v>
      </c>
      <c r="K515" s="49"/>
      <c r="L515" s="49"/>
      <c r="M515" s="49">
        <f t="shared" si="147"/>
        <v>17194.8</v>
      </c>
      <c r="N515" s="50">
        <f t="shared" si="148"/>
        <v>17194.8</v>
      </c>
      <c r="O515" s="51"/>
      <c r="P515" s="51"/>
      <c r="Q515" s="50">
        <f t="shared" si="144"/>
        <v>17194.8</v>
      </c>
      <c r="R515" s="50">
        <f t="shared" si="145"/>
        <v>17194.8</v>
      </c>
      <c r="S515" s="51"/>
      <c r="T515" s="51"/>
      <c r="U515" s="52">
        <f t="shared" si="143"/>
        <v>17194.8</v>
      </c>
      <c r="V515" s="52">
        <f t="shared" si="143"/>
        <v>17194.8</v>
      </c>
      <c r="W515" s="52"/>
      <c r="X515" s="52"/>
      <c r="Y515" s="52">
        <f t="shared" si="141"/>
        <v>17194.8</v>
      </c>
      <c r="Z515" s="52">
        <f t="shared" si="142"/>
        <v>17194.8</v>
      </c>
      <c r="AA515" s="52"/>
      <c r="AB515" s="52"/>
      <c r="AC515" s="52">
        <f t="shared" si="137"/>
        <v>17194.8</v>
      </c>
      <c r="AD515" s="91">
        <f t="shared" si="138"/>
        <v>17194.8</v>
      </c>
      <c r="AE515" s="148">
        <f>AE516</f>
        <v>1235.972</v>
      </c>
      <c r="AF515" s="148">
        <f>AF516</f>
        <v>1235.972</v>
      </c>
      <c r="AG515" s="135">
        <f t="shared" si="139"/>
        <v>18430.772000000001</v>
      </c>
      <c r="AH515" s="135">
        <f t="shared" si="140"/>
        <v>18430.772000000001</v>
      </c>
      <c r="AI515" s="135"/>
      <c r="AJ515" s="135"/>
      <c r="AK515" s="135">
        <f t="shared" si="135"/>
        <v>18430.772000000001</v>
      </c>
      <c r="AL515" s="135">
        <f t="shared" si="136"/>
        <v>18430.772000000001</v>
      </c>
    </row>
    <row r="516" spans="1:38" ht="22.5" x14ac:dyDescent="0.2">
      <c r="A516" s="42" t="s">
        <v>5</v>
      </c>
      <c r="B516" s="43">
        <v>298</v>
      </c>
      <c r="C516" s="44">
        <v>104</v>
      </c>
      <c r="D516" s="45" t="s">
        <v>34</v>
      </c>
      <c r="E516" s="46" t="s">
        <v>3</v>
      </c>
      <c r="F516" s="45" t="s">
        <v>2</v>
      </c>
      <c r="G516" s="47" t="s">
        <v>11</v>
      </c>
      <c r="H516" s="48">
        <v>120</v>
      </c>
      <c r="I516" s="49">
        <f>12845.4+470+3879.4</f>
        <v>17194.8</v>
      </c>
      <c r="J516" s="49">
        <f>12845.4+470+3879.4</f>
        <v>17194.8</v>
      </c>
      <c r="K516" s="49"/>
      <c r="L516" s="49"/>
      <c r="M516" s="49">
        <f t="shared" si="147"/>
        <v>17194.8</v>
      </c>
      <c r="N516" s="50">
        <f t="shared" si="148"/>
        <v>17194.8</v>
      </c>
      <c r="O516" s="51"/>
      <c r="P516" s="51"/>
      <c r="Q516" s="50">
        <f t="shared" si="144"/>
        <v>17194.8</v>
      </c>
      <c r="R516" s="50">
        <f t="shared" si="145"/>
        <v>17194.8</v>
      </c>
      <c r="S516" s="51"/>
      <c r="T516" s="51"/>
      <c r="U516" s="52">
        <f t="shared" si="143"/>
        <v>17194.8</v>
      </c>
      <c r="V516" s="52">
        <f t="shared" si="143"/>
        <v>17194.8</v>
      </c>
      <c r="W516" s="52"/>
      <c r="X516" s="52"/>
      <c r="Y516" s="52">
        <f t="shared" si="141"/>
        <v>17194.8</v>
      </c>
      <c r="Z516" s="52">
        <f t="shared" si="142"/>
        <v>17194.8</v>
      </c>
      <c r="AA516" s="52"/>
      <c r="AB516" s="52"/>
      <c r="AC516" s="52">
        <f t="shared" si="137"/>
        <v>17194.8</v>
      </c>
      <c r="AD516" s="91">
        <f t="shared" si="138"/>
        <v>17194.8</v>
      </c>
      <c r="AE516" s="148">
        <v>1235.972</v>
      </c>
      <c r="AF516" s="148">
        <v>1235.972</v>
      </c>
      <c r="AG516" s="135">
        <f t="shared" si="139"/>
        <v>18430.772000000001</v>
      </c>
      <c r="AH516" s="135">
        <f t="shared" si="140"/>
        <v>18430.772000000001</v>
      </c>
      <c r="AI516" s="135"/>
      <c r="AJ516" s="135"/>
      <c r="AK516" s="135">
        <f t="shared" si="135"/>
        <v>18430.772000000001</v>
      </c>
      <c r="AL516" s="135">
        <f t="shared" si="136"/>
        <v>18430.772000000001</v>
      </c>
    </row>
    <row r="517" spans="1:38" ht="22.5" x14ac:dyDescent="0.2">
      <c r="A517" s="42" t="s">
        <v>14</v>
      </c>
      <c r="B517" s="43">
        <v>298</v>
      </c>
      <c r="C517" s="44">
        <v>104</v>
      </c>
      <c r="D517" s="45" t="s">
        <v>34</v>
      </c>
      <c r="E517" s="46" t="s">
        <v>3</v>
      </c>
      <c r="F517" s="45" t="s">
        <v>2</v>
      </c>
      <c r="G517" s="47" t="s">
        <v>11</v>
      </c>
      <c r="H517" s="48">
        <v>200</v>
      </c>
      <c r="I517" s="49">
        <f>I518</f>
        <v>1094.5</v>
      </c>
      <c r="J517" s="49">
        <f>J518</f>
        <v>1094.5</v>
      </c>
      <c r="K517" s="49"/>
      <c r="L517" s="49"/>
      <c r="M517" s="49">
        <f t="shared" si="147"/>
        <v>1094.5</v>
      </c>
      <c r="N517" s="50">
        <f t="shared" si="148"/>
        <v>1094.5</v>
      </c>
      <c r="O517" s="51"/>
      <c r="P517" s="51"/>
      <c r="Q517" s="50">
        <f t="shared" si="144"/>
        <v>1094.5</v>
      </c>
      <c r="R517" s="50">
        <f t="shared" si="145"/>
        <v>1094.5</v>
      </c>
      <c r="S517" s="51"/>
      <c r="T517" s="51"/>
      <c r="U517" s="52">
        <f t="shared" si="143"/>
        <v>1094.5</v>
      </c>
      <c r="V517" s="52">
        <f t="shared" si="143"/>
        <v>1094.5</v>
      </c>
      <c r="W517" s="52"/>
      <c r="X517" s="52"/>
      <c r="Y517" s="52">
        <f t="shared" si="141"/>
        <v>1094.5</v>
      </c>
      <c r="Z517" s="52">
        <f t="shared" si="142"/>
        <v>1094.5</v>
      </c>
      <c r="AA517" s="52"/>
      <c r="AB517" s="52"/>
      <c r="AC517" s="52">
        <f t="shared" si="137"/>
        <v>1094.5</v>
      </c>
      <c r="AD517" s="91">
        <f t="shared" si="138"/>
        <v>1094.5</v>
      </c>
      <c r="AE517" s="3"/>
      <c r="AF517" s="3"/>
      <c r="AG517" s="135">
        <f t="shared" si="139"/>
        <v>1094.5</v>
      </c>
      <c r="AH517" s="135">
        <f t="shared" si="140"/>
        <v>1094.5</v>
      </c>
      <c r="AI517" s="135"/>
      <c r="AJ517" s="135"/>
      <c r="AK517" s="135">
        <f t="shared" si="135"/>
        <v>1094.5</v>
      </c>
      <c r="AL517" s="135">
        <f t="shared" si="136"/>
        <v>1094.5</v>
      </c>
    </row>
    <row r="518" spans="1:38" ht="22.5" x14ac:dyDescent="0.2">
      <c r="A518" s="42" t="s">
        <v>13</v>
      </c>
      <c r="B518" s="43">
        <v>298</v>
      </c>
      <c r="C518" s="44">
        <v>104</v>
      </c>
      <c r="D518" s="45" t="s">
        <v>34</v>
      </c>
      <c r="E518" s="46" t="s">
        <v>3</v>
      </c>
      <c r="F518" s="45" t="s">
        <v>2</v>
      </c>
      <c r="G518" s="47" t="s">
        <v>11</v>
      </c>
      <c r="H518" s="48">
        <v>240</v>
      </c>
      <c r="I518" s="49">
        <f>991+103.5</f>
        <v>1094.5</v>
      </c>
      <c r="J518" s="49">
        <f>991+103.5</f>
        <v>1094.5</v>
      </c>
      <c r="K518" s="49"/>
      <c r="L518" s="49"/>
      <c r="M518" s="49">
        <f t="shared" si="147"/>
        <v>1094.5</v>
      </c>
      <c r="N518" s="50">
        <f t="shared" si="148"/>
        <v>1094.5</v>
      </c>
      <c r="O518" s="51"/>
      <c r="P518" s="51"/>
      <c r="Q518" s="50">
        <f t="shared" si="144"/>
        <v>1094.5</v>
      </c>
      <c r="R518" s="50">
        <f t="shared" si="145"/>
        <v>1094.5</v>
      </c>
      <c r="S518" s="51"/>
      <c r="T518" s="51"/>
      <c r="U518" s="52">
        <f t="shared" si="143"/>
        <v>1094.5</v>
      </c>
      <c r="V518" s="52">
        <f t="shared" si="143"/>
        <v>1094.5</v>
      </c>
      <c r="W518" s="52"/>
      <c r="X518" s="52"/>
      <c r="Y518" s="52">
        <f t="shared" si="141"/>
        <v>1094.5</v>
      </c>
      <c r="Z518" s="52">
        <f t="shared" si="142"/>
        <v>1094.5</v>
      </c>
      <c r="AA518" s="52"/>
      <c r="AB518" s="52"/>
      <c r="AC518" s="52">
        <f t="shared" si="137"/>
        <v>1094.5</v>
      </c>
      <c r="AD518" s="91">
        <f t="shared" si="138"/>
        <v>1094.5</v>
      </c>
      <c r="AE518" s="3"/>
      <c r="AF518" s="3"/>
      <c r="AG518" s="135">
        <f t="shared" si="139"/>
        <v>1094.5</v>
      </c>
      <c r="AH518" s="135">
        <f t="shared" si="140"/>
        <v>1094.5</v>
      </c>
      <c r="AI518" s="135"/>
      <c r="AJ518" s="135"/>
      <c r="AK518" s="135">
        <f t="shared" si="135"/>
        <v>1094.5</v>
      </c>
      <c r="AL518" s="135">
        <f t="shared" si="136"/>
        <v>1094.5</v>
      </c>
    </row>
    <row r="519" spans="1:38" x14ac:dyDescent="0.2">
      <c r="A519" s="42" t="s">
        <v>71</v>
      </c>
      <c r="B519" s="43">
        <v>298</v>
      </c>
      <c r="C519" s="44">
        <v>104</v>
      </c>
      <c r="D519" s="45" t="s">
        <v>34</v>
      </c>
      <c r="E519" s="46" t="s">
        <v>3</v>
      </c>
      <c r="F519" s="45" t="s">
        <v>2</v>
      </c>
      <c r="G519" s="47" t="s">
        <v>11</v>
      </c>
      <c r="H519" s="48">
        <v>800</v>
      </c>
      <c r="I519" s="49">
        <f>I520</f>
        <v>9</v>
      </c>
      <c r="J519" s="49">
        <f>J520</f>
        <v>9</v>
      </c>
      <c r="K519" s="49"/>
      <c r="L519" s="49"/>
      <c r="M519" s="49">
        <f t="shared" si="147"/>
        <v>9</v>
      </c>
      <c r="N519" s="50">
        <f t="shared" si="148"/>
        <v>9</v>
      </c>
      <c r="O519" s="51"/>
      <c r="P519" s="51"/>
      <c r="Q519" s="50">
        <f t="shared" si="144"/>
        <v>9</v>
      </c>
      <c r="R519" s="50">
        <f t="shared" si="145"/>
        <v>9</v>
      </c>
      <c r="S519" s="51"/>
      <c r="T519" s="51"/>
      <c r="U519" s="52">
        <f t="shared" si="143"/>
        <v>9</v>
      </c>
      <c r="V519" s="52">
        <f t="shared" si="143"/>
        <v>9</v>
      </c>
      <c r="W519" s="52"/>
      <c r="X519" s="52"/>
      <c r="Y519" s="52">
        <f t="shared" si="141"/>
        <v>9</v>
      </c>
      <c r="Z519" s="52">
        <f t="shared" si="142"/>
        <v>9</v>
      </c>
      <c r="AA519" s="52"/>
      <c r="AB519" s="52"/>
      <c r="AC519" s="52">
        <f t="shared" si="137"/>
        <v>9</v>
      </c>
      <c r="AD519" s="91">
        <f t="shared" si="138"/>
        <v>9</v>
      </c>
      <c r="AE519" s="3"/>
      <c r="AF519" s="3"/>
      <c r="AG519" s="135">
        <f t="shared" si="139"/>
        <v>9</v>
      </c>
      <c r="AH519" s="135">
        <f t="shared" si="140"/>
        <v>9</v>
      </c>
      <c r="AI519" s="135"/>
      <c r="AJ519" s="135"/>
      <c r="AK519" s="135">
        <f t="shared" si="135"/>
        <v>9</v>
      </c>
      <c r="AL519" s="135">
        <f t="shared" si="136"/>
        <v>9</v>
      </c>
    </row>
    <row r="520" spans="1:38" x14ac:dyDescent="0.2">
      <c r="A520" s="42" t="s">
        <v>70</v>
      </c>
      <c r="B520" s="43">
        <v>298</v>
      </c>
      <c r="C520" s="44">
        <v>104</v>
      </c>
      <c r="D520" s="45" t="s">
        <v>34</v>
      </c>
      <c r="E520" s="46" t="s">
        <v>3</v>
      </c>
      <c r="F520" s="45" t="s">
        <v>2</v>
      </c>
      <c r="G520" s="47" t="s">
        <v>11</v>
      </c>
      <c r="H520" s="48">
        <v>850</v>
      </c>
      <c r="I520" s="49">
        <f>0.6+8.4</f>
        <v>9</v>
      </c>
      <c r="J520" s="49">
        <f>8.4+0.6</f>
        <v>9</v>
      </c>
      <c r="K520" s="49"/>
      <c r="L520" s="49"/>
      <c r="M520" s="49">
        <f t="shared" si="147"/>
        <v>9</v>
      </c>
      <c r="N520" s="50">
        <f t="shared" si="148"/>
        <v>9</v>
      </c>
      <c r="O520" s="51"/>
      <c r="P520" s="51"/>
      <c r="Q520" s="50">
        <f t="shared" si="144"/>
        <v>9</v>
      </c>
      <c r="R520" s="50">
        <f t="shared" si="145"/>
        <v>9</v>
      </c>
      <c r="S520" s="51"/>
      <c r="T520" s="51"/>
      <c r="U520" s="52">
        <f t="shared" si="143"/>
        <v>9</v>
      </c>
      <c r="V520" s="52">
        <f t="shared" si="143"/>
        <v>9</v>
      </c>
      <c r="W520" s="52"/>
      <c r="X520" s="52"/>
      <c r="Y520" s="52">
        <f t="shared" si="141"/>
        <v>9</v>
      </c>
      <c r="Z520" s="52">
        <f t="shared" si="142"/>
        <v>9</v>
      </c>
      <c r="AA520" s="52"/>
      <c r="AB520" s="52"/>
      <c r="AC520" s="52">
        <f t="shared" si="137"/>
        <v>9</v>
      </c>
      <c r="AD520" s="91">
        <f t="shared" si="138"/>
        <v>9</v>
      </c>
      <c r="AE520" s="3"/>
      <c r="AF520" s="3"/>
      <c r="AG520" s="135">
        <f t="shared" si="139"/>
        <v>9</v>
      </c>
      <c r="AH520" s="135">
        <f t="shared" si="140"/>
        <v>9</v>
      </c>
      <c r="AI520" s="135"/>
      <c r="AJ520" s="135"/>
      <c r="AK520" s="135">
        <f t="shared" si="135"/>
        <v>9</v>
      </c>
      <c r="AL520" s="135">
        <f t="shared" si="136"/>
        <v>9</v>
      </c>
    </row>
    <row r="521" spans="1:38" x14ac:dyDescent="0.2">
      <c r="A521" s="53" t="s">
        <v>314</v>
      </c>
      <c r="B521" s="54">
        <v>298</v>
      </c>
      <c r="C521" s="44">
        <v>104</v>
      </c>
      <c r="D521" s="55" t="s">
        <v>34</v>
      </c>
      <c r="E521" s="56" t="s">
        <v>3</v>
      </c>
      <c r="F521" s="55" t="s">
        <v>2</v>
      </c>
      <c r="G521" s="57" t="s">
        <v>278</v>
      </c>
      <c r="H521" s="48" t="s">
        <v>7</v>
      </c>
      <c r="I521" s="49">
        <f>I522</f>
        <v>132.19999999999999</v>
      </c>
      <c r="J521" s="49">
        <f>J522</f>
        <v>132.19999999999999</v>
      </c>
      <c r="K521" s="49"/>
      <c r="L521" s="49"/>
      <c r="M521" s="49">
        <f t="shared" si="147"/>
        <v>132.19999999999999</v>
      </c>
      <c r="N521" s="50">
        <f t="shared" si="148"/>
        <v>132.19999999999999</v>
      </c>
      <c r="O521" s="51"/>
      <c r="P521" s="51"/>
      <c r="Q521" s="50">
        <f t="shared" si="144"/>
        <v>132.19999999999999</v>
      </c>
      <c r="R521" s="50">
        <f t="shared" si="145"/>
        <v>132.19999999999999</v>
      </c>
      <c r="S521" s="98">
        <f>S522</f>
        <v>-132.19999999999999</v>
      </c>
      <c r="T521" s="98">
        <f>T522</f>
        <v>-132.19999999999999</v>
      </c>
      <c r="U521" s="52">
        <f t="shared" si="143"/>
        <v>0</v>
      </c>
      <c r="V521" s="52">
        <f t="shared" si="143"/>
        <v>0</v>
      </c>
      <c r="W521" s="52"/>
      <c r="X521" s="52"/>
      <c r="Y521" s="52">
        <f t="shared" si="141"/>
        <v>0</v>
      </c>
      <c r="Z521" s="52">
        <f t="shared" si="142"/>
        <v>0</v>
      </c>
      <c r="AA521" s="52"/>
      <c r="AB521" s="52"/>
      <c r="AC521" s="52">
        <f t="shared" si="137"/>
        <v>0</v>
      </c>
      <c r="AD521" s="91">
        <f t="shared" si="138"/>
        <v>0</v>
      </c>
      <c r="AE521" s="3"/>
      <c r="AF521" s="3"/>
      <c r="AG521" s="135">
        <f t="shared" si="139"/>
        <v>0</v>
      </c>
      <c r="AH521" s="135">
        <f t="shared" si="140"/>
        <v>0</v>
      </c>
      <c r="AI521" s="135"/>
      <c r="AJ521" s="135"/>
      <c r="AK521" s="135">
        <f t="shared" si="135"/>
        <v>0</v>
      </c>
      <c r="AL521" s="135">
        <f t="shared" si="136"/>
        <v>0</v>
      </c>
    </row>
    <row r="522" spans="1:38" ht="22.5" x14ac:dyDescent="0.2">
      <c r="A522" s="53" t="s">
        <v>14</v>
      </c>
      <c r="B522" s="54">
        <v>298</v>
      </c>
      <c r="C522" s="44">
        <v>104</v>
      </c>
      <c r="D522" s="55" t="s">
        <v>34</v>
      </c>
      <c r="E522" s="56" t="s">
        <v>3</v>
      </c>
      <c r="F522" s="55" t="s">
        <v>2</v>
      </c>
      <c r="G522" s="57" t="s">
        <v>278</v>
      </c>
      <c r="H522" s="48">
        <v>200</v>
      </c>
      <c r="I522" s="49">
        <f>I523</f>
        <v>132.19999999999999</v>
      </c>
      <c r="J522" s="49">
        <f>J523</f>
        <v>132.19999999999999</v>
      </c>
      <c r="K522" s="49"/>
      <c r="L522" s="49"/>
      <c r="M522" s="49">
        <f t="shared" si="147"/>
        <v>132.19999999999999</v>
      </c>
      <c r="N522" s="50">
        <f t="shared" si="148"/>
        <v>132.19999999999999</v>
      </c>
      <c r="O522" s="51"/>
      <c r="P522" s="51"/>
      <c r="Q522" s="50">
        <f t="shared" si="144"/>
        <v>132.19999999999999</v>
      </c>
      <c r="R522" s="50">
        <f t="shared" si="145"/>
        <v>132.19999999999999</v>
      </c>
      <c r="S522" s="98">
        <f>S523</f>
        <v>-132.19999999999999</v>
      </c>
      <c r="T522" s="98">
        <f>T523</f>
        <v>-132.19999999999999</v>
      </c>
      <c r="U522" s="52">
        <f t="shared" si="143"/>
        <v>0</v>
      </c>
      <c r="V522" s="52">
        <f t="shared" si="143"/>
        <v>0</v>
      </c>
      <c r="W522" s="52"/>
      <c r="X522" s="52"/>
      <c r="Y522" s="52">
        <f t="shared" si="141"/>
        <v>0</v>
      </c>
      <c r="Z522" s="52">
        <f t="shared" si="142"/>
        <v>0</v>
      </c>
      <c r="AA522" s="52"/>
      <c r="AB522" s="52"/>
      <c r="AC522" s="52">
        <f t="shared" si="137"/>
        <v>0</v>
      </c>
      <c r="AD522" s="91">
        <f t="shared" si="138"/>
        <v>0</v>
      </c>
      <c r="AE522" s="3"/>
      <c r="AF522" s="3"/>
      <c r="AG522" s="135">
        <f t="shared" si="139"/>
        <v>0</v>
      </c>
      <c r="AH522" s="135">
        <f t="shared" si="140"/>
        <v>0</v>
      </c>
      <c r="AI522" s="135"/>
      <c r="AJ522" s="135"/>
      <c r="AK522" s="135">
        <f t="shared" si="135"/>
        <v>0</v>
      </c>
      <c r="AL522" s="135">
        <f t="shared" si="136"/>
        <v>0</v>
      </c>
    </row>
    <row r="523" spans="1:38" ht="22.5" x14ac:dyDescent="0.2">
      <c r="A523" s="53" t="s">
        <v>13</v>
      </c>
      <c r="B523" s="54">
        <v>298</v>
      </c>
      <c r="C523" s="44">
        <v>104</v>
      </c>
      <c r="D523" s="55" t="s">
        <v>34</v>
      </c>
      <c r="E523" s="56" t="s">
        <v>3</v>
      </c>
      <c r="F523" s="55" t="s">
        <v>2</v>
      </c>
      <c r="G523" s="57" t="s">
        <v>278</v>
      </c>
      <c r="H523" s="48">
        <v>240</v>
      </c>
      <c r="I523" s="49">
        <v>132.19999999999999</v>
      </c>
      <c r="J523" s="49">
        <v>132.19999999999999</v>
      </c>
      <c r="K523" s="49"/>
      <c r="L523" s="49"/>
      <c r="M523" s="49">
        <f t="shared" si="147"/>
        <v>132.19999999999999</v>
      </c>
      <c r="N523" s="50">
        <f t="shared" si="148"/>
        <v>132.19999999999999</v>
      </c>
      <c r="O523" s="51"/>
      <c r="P523" s="51"/>
      <c r="Q523" s="50">
        <f t="shared" si="144"/>
        <v>132.19999999999999</v>
      </c>
      <c r="R523" s="50">
        <f t="shared" si="145"/>
        <v>132.19999999999999</v>
      </c>
      <c r="S523" s="98">
        <v>-132.19999999999999</v>
      </c>
      <c r="T523" s="98">
        <v>-132.19999999999999</v>
      </c>
      <c r="U523" s="52">
        <f t="shared" si="143"/>
        <v>0</v>
      </c>
      <c r="V523" s="52">
        <f t="shared" si="143"/>
        <v>0</v>
      </c>
      <c r="W523" s="52"/>
      <c r="X523" s="52"/>
      <c r="Y523" s="52">
        <f t="shared" si="141"/>
        <v>0</v>
      </c>
      <c r="Z523" s="52">
        <f t="shared" si="142"/>
        <v>0</v>
      </c>
      <c r="AA523" s="52"/>
      <c r="AB523" s="52"/>
      <c r="AC523" s="52">
        <f t="shared" si="137"/>
        <v>0</v>
      </c>
      <c r="AD523" s="91">
        <f t="shared" si="138"/>
        <v>0</v>
      </c>
      <c r="AE523" s="3"/>
      <c r="AF523" s="3"/>
      <c r="AG523" s="135">
        <f t="shared" si="139"/>
        <v>0</v>
      </c>
      <c r="AH523" s="135">
        <f t="shared" si="140"/>
        <v>0</v>
      </c>
      <c r="AI523" s="135"/>
      <c r="AJ523" s="135"/>
      <c r="AK523" s="135">
        <f t="shared" si="135"/>
        <v>0</v>
      </c>
      <c r="AL523" s="135">
        <f t="shared" si="136"/>
        <v>0</v>
      </c>
    </row>
    <row r="524" spans="1:38" x14ac:dyDescent="0.2">
      <c r="A524" s="42" t="s">
        <v>89</v>
      </c>
      <c r="B524" s="43">
        <v>298</v>
      </c>
      <c r="C524" s="44">
        <v>105</v>
      </c>
      <c r="D524" s="45" t="s">
        <v>7</v>
      </c>
      <c r="E524" s="46" t="s">
        <v>7</v>
      </c>
      <c r="F524" s="45" t="s">
        <v>7</v>
      </c>
      <c r="G524" s="47" t="s">
        <v>7</v>
      </c>
      <c r="H524" s="48" t="s">
        <v>7</v>
      </c>
      <c r="I524" s="49">
        <f t="shared" ref="I524:J527" si="149">I525</f>
        <v>10.1</v>
      </c>
      <c r="J524" s="49">
        <f t="shared" si="149"/>
        <v>13.2</v>
      </c>
      <c r="K524" s="49"/>
      <c r="L524" s="49"/>
      <c r="M524" s="49">
        <f t="shared" si="147"/>
        <v>10.1</v>
      </c>
      <c r="N524" s="50">
        <f t="shared" si="148"/>
        <v>13.2</v>
      </c>
      <c r="O524" s="51"/>
      <c r="P524" s="51"/>
      <c r="Q524" s="50">
        <f t="shared" si="144"/>
        <v>10.1</v>
      </c>
      <c r="R524" s="50">
        <f t="shared" si="145"/>
        <v>13.2</v>
      </c>
      <c r="S524" s="98"/>
      <c r="T524" s="98"/>
      <c r="U524" s="52">
        <f t="shared" si="143"/>
        <v>10.1</v>
      </c>
      <c r="V524" s="52">
        <f t="shared" si="143"/>
        <v>13.2</v>
      </c>
      <c r="W524" s="52"/>
      <c r="X524" s="52"/>
      <c r="Y524" s="52">
        <f t="shared" si="141"/>
        <v>10.1</v>
      </c>
      <c r="Z524" s="52">
        <f t="shared" si="142"/>
        <v>13.2</v>
      </c>
      <c r="AA524" s="52"/>
      <c r="AB524" s="52"/>
      <c r="AC524" s="52">
        <f t="shared" si="137"/>
        <v>10.1</v>
      </c>
      <c r="AD524" s="91">
        <f t="shared" si="138"/>
        <v>13.2</v>
      </c>
      <c r="AE524" s="3"/>
      <c r="AF524" s="3"/>
      <c r="AG524" s="135">
        <f t="shared" si="139"/>
        <v>10.1</v>
      </c>
      <c r="AH524" s="135">
        <f t="shared" si="140"/>
        <v>13.2</v>
      </c>
      <c r="AI524" s="135"/>
      <c r="AJ524" s="135"/>
      <c r="AK524" s="135">
        <f t="shared" si="135"/>
        <v>10.1</v>
      </c>
      <c r="AL524" s="135">
        <f t="shared" si="136"/>
        <v>13.2</v>
      </c>
    </row>
    <row r="525" spans="1:38" ht="45" x14ac:dyDescent="0.2">
      <c r="A525" s="42" t="s">
        <v>300</v>
      </c>
      <c r="B525" s="43">
        <v>298</v>
      </c>
      <c r="C525" s="44">
        <v>105</v>
      </c>
      <c r="D525" s="45" t="s">
        <v>34</v>
      </c>
      <c r="E525" s="46" t="s">
        <v>3</v>
      </c>
      <c r="F525" s="45" t="s">
        <v>2</v>
      </c>
      <c r="G525" s="47" t="s">
        <v>9</v>
      </c>
      <c r="H525" s="48" t="s">
        <v>7</v>
      </c>
      <c r="I525" s="49">
        <f t="shared" si="149"/>
        <v>10.1</v>
      </c>
      <c r="J525" s="49">
        <f t="shared" si="149"/>
        <v>13.2</v>
      </c>
      <c r="K525" s="49"/>
      <c r="L525" s="49"/>
      <c r="M525" s="49">
        <f t="shared" si="147"/>
        <v>10.1</v>
      </c>
      <c r="N525" s="50">
        <f t="shared" si="148"/>
        <v>13.2</v>
      </c>
      <c r="O525" s="51"/>
      <c r="P525" s="51"/>
      <c r="Q525" s="50">
        <f t="shared" si="144"/>
        <v>10.1</v>
      </c>
      <c r="R525" s="50">
        <f t="shared" si="145"/>
        <v>13.2</v>
      </c>
      <c r="S525" s="98"/>
      <c r="T525" s="98"/>
      <c r="U525" s="52">
        <f t="shared" si="143"/>
        <v>10.1</v>
      </c>
      <c r="V525" s="52">
        <f t="shared" si="143"/>
        <v>13.2</v>
      </c>
      <c r="W525" s="52"/>
      <c r="X525" s="52"/>
      <c r="Y525" s="52">
        <f t="shared" si="141"/>
        <v>10.1</v>
      </c>
      <c r="Z525" s="52">
        <f t="shared" si="142"/>
        <v>13.2</v>
      </c>
      <c r="AA525" s="52"/>
      <c r="AB525" s="52"/>
      <c r="AC525" s="52">
        <f t="shared" si="137"/>
        <v>10.1</v>
      </c>
      <c r="AD525" s="91">
        <f t="shared" si="138"/>
        <v>13.2</v>
      </c>
      <c r="AE525" s="3"/>
      <c r="AF525" s="3"/>
      <c r="AG525" s="135">
        <f t="shared" si="139"/>
        <v>10.1</v>
      </c>
      <c r="AH525" s="135">
        <f t="shared" si="140"/>
        <v>13.2</v>
      </c>
      <c r="AI525" s="135"/>
      <c r="AJ525" s="135"/>
      <c r="AK525" s="135">
        <f t="shared" si="135"/>
        <v>10.1</v>
      </c>
      <c r="AL525" s="135">
        <f t="shared" si="136"/>
        <v>13.2</v>
      </c>
    </row>
    <row r="526" spans="1:38" ht="33.6" customHeight="1" x14ac:dyDescent="0.2">
      <c r="A526" s="42" t="s">
        <v>88</v>
      </c>
      <c r="B526" s="43">
        <v>298</v>
      </c>
      <c r="C526" s="44">
        <v>105</v>
      </c>
      <c r="D526" s="45" t="s">
        <v>34</v>
      </c>
      <c r="E526" s="46" t="s">
        <v>3</v>
      </c>
      <c r="F526" s="45" t="s">
        <v>2</v>
      </c>
      <c r="G526" s="47" t="s">
        <v>87</v>
      </c>
      <c r="H526" s="48" t="s">
        <v>7</v>
      </c>
      <c r="I526" s="49">
        <f t="shared" si="149"/>
        <v>10.1</v>
      </c>
      <c r="J526" s="49">
        <f t="shared" si="149"/>
        <v>13.2</v>
      </c>
      <c r="K526" s="49"/>
      <c r="L526" s="49"/>
      <c r="M526" s="49">
        <f t="shared" si="147"/>
        <v>10.1</v>
      </c>
      <c r="N526" s="50">
        <f t="shared" si="148"/>
        <v>13.2</v>
      </c>
      <c r="O526" s="51"/>
      <c r="P526" s="51"/>
      <c r="Q526" s="50">
        <f t="shared" si="144"/>
        <v>10.1</v>
      </c>
      <c r="R526" s="50">
        <f t="shared" si="145"/>
        <v>13.2</v>
      </c>
      <c r="S526" s="98"/>
      <c r="T526" s="98"/>
      <c r="U526" s="52">
        <f t="shared" si="143"/>
        <v>10.1</v>
      </c>
      <c r="V526" s="52">
        <f t="shared" si="143"/>
        <v>13.2</v>
      </c>
      <c r="W526" s="52"/>
      <c r="X526" s="52"/>
      <c r="Y526" s="52">
        <f t="shared" si="141"/>
        <v>10.1</v>
      </c>
      <c r="Z526" s="52">
        <f t="shared" si="142"/>
        <v>13.2</v>
      </c>
      <c r="AA526" s="52"/>
      <c r="AB526" s="52"/>
      <c r="AC526" s="52">
        <f t="shared" si="137"/>
        <v>10.1</v>
      </c>
      <c r="AD526" s="91">
        <f t="shared" si="138"/>
        <v>13.2</v>
      </c>
      <c r="AE526" s="3"/>
      <c r="AF526" s="3"/>
      <c r="AG526" s="135">
        <f t="shared" si="139"/>
        <v>10.1</v>
      </c>
      <c r="AH526" s="135">
        <f t="shared" si="140"/>
        <v>13.2</v>
      </c>
      <c r="AI526" s="135"/>
      <c r="AJ526" s="135"/>
      <c r="AK526" s="135">
        <f t="shared" si="135"/>
        <v>10.1</v>
      </c>
      <c r="AL526" s="135">
        <f t="shared" si="136"/>
        <v>13.2</v>
      </c>
    </row>
    <row r="527" spans="1:38" ht="22.5" x14ac:dyDescent="0.2">
      <c r="A527" s="42" t="s">
        <v>14</v>
      </c>
      <c r="B527" s="43">
        <v>298</v>
      </c>
      <c r="C527" s="44">
        <v>105</v>
      </c>
      <c r="D527" s="45" t="s">
        <v>34</v>
      </c>
      <c r="E527" s="46" t="s">
        <v>3</v>
      </c>
      <c r="F527" s="45" t="s">
        <v>2</v>
      </c>
      <c r="G527" s="47" t="s">
        <v>87</v>
      </c>
      <c r="H527" s="48">
        <v>200</v>
      </c>
      <c r="I527" s="49">
        <f t="shared" si="149"/>
        <v>10.1</v>
      </c>
      <c r="J527" s="49">
        <f t="shared" si="149"/>
        <v>13.2</v>
      </c>
      <c r="K527" s="49"/>
      <c r="L527" s="49"/>
      <c r="M527" s="49">
        <f t="shared" si="147"/>
        <v>10.1</v>
      </c>
      <c r="N527" s="50">
        <f t="shared" si="148"/>
        <v>13.2</v>
      </c>
      <c r="O527" s="51"/>
      <c r="P527" s="51"/>
      <c r="Q527" s="50">
        <f t="shared" si="144"/>
        <v>10.1</v>
      </c>
      <c r="R527" s="50">
        <f t="shared" si="145"/>
        <v>13.2</v>
      </c>
      <c r="S527" s="98"/>
      <c r="T527" s="98"/>
      <c r="U527" s="52">
        <f t="shared" si="143"/>
        <v>10.1</v>
      </c>
      <c r="V527" s="52">
        <f t="shared" si="143"/>
        <v>13.2</v>
      </c>
      <c r="W527" s="52"/>
      <c r="X527" s="52"/>
      <c r="Y527" s="52">
        <f t="shared" si="141"/>
        <v>10.1</v>
      </c>
      <c r="Z527" s="52">
        <f t="shared" si="142"/>
        <v>13.2</v>
      </c>
      <c r="AA527" s="52"/>
      <c r="AB527" s="52"/>
      <c r="AC527" s="52">
        <f t="shared" si="137"/>
        <v>10.1</v>
      </c>
      <c r="AD527" s="91">
        <f t="shared" si="138"/>
        <v>13.2</v>
      </c>
      <c r="AE527" s="3"/>
      <c r="AF527" s="3"/>
      <c r="AG527" s="135">
        <f t="shared" si="139"/>
        <v>10.1</v>
      </c>
      <c r="AH527" s="135">
        <f t="shared" si="140"/>
        <v>13.2</v>
      </c>
      <c r="AI527" s="135"/>
      <c r="AJ527" s="135"/>
      <c r="AK527" s="135">
        <f t="shared" si="135"/>
        <v>10.1</v>
      </c>
      <c r="AL527" s="135">
        <f t="shared" si="136"/>
        <v>13.2</v>
      </c>
    </row>
    <row r="528" spans="1:38" ht="22.5" x14ac:dyDescent="0.2">
      <c r="A528" s="42" t="s">
        <v>13</v>
      </c>
      <c r="B528" s="43">
        <v>298</v>
      </c>
      <c r="C528" s="44">
        <v>105</v>
      </c>
      <c r="D528" s="45" t="s">
        <v>34</v>
      </c>
      <c r="E528" s="46" t="s">
        <v>3</v>
      </c>
      <c r="F528" s="45" t="s">
        <v>2</v>
      </c>
      <c r="G528" s="47" t="s">
        <v>87</v>
      </c>
      <c r="H528" s="48">
        <v>240</v>
      </c>
      <c r="I528" s="49">
        <v>10.1</v>
      </c>
      <c r="J528" s="49">
        <v>13.2</v>
      </c>
      <c r="K528" s="49"/>
      <c r="L528" s="49"/>
      <c r="M528" s="49">
        <f t="shared" si="147"/>
        <v>10.1</v>
      </c>
      <c r="N528" s="50">
        <f t="shared" si="148"/>
        <v>13.2</v>
      </c>
      <c r="O528" s="51"/>
      <c r="P528" s="51"/>
      <c r="Q528" s="50">
        <f t="shared" si="144"/>
        <v>10.1</v>
      </c>
      <c r="R528" s="50">
        <f t="shared" si="145"/>
        <v>13.2</v>
      </c>
      <c r="S528" s="98"/>
      <c r="T528" s="98"/>
      <c r="U528" s="52">
        <f t="shared" si="143"/>
        <v>10.1</v>
      </c>
      <c r="V528" s="52">
        <f t="shared" si="143"/>
        <v>13.2</v>
      </c>
      <c r="W528" s="52"/>
      <c r="X528" s="52"/>
      <c r="Y528" s="52">
        <f t="shared" si="141"/>
        <v>10.1</v>
      </c>
      <c r="Z528" s="52">
        <f t="shared" si="142"/>
        <v>13.2</v>
      </c>
      <c r="AA528" s="52"/>
      <c r="AB528" s="52"/>
      <c r="AC528" s="52">
        <f t="shared" si="137"/>
        <v>10.1</v>
      </c>
      <c r="AD528" s="91">
        <f t="shared" si="138"/>
        <v>13.2</v>
      </c>
      <c r="AE528" s="3"/>
      <c r="AF528" s="3"/>
      <c r="AG528" s="135">
        <f t="shared" si="139"/>
        <v>10.1</v>
      </c>
      <c r="AH528" s="135">
        <f t="shared" si="140"/>
        <v>13.2</v>
      </c>
      <c r="AI528" s="135"/>
      <c r="AJ528" s="135"/>
      <c r="AK528" s="135">
        <f t="shared" si="135"/>
        <v>10.1</v>
      </c>
      <c r="AL528" s="135">
        <f t="shared" si="136"/>
        <v>13.2</v>
      </c>
    </row>
    <row r="529" spans="1:38" x14ac:dyDescent="0.2">
      <c r="A529" s="42" t="s">
        <v>86</v>
      </c>
      <c r="B529" s="43">
        <v>298</v>
      </c>
      <c r="C529" s="44">
        <v>113</v>
      </c>
      <c r="D529" s="45" t="s">
        <v>7</v>
      </c>
      <c r="E529" s="46" t="s">
        <v>7</v>
      </c>
      <c r="F529" s="45" t="s">
        <v>7</v>
      </c>
      <c r="G529" s="47" t="s">
        <v>7</v>
      </c>
      <c r="H529" s="48" t="s">
        <v>7</v>
      </c>
      <c r="I529" s="49">
        <f>I530+I534+I549</f>
        <v>2056.6999999999998</v>
      </c>
      <c r="J529" s="49">
        <f>J530+J534+J549</f>
        <v>2056.6999999999998</v>
      </c>
      <c r="K529" s="49"/>
      <c r="L529" s="49"/>
      <c r="M529" s="49">
        <f t="shared" si="147"/>
        <v>2056.6999999999998</v>
      </c>
      <c r="N529" s="50">
        <f t="shared" si="148"/>
        <v>2056.6999999999998</v>
      </c>
      <c r="O529" s="51"/>
      <c r="P529" s="51"/>
      <c r="Q529" s="50">
        <f t="shared" si="144"/>
        <v>2056.6999999999998</v>
      </c>
      <c r="R529" s="50">
        <f t="shared" si="145"/>
        <v>2056.6999999999998</v>
      </c>
      <c r="S529" s="98">
        <f>S534</f>
        <v>132.19999999999999</v>
      </c>
      <c r="T529" s="98">
        <f>T534</f>
        <v>132.19999999999999</v>
      </c>
      <c r="U529" s="52">
        <f t="shared" si="143"/>
        <v>2188.8999999999996</v>
      </c>
      <c r="V529" s="52">
        <f t="shared" si="143"/>
        <v>2188.8999999999996</v>
      </c>
      <c r="W529" s="52"/>
      <c r="X529" s="52"/>
      <c r="Y529" s="52">
        <f t="shared" si="141"/>
        <v>2188.8999999999996</v>
      </c>
      <c r="Z529" s="52">
        <f t="shared" si="142"/>
        <v>2188.8999999999996</v>
      </c>
      <c r="AA529" s="52"/>
      <c r="AB529" s="52"/>
      <c r="AC529" s="52">
        <f t="shared" si="137"/>
        <v>2188.8999999999996</v>
      </c>
      <c r="AD529" s="91">
        <f t="shared" si="138"/>
        <v>2188.8999999999996</v>
      </c>
      <c r="AE529" s="3"/>
      <c r="AF529" s="3"/>
      <c r="AG529" s="135">
        <f t="shared" si="139"/>
        <v>2188.8999999999996</v>
      </c>
      <c r="AH529" s="135">
        <f t="shared" si="140"/>
        <v>2188.8999999999996</v>
      </c>
      <c r="AI529" s="135"/>
      <c r="AJ529" s="135"/>
      <c r="AK529" s="135">
        <f t="shared" si="135"/>
        <v>2188.8999999999996</v>
      </c>
      <c r="AL529" s="135">
        <f t="shared" si="136"/>
        <v>2188.8999999999996</v>
      </c>
    </row>
    <row r="530" spans="1:38" ht="67.5" x14ac:dyDescent="0.2">
      <c r="A530" s="42" t="s">
        <v>299</v>
      </c>
      <c r="B530" s="43">
        <v>298</v>
      </c>
      <c r="C530" s="44">
        <v>113</v>
      </c>
      <c r="D530" s="45" t="s">
        <v>30</v>
      </c>
      <c r="E530" s="46" t="s">
        <v>3</v>
      </c>
      <c r="F530" s="45" t="s">
        <v>2</v>
      </c>
      <c r="G530" s="47" t="s">
        <v>9</v>
      </c>
      <c r="H530" s="48" t="s">
        <v>7</v>
      </c>
      <c r="I530" s="49">
        <f t="shared" ref="I530:J532" si="150">I531</f>
        <v>65</v>
      </c>
      <c r="J530" s="49">
        <f t="shared" si="150"/>
        <v>65</v>
      </c>
      <c r="K530" s="49"/>
      <c r="L530" s="49"/>
      <c r="M530" s="49">
        <f t="shared" si="147"/>
        <v>65</v>
      </c>
      <c r="N530" s="50">
        <f t="shared" si="148"/>
        <v>65</v>
      </c>
      <c r="O530" s="51"/>
      <c r="P530" s="51"/>
      <c r="Q530" s="50">
        <f t="shared" si="144"/>
        <v>65</v>
      </c>
      <c r="R530" s="50">
        <f t="shared" si="145"/>
        <v>65</v>
      </c>
      <c r="S530" s="98"/>
      <c r="T530" s="98"/>
      <c r="U530" s="52">
        <f t="shared" si="143"/>
        <v>65</v>
      </c>
      <c r="V530" s="52">
        <f t="shared" si="143"/>
        <v>65</v>
      </c>
      <c r="W530" s="52"/>
      <c r="X530" s="52"/>
      <c r="Y530" s="52">
        <f t="shared" si="141"/>
        <v>65</v>
      </c>
      <c r="Z530" s="52">
        <f t="shared" si="142"/>
        <v>65</v>
      </c>
      <c r="AA530" s="52"/>
      <c r="AB530" s="52"/>
      <c r="AC530" s="52">
        <f t="shared" si="137"/>
        <v>65</v>
      </c>
      <c r="AD530" s="91">
        <f t="shared" si="138"/>
        <v>65</v>
      </c>
      <c r="AE530" s="3"/>
      <c r="AF530" s="3"/>
      <c r="AG530" s="135">
        <f t="shared" si="139"/>
        <v>65</v>
      </c>
      <c r="AH530" s="135">
        <f t="shared" si="140"/>
        <v>65</v>
      </c>
      <c r="AI530" s="135"/>
      <c r="AJ530" s="135"/>
      <c r="AK530" s="135">
        <f t="shared" si="135"/>
        <v>65</v>
      </c>
      <c r="AL530" s="135">
        <f t="shared" si="136"/>
        <v>65</v>
      </c>
    </row>
    <row r="531" spans="1:38" ht="22.5" x14ac:dyDescent="0.2">
      <c r="A531" s="42" t="s">
        <v>85</v>
      </c>
      <c r="B531" s="43">
        <v>298</v>
      </c>
      <c r="C531" s="44">
        <v>113</v>
      </c>
      <c r="D531" s="45" t="s">
        <v>30</v>
      </c>
      <c r="E531" s="46" t="s">
        <v>3</v>
      </c>
      <c r="F531" s="45" t="s">
        <v>2</v>
      </c>
      <c r="G531" s="47" t="s">
        <v>84</v>
      </c>
      <c r="H531" s="48" t="s">
        <v>7</v>
      </c>
      <c r="I531" s="49">
        <f t="shared" si="150"/>
        <v>65</v>
      </c>
      <c r="J531" s="49">
        <f t="shared" si="150"/>
        <v>65</v>
      </c>
      <c r="K531" s="49"/>
      <c r="L531" s="49"/>
      <c r="M531" s="49">
        <f t="shared" si="147"/>
        <v>65</v>
      </c>
      <c r="N531" s="50">
        <f t="shared" si="148"/>
        <v>65</v>
      </c>
      <c r="O531" s="51"/>
      <c r="P531" s="51"/>
      <c r="Q531" s="50">
        <f t="shared" si="144"/>
        <v>65</v>
      </c>
      <c r="R531" s="50">
        <f t="shared" si="145"/>
        <v>65</v>
      </c>
      <c r="S531" s="51"/>
      <c r="T531" s="51"/>
      <c r="U531" s="52">
        <f t="shared" si="143"/>
        <v>65</v>
      </c>
      <c r="V531" s="52">
        <f t="shared" si="143"/>
        <v>65</v>
      </c>
      <c r="W531" s="52"/>
      <c r="X531" s="52"/>
      <c r="Y531" s="52">
        <f t="shared" si="141"/>
        <v>65</v>
      </c>
      <c r="Z531" s="52">
        <f t="shared" si="142"/>
        <v>65</v>
      </c>
      <c r="AA531" s="52"/>
      <c r="AB531" s="52"/>
      <c r="AC531" s="52">
        <f t="shared" si="137"/>
        <v>65</v>
      </c>
      <c r="AD531" s="91">
        <f t="shared" si="138"/>
        <v>65</v>
      </c>
      <c r="AE531" s="3"/>
      <c r="AF531" s="3"/>
      <c r="AG531" s="135">
        <f t="shared" si="139"/>
        <v>65</v>
      </c>
      <c r="AH531" s="135">
        <f t="shared" si="140"/>
        <v>65</v>
      </c>
      <c r="AI531" s="135"/>
      <c r="AJ531" s="135"/>
      <c r="AK531" s="135">
        <f t="shared" si="135"/>
        <v>65</v>
      </c>
      <c r="AL531" s="135">
        <f t="shared" si="136"/>
        <v>65</v>
      </c>
    </row>
    <row r="532" spans="1:38" x14ac:dyDescent="0.2">
      <c r="A532" s="42" t="s">
        <v>71</v>
      </c>
      <c r="B532" s="43">
        <v>298</v>
      </c>
      <c r="C532" s="44">
        <v>113</v>
      </c>
      <c r="D532" s="45" t="s">
        <v>30</v>
      </c>
      <c r="E532" s="46" t="s">
        <v>3</v>
      </c>
      <c r="F532" s="45" t="s">
        <v>2</v>
      </c>
      <c r="G532" s="47" t="s">
        <v>84</v>
      </c>
      <c r="H532" s="48">
        <v>800</v>
      </c>
      <c r="I532" s="49">
        <f t="shared" si="150"/>
        <v>65</v>
      </c>
      <c r="J532" s="49">
        <f t="shared" si="150"/>
        <v>65</v>
      </c>
      <c r="K532" s="49"/>
      <c r="L532" s="49"/>
      <c r="M532" s="49">
        <f t="shared" si="147"/>
        <v>65</v>
      </c>
      <c r="N532" s="50">
        <f t="shared" si="148"/>
        <v>65</v>
      </c>
      <c r="O532" s="51"/>
      <c r="P532" s="51"/>
      <c r="Q532" s="50">
        <f t="shared" si="144"/>
        <v>65</v>
      </c>
      <c r="R532" s="50">
        <f t="shared" si="145"/>
        <v>65</v>
      </c>
      <c r="S532" s="51"/>
      <c r="T532" s="51"/>
      <c r="U532" s="52">
        <f t="shared" si="143"/>
        <v>65</v>
      </c>
      <c r="V532" s="52">
        <f t="shared" si="143"/>
        <v>65</v>
      </c>
      <c r="W532" s="52"/>
      <c r="X532" s="52"/>
      <c r="Y532" s="52">
        <f t="shared" si="141"/>
        <v>65</v>
      </c>
      <c r="Z532" s="52">
        <f t="shared" si="142"/>
        <v>65</v>
      </c>
      <c r="AA532" s="52"/>
      <c r="AB532" s="52"/>
      <c r="AC532" s="52">
        <f t="shared" si="137"/>
        <v>65</v>
      </c>
      <c r="AD532" s="91">
        <f t="shared" si="138"/>
        <v>65</v>
      </c>
      <c r="AE532" s="3"/>
      <c r="AF532" s="3"/>
      <c r="AG532" s="135">
        <f t="shared" si="139"/>
        <v>65</v>
      </c>
      <c r="AH532" s="135">
        <f t="shared" si="140"/>
        <v>65</v>
      </c>
      <c r="AI532" s="135"/>
      <c r="AJ532" s="135"/>
      <c r="AK532" s="135">
        <f t="shared" si="135"/>
        <v>65</v>
      </c>
      <c r="AL532" s="135">
        <f t="shared" si="136"/>
        <v>65</v>
      </c>
    </row>
    <row r="533" spans="1:38" x14ac:dyDescent="0.2">
      <c r="A533" s="42" t="s">
        <v>70</v>
      </c>
      <c r="B533" s="43">
        <v>298</v>
      </c>
      <c r="C533" s="44">
        <v>113</v>
      </c>
      <c r="D533" s="45" t="s">
        <v>30</v>
      </c>
      <c r="E533" s="46" t="s">
        <v>3</v>
      </c>
      <c r="F533" s="45" t="s">
        <v>2</v>
      </c>
      <c r="G533" s="47" t="s">
        <v>84</v>
      </c>
      <c r="H533" s="48">
        <v>850</v>
      </c>
      <c r="I533" s="49">
        <v>65</v>
      </c>
      <c r="J533" s="49">
        <v>65</v>
      </c>
      <c r="K533" s="49"/>
      <c r="L533" s="49"/>
      <c r="M533" s="49">
        <f t="shared" si="147"/>
        <v>65</v>
      </c>
      <c r="N533" s="50">
        <f t="shared" si="148"/>
        <v>65</v>
      </c>
      <c r="O533" s="51"/>
      <c r="P533" s="51"/>
      <c r="Q533" s="50">
        <f t="shared" si="144"/>
        <v>65</v>
      </c>
      <c r="R533" s="50">
        <f t="shared" si="145"/>
        <v>65</v>
      </c>
      <c r="S533" s="51"/>
      <c r="T533" s="51"/>
      <c r="U533" s="52">
        <f t="shared" si="143"/>
        <v>65</v>
      </c>
      <c r="V533" s="52">
        <f t="shared" si="143"/>
        <v>65</v>
      </c>
      <c r="W533" s="52"/>
      <c r="X533" s="52"/>
      <c r="Y533" s="52">
        <f t="shared" si="141"/>
        <v>65</v>
      </c>
      <c r="Z533" s="52">
        <f t="shared" si="142"/>
        <v>65</v>
      </c>
      <c r="AA533" s="52"/>
      <c r="AB533" s="52"/>
      <c r="AC533" s="52">
        <f t="shared" si="137"/>
        <v>65</v>
      </c>
      <c r="AD533" s="91">
        <f t="shared" si="138"/>
        <v>65</v>
      </c>
      <c r="AE533" s="3"/>
      <c r="AF533" s="3"/>
      <c r="AG533" s="135">
        <f t="shared" si="139"/>
        <v>65</v>
      </c>
      <c r="AH533" s="135">
        <f t="shared" si="140"/>
        <v>65</v>
      </c>
      <c r="AI533" s="135"/>
      <c r="AJ533" s="135"/>
      <c r="AK533" s="135">
        <f t="shared" si="135"/>
        <v>65</v>
      </c>
      <c r="AL533" s="135">
        <f t="shared" si="136"/>
        <v>65</v>
      </c>
    </row>
    <row r="534" spans="1:38" ht="45" x14ac:dyDescent="0.2">
      <c r="A534" s="42" t="s">
        <v>300</v>
      </c>
      <c r="B534" s="43">
        <v>298</v>
      </c>
      <c r="C534" s="44">
        <v>113</v>
      </c>
      <c r="D534" s="45" t="s">
        <v>34</v>
      </c>
      <c r="E534" s="46" t="s">
        <v>3</v>
      </c>
      <c r="F534" s="45" t="s">
        <v>2</v>
      </c>
      <c r="G534" s="47" t="s">
        <v>9</v>
      </c>
      <c r="H534" s="88" t="s">
        <v>7</v>
      </c>
      <c r="I534" s="89">
        <f>I538+I541+I544</f>
        <v>1891.7</v>
      </c>
      <c r="J534" s="89">
        <f>J538+J541+J544</f>
        <v>1891.7</v>
      </c>
      <c r="K534" s="89"/>
      <c r="L534" s="89"/>
      <c r="M534" s="89">
        <f t="shared" si="147"/>
        <v>1891.7</v>
      </c>
      <c r="N534" s="83">
        <f t="shared" si="148"/>
        <v>1891.7</v>
      </c>
      <c r="O534" s="82"/>
      <c r="P534" s="82"/>
      <c r="Q534" s="49">
        <f t="shared" si="144"/>
        <v>1891.7</v>
      </c>
      <c r="R534" s="50">
        <f t="shared" si="145"/>
        <v>1891.7</v>
      </c>
      <c r="S534" s="98">
        <f>S535</f>
        <v>132.19999999999999</v>
      </c>
      <c r="T534" s="98">
        <f>T535</f>
        <v>132.19999999999999</v>
      </c>
      <c r="U534" s="52">
        <f t="shared" si="143"/>
        <v>2023.9</v>
      </c>
      <c r="V534" s="52">
        <f t="shared" si="143"/>
        <v>2023.9</v>
      </c>
      <c r="W534" s="52"/>
      <c r="X534" s="52"/>
      <c r="Y534" s="52">
        <f t="shared" si="141"/>
        <v>2023.9</v>
      </c>
      <c r="Z534" s="52">
        <f t="shared" si="142"/>
        <v>2023.9</v>
      </c>
      <c r="AA534" s="52"/>
      <c r="AB534" s="52"/>
      <c r="AC534" s="52">
        <f t="shared" si="137"/>
        <v>2023.9</v>
      </c>
      <c r="AD534" s="91">
        <f t="shared" si="138"/>
        <v>2023.9</v>
      </c>
      <c r="AE534" s="3"/>
      <c r="AF534" s="3"/>
      <c r="AG534" s="135">
        <f t="shared" si="139"/>
        <v>2023.9</v>
      </c>
      <c r="AH534" s="135">
        <f t="shared" si="140"/>
        <v>2023.9</v>
      </c>
      <c r="AI534" s="135"/>
      <c r="AJ534" s="135"/>
      <c r="AK534" s="135">
        <f t="shared" si="135"/>
        <v>2023.9</v>
      </c>
      <c r="AL534" s="135">
        <f t="shared" si="136"/>
        <v>2023.9</v>
      </c>
    </row>
    <row r="535" spans="1:38" x14ac:dyDescent="0.2">
      <c r="A535" s="53" t="s">
        <v>314</v>
      </c>
      <c r="B535" s="43">
        <v>298</v>
      </c>
      <c r="C535" s="44">
        <v>113</v>
      </c>
      <c r="D535" s="55" t="s">
        <v>34</v>
      </c>
      <c r="E535" s="56" t="s">
        <v>3</v>
      </c>
      <c r="F535" s="55" t="s">
        <v>2</v>
      </c>
      <c r="G535" s="57" t="s">
        <v>278</v>
      </c>
      <c r="H535" s="51"/>
      <c r="I535" s="51"/>
      <c r="J535" s="51"/>
      <c r="K535" s="51"/>
      <c r="L535" s="51"/>
      <c r="M535" s="51"/>
      <c r="N535" s="51"/>
      <c r="O535" s="51"/>
      <c r="P535" s="51"/>
      <c r="Q535" s="51"/>
      <c r="R535" s="99"/>
      <c r="S535" s="98">
        <f>S536</f>
        <v>132.19999999999999</v>
      </c>
      <c r="T535" s="98">
        <f>T536</f>
        <v>132.19999999999999</v>
      </c>
      <c r="U535" s="52">
        <f t="shared" si="143"/>
        <v>132.19999999999999</v>
      </c>
      <c r="V535" s="52">
        <f t="shared" si="143"/>
        <v>132.19999999999999</v>
      </c>
      <c r="W535" s="52"/>
      <c r="X535" s="52"/>
      <c r="Y535" s="52">
        <f t="shared" si="141"/>
        <v>132.19999999999999</v>
      </c>
      <c r="Z535" s="52">
        <f t="shared" si="142"/>
        <v>132.19999999999999</v>
      </c>
      <c r="AA535" s="52"/>
      <c r="AB535" s="52"/>
      <c r="AC535" s="52">
        <f t="shared" si="137"/>
        <v>132.19999999999999</v>
      </c>
      <c r="AD535" s="91">
        <f t="shared" si="138"/>
        <v>132.19999999999999</v>
      </c>
      <c r="AE535" s="3"/>
      <c r="AF535" s="3"/>
      <c r="AG535" s="135">
        <f t="shared" si="139"/>
        <v>132.19999999999999</v>
      </c>
      <c r="AH535" s="135">
        <f t="shared" si="140"/>
        <v>132.19999999999999</v>
      </c>
      <c r="AI535" s="135"/>
      <c r="AJ535" s="135"/>
      <c r="AK535" s="135">
        <f t="shared" si="135"/>
        <v>132.19999999999999</v>
      </c>
      <c r="AL535" s="135">
        <f t="shared" si="136"/>
        <v>132.19999999999999</v>
      </c>
    </row>
    <row r="536" spans="1:38" ht="22.5" x14ac:dyDescent="0.2">
      <c r="A536" s="53" t="s">
        <v>14</v>
      </c>
      <c r="B536" s="43">
        <v>298</v>
      </c>
      <c r="C536" s="44">
        <v>113</v>
      </c>
      <c r="D536" s="55" t="s">
        <v>34</v>
      </c>
      <c r="E536" s="56" t="s">
        <v>3</v>
      </c>
      <c r="F536" s="55" t="s">
        <v>2</v>
      </c>
      <c r="G536" s="57" t="s">
        <v>278</v>
      </c>
      <c r="H536" s="60">
        <v>200</v>
      </c>
      <c r="I536" s="49"/>
      <c r="J536" s="49"/>
      <c r="K536" s="49"/>
      <c r="L536" s="49"/>
      <c r="M536" s="49"/>
      <c r="N536" s="49"/>
      <c r="O536" s="51"/>
      <c r="P536" s="51"/>
      <c r="Q536" s="49"/>
      <c r="R536" s="50"/>
      <c r="S536" s="98">
        <f>S537</f>
        <v>132.19999999999999</v>
      </c>
      <c r="T536" s="98">
        <v>132.19999999999999</v>
      </c>
      <c r="U536" s="52">
        <f t="shared" si="143"/>
        <v>132.19999999999999</v>
      </c>
      <c r="V536" s="52">
        <f t="shared" si="143"/>
        <v>132.19999999999999</v>
      </c>
      <c r="W536" s="52"/>
      <c r="X536" s="52"/>
      <c r="Y536" s="52">
        <f t="shared" si="141"/>
        <v>132.19999999999999</v>
      </c>
      <c r="Z536" s="52">
        <f t="shared" si="142"/>
        <v>132.19999999999999</v>
      </c>
      <c r="AA536" s="52"/>
      <c r="AB536" s="52"/>
      <c r="AC536" s="52">
        <f t="shared" si="137"/>
        <v>132.19999999999999</v>
      </c>
      <c r="AD536" s="91">
        <f t="shared" si="138"/>
        <v>132.19999999999999</v>
      </c>
      <c r="AE536" s="3"/>
      <c r="AF536" s="3"/>
      <c r="AG536" s="135">
        <f t="shared" si="139"/>
        <v>132.19999999999999</v>
      </c>
      <c r="AH536" s="135">
        <f t="shared" si="140"/>
        <v>132.19999999999999</v>
      </c>
      <c r="AI536" s="135"/>
      <c r="AJ536" s="135"/>
      <c r="AK536" s="135">
        <f t="shared" ref="AK536:AK599" si="151">AG536+AI536</f>
        <v>132.19999999999999</v>
      </c>
      <c r="AL536" s="135">
        <f t="shared" ref="AL536:AL599" si="152">AH536+AJ536</f>
        <v>132.19999999999999</v>
      </c>
    </row>
    <row r="537" spans="1:38" ht="22.5" x14ac:dyDescent="0.2">
      <c r="A537" s="53" t="s">
        <v>13</v>
      </c>
      <c r="B537" s="43">
        <v>298</v>
      </c>
      <c r="C537" s="44">
        <v>113</v>
      </c>
      <c r="D537" s="55" t="s">
        <v>34</v>
      </c>
      <c r="E537" s="56" t="s">
        <v>3</v>
      </c>
      <c r="F537" s="55" t="s">
        <v>2</v>
      </c>
      <c r="G537" s="57" t="s">
        <v>278</v>
      </c>
      <c r="H537" s="60">
        <v>240</v>
      </c>
      <c r="I537" s="49"/>
      <c r="J537" s="49"/>
      <c r="K537" s="49"/>
      <c r="L537" s="49"/>
      <c r="M537" s="49"/>
      <c r="N537" s="49"/>
      <c r="O537" s="51"/>
      <c r="P537" s="51"/>
      <c r="Q537" s="49"/>
      <c r="R537" s="50"/>
      <c r="S537" s="98">
        <v>132.19999999999999</v>
      </c>
      <c r="T537" s="98">
        <v>132.19999999999999</v>
      </c>
      <c r="U537" s="52">
        <f t="shared" si="143"/>
        <v>132.19999999999999</v>
      </c>
      <c r="V537" s="52">
        <f t="shared" si="143"/>
        <v>132.19999999999999</v>
      </c>
      <c r="W537" s="52"/>
      <c r="X537" s="52"/>
      <c r="Y537" s="52">
        <f t="shared" si="141"/>
        <v>132.19999999999999</v>
      </c>
      <c r="Z537" s="52">
        <f t="shared" si="142"/>
        <v>132.19999999999999</v>
      </c>
      <c r="AA537" s="52"/>
      <c r="AB537" s="52"/>
      <c r="AC537" s="52">
        <f t="shared" si="137"/>
        <v>132.19999999999999</v>
      </c>
      <c r="AD537" s="91">
        <f t="shared" si="138"/>
        <v>132.19999999999999</v>
      </c>
      <c r="AE537" s="3"/>
      <c r="AF537" s="3"/>
      <c r="AG537" s="135">
        <f t="shared" si="139"/>
        <v>132.19999999999999</v>
      </c>
      <c r="AH537" s="135">
        <f t="shared" si="140"/>
        <v>132.19999999999999</v>
      </c>
      <c r="AI537" s="135"/>
      <c r="AJ537" s="135"/>
      <c r="AK537" s="135">
        <f t="shared" si="151"/>
        <v>132.19999999999999</v>
      </c>
      <c r="AL537" s="135">
        <f t="shared" si="152"/>
        <v>132.19999999999999</v>
      </c>
    </row>
    <row r="538" spans="1:38" x14ac:dyDescent="0.2">
      <c r="A538" s="42" t="s">
        <v>83</v>
      </c>
      <c r="B538" s="43">
        <v>298</v>
      </c>
      <c r="C538" s="44">
        <v>113</v>
      </c>
      <c r="D538" s="45" t="s">
        <v>34</v>
      </c>
      <c r="E538" s="46" t="s">
        <v>3</v>
      </c>
      <c r="F538" s="45" t="s">
        <v>2</v>
      </c>
      <c r="G538" s="57" t="s">
        <v>82</v>
      </c>
      <c r="H538" s="60" t="s">
        <v>7</v>
      </c>
      <c r="I538" s="49">
        <f>I539</f>
        <v>40</v>
      </c>
      <c r="J538" s="49">
        <f>J539</f>
        <v>40</v>
      </c>
      <c r="K538" s="49"/>
      <c r="L538" s="49"/>
      <c r="M538" s="49">
        <f t="shared" si="147"/>
        <v>40</v>
      </c>
      <c r="N538" s="49">
        <f t="shared" si="148"/>
        <v>40</v>
      </c>
      <c r="O538" s="51"/>
      <c r="P538" s="51"/>
      <c r="Q538" s="49">
        <f t="shared" si="144"/>
        <v>40</v>
      </c>
      <c r="R538" s="50">
        <f t="shared" si="145"/>
        <v>40</v>
      </c>
      <c r="S538" s="98"/>
      <c r="T538" s="98"/>
      <c r="U538" s="52">
        <f t="shared" si="143"/>
        <v>40</v>
      </c>
      <c r="V538" s="52">
        <f t="shared" si="143"/>
        <v>40</v>
      </c>
      <c r="W538" s="52"/>
      <c r="X538" s="52"/>
      <c r="Y538" s="52">
        <f t="shared" si="141"/>
        <v>40</v>
      </c>
      <c r="Z538" s="52">
        <f t="shared" si="142"/>
        <v>40</v>
      </c>
      <c r="AA538" s="52"/>
      <c r="AB538" s="52"/>
      <c r="AC538" s="52">
        <f t="shared" ref="AC538:AC601" si="153">Y538+AA538</f>
        <v>40</v>
      </c>
      <c r="AD538" s="91">
        <f t="shared" ref="AD538:AD601" si="154">Z538+AB538</f>
        <v>40</v>
      </c>
      <c r="AE538" s="3"/>
      <c r="AF538" s="3"/>
      <c r="AG538" s="135">
        <f t="shared" ref="AG538:AG601" si="155">AC538+AE538</f>
        <v>40</v>
      </c>
      <c r="AH538" s="135">
        <f t="shared" ref="AH538:AH601" si="156">AD538+AF538</f>
        <v>40</v>
      </c>
      <c r="AI538" s="135"/>
      <c r="AJ538" s="135"/>
      <c r="AK538" s="135">
        <f t="shared" si="151"/>
        <v>40</v>
      </c>
      <c r="AL538" s="135">
        <f t="shared" si="152"/>
        <v>40</v>
      </c>
    </row>
    <row r="539" spans="1:38" ht="22.5" x14ac:dyDescent="0.2">
      <c r="A539" s="42" t="s">
        <v>14</v>
      </c>
      <c r="B539" s="43">
        <v>298</v>
      </c>
      <c r="C539" s="44">
        <v>113</v>
      </c>
      <c r="D539" s="45" t="s">
        <v>34</v>
      </c>
      <c r="E539" s="46" t="s">
        <v>3</v>
      </c>
      <c r="F539" s="45" t="s">
        <v>2</v>
      </c>
      <c r="G539" s="47" t="s">
        <v>82</v>
      </c>
      <c r="H539" s="90">
        <v>200</v>
      </c>
      <c r="I539" s="52">
        <f>I540</f>
        <v>40</v>
      </c>
      <c r="J539" s="52">
        <f>J540</f>
        <v>40</v>
      </c>
      <c r="K539" s="52"/>
      <c r="L539" s="52"/>
      <c r="M539" s="52">
        <f t="shared" si="147"/>
        <v>40</v>
      </c>
      <c r="N539" s="91">
        <f t="shared" si="148"/>
        <v>40</v>
      </c>
      <c r="O539" s="92"/>
      <c r="P539" s="92"/>
      <c r="Q539" s="91">
        <f t="shared" si="144"/>
        <v>40</v>
      </c>
      <c r="R539" s="91">
        <f t="shared" si="145"/>
        <v>40</v>
      </c>
      <c r="S539" s="51"/>
      <c r="T539" s="51"/>
      <c r="U539" s="52">
        <f t="shared" si="143"/>
        <v>40</v>
      </c>
      <c r="V539" s="52">
        <f t="shared" si="143"/>
        <v>40</v>
      </c>
      <c r="W539" s="52"/>
      <c r="X539" s="52"/>
      <c r="Y539" s="52">
        <f t="shared" si="141"/>
        <v>40</v>
      </c>
      <c r="Z539" s="52">
        <f t="shared" si="142"/>
        <v>40</v>
      </c>
      <c r="AA539" s="52"/>
      <c r="AB539" s="52"/>
      <c r="AC539" s="52">
        <f t="shared" si="153"/>
        <v>40</v>
      </c>
      <c r="AD539" s="91">
        <f t="shared" si="154"/>
        <v>40</v>
      </c>
      <c r="AE539" s="3"/>
      <c r="AF539" s="3"/>
      <c r="AG539" s="135">
        <f t="shared" si="155"/>
        <v>40</v>
      </c>
      <c r="AH539" s="135">
        <f t="shared" si="156"/>
        <v>40</v>
      </c>
      <c r="AI539" s="135"/>
      <c r="AJ539" s="135"/>
      <c r="AK539" s="135">
        <f t="shared" si="151"/>
        <v>40</v>
      </c>
      <c r="AL539" s="135">
        <f t="shared" si="152"/>
        <v>40</v>
      </c>
    </row>
    <row r="540" spans="1:38" ht="22.5" x14ac:dyDescent="0.2">
      <c r="A540" s="42" t="s">
        <v>13</v>
      </c>
      <c r="B540" s="43">
        <v>298</v>
      </c>
      <c r="C540" s="44">
        <v>113</v>
      </c>
      <c r="D540" s="45" t="s">
        <v>34</v>
      </c>
      <c r="E540" s="46" t="s">
        <v>3</v>
      </c>
      <c r="F540" s="45" t="s">
        <v>2</v>
      </c>
      <c r="G540" s="47" t="s">
        <v>82</v>
      </c>
      <c r="H540" s="48">
        <v>240</v>
      </c>
      <c r="I540" s="49">
        <v>40</v>
      </c>
      <c r="J540" s="49">
        <v>40</v>
      </c>
      <c r="K540" s="49"/>
      <c r="L540" s="49"/>
      <c r="M540" s="49">
        <f t="shared" si="147"/>
        <v>40</v>
      </c>
      <c r="N540" s="50">
        <f t="shared" si="148"/>
        <v>40</v>
      </c>
      <c r="O540" s="51"/>
      <c r="P540" s="51"/>
      <c r="Q540" s="50">
        <f t="shared" si="144"/>
        <v>40</v>
      </c>
      <c r="R540" s="50">
        <f t="shared" si="145"/>
        <v>40</v>
      </c>
      <c r="S540" s="51"/>
      <c r="T540" s="51"/>
      <c r="U540" s="52">
        <f t="shared" si="143"/>
        <v>40</v>
      </c>
      <c r="V540" s="52">
        <f t="shared" si="143"/>
        <v>40</v>
      </c>
      <c r="W540" s="52"/>
      <c r="X540" s="52"/>
      <c r="Y540" s="52">
        <f t="shared" si="141"/>
        <v>40</v>
      </c>
      <c r="Z540" s="52">
        <f t="shared" si="142"/>
        <v>40</v>
      </c>
      <c r="AA540" s="52"/>
      <c r="AB540" s="52"/>
      <c r="AC540" s="52">
        <f t="shared" si="153"/>
        <v>40</v>
      </c>
      <c r="AD540" s="91">
        <f t="shared" si="154"/>
        <v>40</v>
      </c>
      <c r="AE540" s="3"/>
      <c r="AF540" s="3"/>
      <c r="AG540" s="135">
        <f t="shared" si="155"/>
        <v>40</v>
      </c>
      <c r="AH540" s="135">
        <f t="shared" si="156"/>
        <v>40</v>
      </c>
      <c r="AI540" s="135"/>
      <c r="AJ540" s="135"/>
      <c r="AK540" s="135">
        <f t="shared" si="151"/>
        <v>40</v>
      </c>
      <c r="AL540" s="135">
        <f t="shared" si="152"/>
        <v>40</v>
      </c>
    </row>
    <row r="541" spans="1:38" ht="22.5" x14ac:dyDescent="0.2">
      <c r="A541" s="42" t="s">
        <v>81</v>
      </c>
      <c r="B541" s="43">
        <v>298</v>
      </c>
      <c r="C541" s="44">
        <v>113</v>
      </c>
      <c r="D541" s="45" t="s">
        <v>34</v>
      </c>
      <c r="E541" s="46" t="s">
        <v>3</v>
      </c>
      <c r="F541" s="45" t="s">
        <v>2</v>
      </c>
      <c r="G541" s="47" t="s">
        <v>80</v>
      </c>
      <c r="H541" s="48" t="s">
        <v>7</v>
      </c>
      <c r="I541" s="49">
        <f>I542</f>
        <v>1463.7</v>
      </c>
      <c r="J541" s="49">
        <f>J542</f>
        <v>1463.7</v>
      </c>
      <c r="K541" s="49"/>
      <c r="L541" s="49"/>
      <c r="M541" s="49">
        <f t="shared" si="147"/>
        <v>1463.7</v>
      </c>
      <c r="N541" s="50">
        <f t="shared" si="148"/>
        <v>1463.7</v>
      </c>
      <c r="O541" s="51"/>
      <c r="P541" s="51"/>
      <c r="Q541" s="50">
        <f t="shared" si="144"/>
        <v>1463.7</v>
      </c>
      <c r="R541" s="50">
        <f t="shared" si="145"/>
        <v>1463.7</v>
      </c>
      <c r="S541" s="51"/>
      <c r="T541" s="51"/>
      <c r="U541" s="52">
        <f t="shared" si="143"/>
        <v>1463.7</v>
      </c>
      <c r="V541" s="52">
        <f t="shared" si="143"/>
        <v>1463.7</v>
      </c>
      <c r="W541" s="52"/>
      <c r="X541" s="52"/>
      <c r="Y541" s="52">
        <f t="shared" si="141"/>
        <v>1463.7</v>
      </c>
      <c r="Z541" s="52">
        <f t="shared" si="142"/>
        <v>1463.7</v>
      </c>
      <c r="AA541" s="52"/>
      <c r="AB541" s="52"/>
      <c r="AC541" s="52">
        <f t="shared" si="153"/>
        <v>1463.7</v>
      </c>
      <c r="AD541" s="91">
        <f t="shared" si="154"/>
        <v>1463.7</v>
      </c>
      <c r="AE541" s="3"/>
      <c r="AF541" s="3"/>
      <c r="AG541" s="135">
        <f t="shared" si="155"/>
        <v>1463.7</v>
      </c>
      <c r="AH541" s="135">
        <f t="shared" si="156"/>
        <v>1463.7</v>
      </c>
      <c r="AI541" s="135"/>
      <c r="AJ541" s="135"/>
      <c r="AK541" s="135">
        <f t="shared" si="151"/>
        <v>1463.7</v>
      </c>
      <c r="AL541" s="135">
        <f t="shared" si="152"/>
        <v>1463.7</v>
      </c>
    </row>
    <row r="542" spans="1:38" ht="22.5" x14ac:dyDescent="0.2">
      <c r="A542" s="42" t="s">
        <v>14</v>
      </c>
      <c r="B542" s="43">
        <v>298</v>
      </c>
      <c r="C542" s="44">
        <v>113</v>
      </c>
      <c r="D542" s="45" t="s">
        <v>34</v>
      </c>
      <c r="E542" s="46" t="s">
        <v>3</v>
      </c>
      <c r="F542" s="45" t="s">
        <v>2</v>
      </c>
      <c r="G542" s="47" t="s">
        <v>80</v>
      </c>
      <c r="H542" s="48">
        <v>200</v>
      </c>
      <c r="I542" s="49">
        <f>I543</f>
        <v>1463.7</v>
      </c>
      <c r="J542" s="49">
        <f>J543</f>
        <v>1463.7</v>
      </c>
      <c r="K542" s="49"/>
      <c r="L542" s="49"/>
      <c r="M542" s="49">
        <f t="shared" si="147"/>
        <v>1463.7</v>
      </c>
      <c r="N542" s="50">
        <f t="shared" si="148"/>
        <v>1463.7</v>
      </c>
      <c r="O542" s="51"/>
      <c r="P542" s="51"/>
      <c r="Q542" s="50">
        <f t="shared" si="144"/>
        <v>1463.7</v>
      </c>
      <c r="R542" s="50">
        <f t="shared" si="145"/>
        <v>1463.7</v>
      </c>
      <c r="S542" s="51"/>
      <c r="T542" s="51"/>
      <c r="U542" s="52">
        <f t="shared" si="143"/>
        <v>1463.7</v>
      </c>
      <c r="V542" s="52">
        <f t="shared" si="143"/>
        <v>1463.7</v>
      </c>
      <c r="W542" s="52"/>
      <c r="X542" s="52"/>
      <c r="Y542" s="52">
        <f t="shared" si="141"/>
        <v>1463.7</v>
      </c>
      <c r="Z542" s="52">
        <f t="shared" si="142"/>
        <v>1463.7</v>
      </c>
      <c r="AA542" s="52"/>
      <c r="AB542" s="52"/>
      <c r="AC542" s="52">
        <f t="shared" si="153"/>
        <v>1463.7</v>
      </c>
      <c r="AD542" s="91">
        <f t="shared" si="154"/>
        <v>1463.7</v>
      </c>
      <c r="AE542" s="3"/>
      <c r="AF542" s="3"/>
      <c r="AG542" s="135">
        <f t="shared" si="155"/>
        <v>1463.7</v>
      </c>
      <c r="AH542" s="135">
        <f t="shared" si="156"/>
        <v>1463.7</v>
      </c>
      <c r="AI542" s="135"/>
      <c r="AJ542" s="135"/>
      <c r="AK542" s="135">
        <f t="shared" si="151"/>
        <v>1463.7</v>
      </c>
      <c r="AL542" s="135">
        <f t="shared" si="152"/>
        <v>1463.7</v>
      </c>
    </row>
    <row r="543" spans="1:38" ht="22.5" x14ac:dyDescent="0.2">
      <c r="A543" s="42" t="s">
        <v>13</v>
      </c>
      <c r="B543" s="43">
        <v>298</v>
      </c>
      <c r="C543" s="44">
        <v>113</v>
      </c>
      <c r="D543" s="45" t="s">
        <v>34</v>
      </c>
      <c r="E543" s="46" t="s">
        <v>3</v>
      </c>
      <c r="F543" s="45" t="s">
        <v>2</v>
      </c>
      <c r="G543" s="47" t="s">
        <v>80</v>
      </c>
      <c r="H543" s="48">
        <v>240</v>
      </c>
      <c r="I543" s="49">
        <v>1463.7</v>
      </c>
      <c r="J543" s="49">
        <v>1463.7</v>
      </c>
      <c r="K543" s="49"/>
      <c r="L543" s="49"/>
      <c r="M543" s="49">
        <f t="shared" si="147"/>
        <v>1463.7</v>
      </c>
      <c r="N543" s="50">
        <f t="shared" si="148"/>
        <v>1463.7</v>
      </c>
      <c r="O543" s="51"/>
      <c r="P543" s="51"/>
      <c r="Q543" s="50">
        <f t="shared" si="144"/>
        <v>1463.7</v>
      </c>
      <c r="R543" s="50">
        <f t="shared" si="145"/>
        <v>1463.7</v>
      </c>
      <c r="S543" s="51"/>
      <c r="T543" s="51"/>
      <c r="U543" s="52">
        <f t="shared" si="143"/>
        <v>1463.7</v>
      </c>
      <c r="V543" s="52">
        <f t="shared" si="143"/>
        <v>1463.7</v>
      </c>
      <c r="W543" s="52"/>
      <c r="X543" s="52"/>
      <c r="Y543" s="52">
        <f t="shared" si="141"/>
        <v>1463.7</v>
      </c>
      <c r="Z543" s="52">
        <f t="shared" si="142"/>
        <v>1463.7</v>
      </c>
      <c r="AA543" s="52"/>
      <c r="AB543" s="52"/>
      <c r="AC543" s="52">
        <f t="shared" si="153"/>
        <v>1463.7</v>
      </c>
      <c r="AD543" s="91">
        <f t="shared" si="154"/>
        <v>1463.7</v>
      </c>
      <c r="AE543" s="3"/>
      <c r="AF543" s="3"/>
      <c r="AG543" s="135">
        <f t="shared" si="155"/>
        <v>1463.7</v>
      </c>
      <c r="AH543" s="135">
        <f t="shared" si="156"/>
        <v>1463.7</v>
      </c>
      <c r="AI543" s="135"/>
      <c r="AJ543" s="135"/>
      <c r="AK543" s="135">
        <f t="shared" si="151"/>
        <v>1463.7</v>
      </c>
      <c r="AL543" s="135">
        <f t="shared" si="152"/>
        <v>1463.7</v>
      </c>
    </row>
    <row r="544" spans="1:38" ht="21.75" customHeight="1" x14ac:dyDescent="0.2">
      <c r="A544" s="42" t="s">
        <v>313</v>
      </c>
      <c r="B544" s="43">
        <v>298</v>
      </c>
      <c r="C544" s="44">
        <v>113</v>
      </c>
      <c r="D544" s="45" t="s">
        <v>34</v>
      </c>
      <c r="E544" s="46" t="s">
        <v>3</v>
      </c>
      <c r="F544" s="45" t="s">
        <v>2</v>
      </c>
      <c r="G544" s="47">
        <v>80550</v>
      </c>
      <c r="H544" s="48" t="s">
        <v>7</v>
      </c>
      <c r="I544" s="49">
        <f>I545+I547</f>
        <v>388</v>
      </c>
      <c r="J544" s="49">
        <f>J545+J547</f>
        <v>388</v>
      </c>
      <c r="K544" s="49"/>
      <c r="L544" s="49"/>
      <c r="M544" s="49">
        <f t="shared" si="147"/>
        <v>388</v>
      </c>
      <c r="N544" s="50">
        <f t="shared" si="148"/>
        <v>388</v>
      </c>
      <c r="O544" s="51"/>
      <c r="P544" s="51"/>
      <c r="Q544" s="50">
        <f t="shared" si="144"/>
        <v>388</v>
      </c>
      <c r="R544" s="50">
        <f t="shared" si="145"/>
        <v>388</v>
      </c>
      <c r="S544" s="51"/>
      <c r="T544" s="51"/>
      <c r="U544" s="52">
        <f t="shared" si="143"/>
        <v>388</v>
      </c>
      <c r="V544" s="52">
        <f t="shared" si="143"/>
        <v>388</v>
      </c>
      <c r="W544" s="52"/>
      <c r="X544" s="52"/>
      <c r="Y544" s="52">
        <f t="shared" ref="Y544:Y607" si="157">U544+W544</f>
        <v>388</v>
      </c>
      <c r="Z544" s="52">
        <f t="shared" ref="Z544:Z607" si="158">V544+X544</f>
        <v>388</v>
      </c>
      <c r="AA544" s="52"/>
      <c r="AB544" s="52"/>
      <c r="AC544" s="52">
        <f t="shared" si="153"/>
        <v>388</v>
      </c>
      <c r="AD544" s="91">
        <f t="shared" si="154"/>
        <v>388</v>
      </c>
      <c r="AE544" s="3"/>
      <c r="AF544" s="3"/>
      <c r="AG544" s="135">
        <f t="shared" si="155"/>
        <v>388</v>
      </c>
      <c r="AH544" s="135">
        <f t="shared" si="156"/>
        <v>388</v>
      </c>
      <c r="AI544" s="135"/>
      <c r="AJ544" s="135"/>
      <c r="AK544" s="135">
        <f t="shared" si="151"/>
        <v>388</v>
      </c>
      <c r="AL544" s="135">
        <f t="shared" si="152"/>
        <v>388</v>
      </c>
    </row>
    <row r="545" spans="1:38" ht="45" x14ac:dyDescent="0.2">
      <c r="A545" s="42" t="s">
        <v>6</v>
      </c>
      <c r="B545" s="43">
        <v>298</v>
      </c>
      <c r="C545" s="44">
        <v>113</v>
      </c>
      <c r="D545" s="45" t="s">
        <v>34</v>
      </c>
      <c r="E545" s="46" t="s">
        <v>3</v>
      </c>
      <c r="F545" s="45" t="s">
        <v>2</v>
      </c>
      <c r="G545" s="47">
        <v>80550</v>
      </c>
      <c r="H545" s="48">
        <v>100</v>
      </c>
      <c r="I545" s="49">
        <f>I546</f>
        <v>34</v>
      </c>
      <c r="J545" s="49">
        <f>J546</f>
        <v>34</v>
      </c>
      <c r="K545" s="49"/>
      <c r="L545" s="49"/>
      <c r="M545" s="49">
        <f t="shared" si="147"/>
        <v>34</v>
      </c>
      <c r="N545" s="50">
        <f t="shared" si="148"/>
        <v>34</v>
      </c>
      <c r="O545" s="51"/>
      <c r="P545" s="51"/>
      <c r="Q545" s="50">
        <f t="shared" si="144"/>
        <v>34</v>
      </c>
      <c r="R545" s="50">
        <f t="shared" si="145"/>
        <v>34</v>
      </c>
      <c r="S545" s="51"/>
      <c r="T545" s="51"/>
      <c r="U545" s="52">
        <f t="shared" si="143"/>
        <v>34</v>
      </c>
      <c r="V545" s="52">
        <f t="shared" si="143"/>
        <v>34</v>
      </c>
      <c r="W545" s="52"/>
      <c r="X545" s="52"/>
      <c r="Y545" s="52">
        <f t="shared" si="157"/>
        <v>34</v>
      </c>
      <c r="Z545" s="52">
        <f t="shared" si="158"/>
        <v>34</v>
      </c>
      <c r="AA545" s="52"/>
      <c r="AB545" s="52"/>
      <c r="AC545" s="52">
        <f t="shared" si="153"/>
        <v>34</v>
      </c>
      <c r="AD545" s="91">
        <f t="shared" si="154"/>
        <v>34</v>
      </c>
      <c r="AE545" s="3"/>
      <c r="AF545" s="3"/>
      <c r="AG545" s="135">
        <f t="shared" si="155"/>
        <v>34</v>
      </c>
      <c r="AH545" s="135">
        <f t="shared" si="156"/>
        <v>34</v>
      </c>
      <c r="AI545" s="135"/>
      <c r="AJ545" s="135"/>
      <c r="AK545" s="135">
        <f t="shared" si="151"/>
        <v>34</v>
      </c>
      <c r="AL545" s="135">
        <f t="shared" si="152"/>
        <v>34</v>
      </c>
    </row>
    <row r="546" spans="1:38" ht="22.5" x14ac:dyDescent="0.2">
      <c r="A546" s="42" t="s">
        <v>5</v>
      </c>
      <c r="B546" s="43">
        <v>298</v>
      </c>
      <c r="C546" s="44">
        <v>113</v>
      </c>
      <c r="D546" s="45" t="s">
        <v>34</v>
      </c>
      <c r="E546" s="46" t="s">
        <v>3</v>
      </c>
      <c r="F546" s="45" t="s">
        <v>2</v>
      </c>
      <c r="G546" s="47">
        <v>80550</v>
      </c>
      <c r="H546" s="48">
        <v>120</v>
      </c>
      <c r="I546" s="49">
        <v>34</v>
      </c>
      <c r="J546" s="49">
        <v>34</v>
      </c>
      <c r="K546" s="49"/>
      <c r="L546" s="49"/>
      <c r="M546" s="49">
        <f t="shared" si="147"/>
        <v>34</v>
      </c>
      <c r="N546" s="50">
        <f t="shared" si="148"/>
        <v>34</v>
      </c>
      <c r="O546" s="51"/>
      <c r="P546" s="51"/>
      <c r="Q546" s="50">
        <f t="shared" si="144"/>
        <v>34</v>
      </c>
      <c r="R546" s="50">
        <f t="shared" si="145"/>
        <v>34</v>
      </c>
      <c r="S546" s="51"/>
      <c r="T546" s="51"/>
      <c r="U546" s="52">
        <f t="shared" si="143"/>
        <v>34</v>
      </c>
      <c r="V546" s="52">
        <f t="shared" si="143"/>
        <v>34</v>
      </c>
      <c r="W546" s="52"/>
      <c r="X546" s="52"/>
      <c r="Y546" s="52">
        <f t="shared" si="157"/>
        <v>34</v>
      </c>
      <c r="Z546" s="52">
        <f t="shared" si="158"/>
        <v>34</v>
      </c>
      <c r="AA546" s="52"/>
      <c r="AB546" s="52"/>
      <c r="AC546" s="52">
        <f t="shared" si="153"/>
        <v>34</v>
      </c>
      <c r="AD546" s="91">
        <f t="shared" si="154"/>
        <v>34</v>
      </c>
      <c r="AE546" s="3"/>
      <c r="AF546" s="3"/>
      <c r="AG546" s="135">
        <f t="shared" si="155"/>
        <v>34</v>
      </c>
      <c r="AH546" s="135">
        <f t="shared" si="156"/>
        <v>34</v>
      </c>
      <c r="AI546" s="135"/>
      <c r="AJ546" s="135"/>
      <c r="AK546" s="135">
        <f t="shared" si="151"/>
        <v>34</v>
      </c>
      <c r="AL546" s="135">
        <f t="shared" si="152"/>
        <v>34</v>
      </c>
    </row>
    <row r="547" spans="1:38" ht="22.5" x14ac:dyDescent="0.2">
      <c r="A547" s="42" t="s">
        <v>14</v>
      </c>
      <c r="B547" s="43">
        <v>298</v>
      </c>
      <c r="C547" s="44">
        <v>113</v>
      </c>
      <c r="D547" s="45" t="s">
        <v>34</v>
      </c>
      <c r="E547" s="46" t="s">
        <v>3</v>
      </c>
      <c r="F547" s="45" t="s">
        <v>2</v>
      </c>
      <c r="G547" s="47">
        <v>80550</v>
      </c>
      <c r="H547" s="48">
        <v>200</v>
      </c>
      <c r="I547" s="49">
        <f>I548</f>
        <v>354</v>
      </c>
      <c r="J547" s="49">
        <f>J548</f>
        <v>354</v>
      </c>
      <c r="K547" s="49"/>
      <c r="L547" s="49"/>
      <c r="M547" s="49">
        <f t="shared" si="147"/>
        <v>354</v>
      </c>
      <c r="N547" s="50">
        <f t="shared" si="148"/>
        <v>354</v>
      </c>
      <c r="O547" s="51"/>
      <c r="P547" s="51"/>
      <c r="Q547" s="50">
        <f t="shared" si="144"/>
        <v>354</v>
      </c>
      <c r="R547" s="50">
        <f t="shared" si="145"/>
        <v>354</v>
      </c>
      <c r="S547" s="51"/>
      <c r="T547" s="51"/>
      <c r="U547" s="52">
        <f t="shared" si="143"/>
        <v>354</v>
      </c>
      <c r="V547" s="52">
        <f t="shared" si="143"/>
        <v>354</v>
      </c>
      <c r="W547" s="52"/>
      <c r="X547" s="52"/>
      <c r="Y547" s="52">
        <f t="shared" si="157"/>
        <v>354</v>
      </c>
      <c r="Z547" s="52">
        <f t="shared" si="158"/>
        <v>354</v>
      </c>
      <c r="AA547" s="52"/>
      <c r="AB547" s="52"/>
      <c r="AC547" s="52">
        <f t="shared" si="153"/>
        <v>354</v>
      </c>
      <c r="AD547" s="91">
        <f t="shared" si="154"/>
        <v>354</v>
      </c>
      <c r="AE547" s="3"/>
      <c r="AF547" s="3"/>
      <c r="AG547" s="135">
        <f t="shared" si="155"/>
        <v>354</v>
      </c>
      <c r="AH547" s="135">
        <f t="shared" si="156"/>
        <v>354</v>
      </c>
      <c r="AI547" s="135"/>
      <c r="AJ547" s="135"/>
      <c r="AK547" s="135">
        <f t="shared" si="151"/>
        <v>354</v>
      </c>
      <c r="AL547" s="135">
        <f t="shared" si="152"/>
        <v>354</v>
      </c>
    </row>
    <row r="548" spans="1:38" ht="22.5" x14ac:dyDescent="0.2">
      <c r="A548" s="42" t="s">
        <v>13</v>
      </c>
      <c r="B548" s="43">
        <v>298</v>
      </c>
      <c r="C548" s="44">
        <v>113</v>
      </c>
      <c r="D548" s="45" t="s">
        <v>34</v>
      </c>
      <c r="E548" s="46" t="s">
        <v>3</v>
      </c>
      <c r="F548" s="45" t="s">
        <v>2</v>
      </c>
      <c r="G548" s="47">
        <v>80550</v>
      </c>
      <c r="H548" s="48">
        <v>240</v>
      </c>
      <c r="I548" s="49">
        <v>354</v>
      </c>
      <c r="J548" s="49">
        <v>354</v>
      </c>
      <c r="K548" s="49"/>
      <c r="L548" s="49"/>
      <c r="M548" s="49">
        <f t="shared" si="147"/>
        <v>354</v>
      </c>
      <c r="N548" s="50">
        <f t="shared" si="148"/>
        <v>354</v>
      </c>
      <c r="O548" s="51"/>
      <c r="P548" s="51"/>
      <c r="Q548" s="50">
        <f t="shared" si="144"/>
        <v>354</v>
      </c>
      <c r="R548" s="50">
        <f t="shared" si="145"/>
        <v>354</v>
      </c>
      <c r="S548" s="51"/>
      <c r="T548" s="51"/>
      <c r="U548" s="52">
        <f t="shared" si="143"/>
        <v>354</v>
      </c>
      <c r="V548" s="52">
        <f t="shared" si="143"/>
        <v>354</v>
      </c>
      <c r="W548" s="52"/>
      <c r="X548" s="52"/>
      <c r="Y548" s="52">
        <f t="shared" si="157"/>
        <v>354</v>
      </c>
      <c r="Z548" s="52">
        <f t="shared" si="158"/>
        <v>354</v>
      </c>
      <c r="AA548" s="52"/>
      <c r="AB548" s="52"/>
      <c r="AC548" s="52">
        <f t="shared" si="153"/>
        <v>354</v>
      </c>
      <c r="AD548" s="91">
        <f t="shared" si="154"/>
        <v>354</v>
      </c>
      <c r="AE548" s="3"/>
      <c r="AF548" s="3"/>
      <c r="AG548" s="135">
        <f t="shared" si="155"/>
        <v>354</v>
      </c>
      <c r="AH548" s="135">
        <f t="shared" si="156"/>
        <v>354</v>
      </c>
      <c r="AI548" s="135"/>
      <c r="AJ548" s="135"/>
      <c r="AK548" s="135">
        <f t="shared" si="151"/>
        <v>354</v>
      </c>
      <c r="AL548" s="135">
        <f t="shared" si="152"/>
        <v>354</v>
      </c>
    </row>
    <row r="549" spans="1:38" ht="45" x14ac:dyDescent="0.2">
      <c r="A549" s="42" t="s">
        <v>305</v>
      </c>
      <c r="B549" s="43">
        <v>298</v>
      </c>
      <c r="C549" s="44">
        <v>113</v>
      </c>
      <c r="D549" s="45" t="s">
        <v>77</v>
      </c>
      <c r="E549" s="46" t="s">
        <v>3</v>
      </c>
      <c r="F549" s="45" t="s">
        <v>2</v>
      </c>
      <c r="G549" s="47" t="s">
        <v>9</v>
      </c>
      <c r="H549" s="48" t="s">
        <v>7</v>
      </c>
      <c r="I549" s="49">
        <f t="shared" ref="I549:J551" si="159">I550</f>
        <v>100</v>
      </c>
      <c r="J549" s="49">
        <f t="shared" si="159"/>
        <v>100</v>
      </c>
      <c r="K549" s="49"/>
      <c r="L549" s="49"/>
      <c r="M549" s="49">
        <f t="shared" si="147"/>
        <v>100</v>
      </c>
      <c r="N549" s="50">
        <f t="shared" si="148"/>
        <v>100</v>
      </c>
      <c r="O549" s="51"/>
      <c r="P549" s="51"/>
      <c r="Q549" s="50">
        <f t="shared" si="144"/>
        <v>100</v>
      </c>
      <c r="R549" s="50">
        <f t="shared" si="145"/>
        <v>100</v>
      </c>
      <c r="S549" s="51"/>
      <c r="T549" s="51"/>
      <c r="U549" s="52">
        <f t="shared" si="143"/>
        <v>100</v>
      </c>
      <c r="V549" s="52">
        <f t="shared" si="143"/>
        <v>100</v>
      </c>
      <c r="W549" s="52"/>
      <c r="X549" s="52"/>
      <c r="Y549" s="52">
        <f t="shared" si="157"/>
        <v>100</v>
      </c>
      <c r="Z549" s="52">
        <f t="shared" si="158"/>
        <v>100</v>
      </c>
      <c r="AA549" s="52"/>
      <c r="AB549" s="52"/>
      <c r="AC549" s="52">
        <f t="shared" si="153"/>
        <v>100</v>
      </c>
      <c r="AD549" s="91">
        <f t="shared" si="154"/>
        <v>100</v>
      </c>
      <c r="AE549" s="3"/>
      <c r="AF549" s="3"/>
      <c r="AG549" s="135">
        <f t="shared" si="155"/>
        <v>100</v>
      </c>
      <c r="AH549" s="135">
        <f t="shared" si="156"/>
        <v>100</v>
      </c>
      <c r="AI549" s="135"/>
      <c r="AJ549" s="135"/>
      <c r="AK549" s="135">
        <f t="shared" si="151"/>
        <v>100</v>
      </c>
      <c r="AL549" s="135">
        <f t="shared" si="152"/>
        <v>100</v>
      </c>
    </row>
    <row r="550" spans="1:38" ht="22.5" x14ac:dyDescent="0.2">
      <c r="A550" s="42" t="s">
        <v>258</v>
      </c>
      <c r="B550" s="43">
        <v>298</v>
      </c>
      <c r="C550" s="44">
        <v>113</v>
      </c>
      <c r="D550" s="45" t="s">
        <v>77</v>
      </c>
      <c r="E550" s="46" t="s">
        <v>3</v>
      </c>
      <c r="F550" s="45" t="s">
        <v>2</v>
      </c>
      <c r="G550" s="47" t="s">
        <v>76</v>
      </c>
      <c r="H550" s="48" t="s">
        <v>7</v>
      </c>
      <c r="I550" s="49">
        <f t="shared" si="159"/>
        <v>100</v>
      </c>
      <c r="J550" s="49">
        <f t="shared" si="159"/>
        <v>100</v>
      </c>
      <c r="K550" s="49"/>
      <c r="L550" s="49"/>
      <c r="M550" s="49">
        <f t="shared" si="147"/>
        <v>100</v>
      </c>
      <c r="N550" s="50">
        <f t="shared" si="148"/>
        <v>100</v>
      </c>
      <c r="O550" s="51"/>
      <c r="P550" s="51"/>
      <c r="Q550" s="50">
        <f t="shared" si="144"/>
        <v>100</v>
      </c>
      <c r="R550" s="50">
        <f t="shared" si="145"/>
        <v>100</v>
      </c>
      <c r="S550" s="51"/>
      <c r="T550" s="51"/>
      <c r="U550" s="52">
        <f t="shared" si="143"/>
        <v>100</v>
      </c>
      <c r="V550" s="52">
        <f t="shared" si="143"/>
        <v>100</v>
      </c>
      <c r="W550" s="52"/>
      <c r="X550" s="52"/>
      <c r="Y550" s="52">
        <f t="shared" si="157"/>
        <v>100</v>
      </c>
      <c r="Z550" s="52">
        <f t="shared" si="158"/>
        <v>100</v>
      </c>
      <c r="AA550" s="52"/>
      <c r="AB550" s="52"/>
      <c r="AC550" s="52">
        <f t="shared" si="153"/>
        <v>100</v>
      </c>
      <c r="AD550" s="91">
        <f t="shared" si="154"/>
        <v>100</v>
      </c>
      <c r="AE550" s="3"/>
      <c r="AF550" s="3"/>
      <c r="AG550" s="135">
        <f t="shared" si="155"/>
        <v>100</v>
      </c>
      <c r="AH550" s="135">
        <f t="shared" si="156"/>
        <v>100</v>
      </c>
      <c r="AI550" s="135"/>
      <c r="AJ550" s="135"/>
      <c r="AK550" s="135">
        <f t="shared" si="151"/>
        <v>100</v>
      </c>
      <c r="AL550" s="135">
        <f t="shared" si="152"/>
        <v>100</v>
      </c>
    </row>
    <row r="551" spans="1:38" ht="22.5" x14ac:dyDescent="0.2">
      <c r="A551" s="42" t="s">
        <v>79</v>
      </c>
      <c r="B551" s="43">
        <v>298</v>
      </c>
      <c r="C551" s="44">
        <v>113</v>
      </c>
      <c r="D551" s="45" t="s">
        <v>77</v>
      </c>
      <c r="E551" s="46" t="s">
        <v>3</v>
      </c>
      <c r="F551" s="45" t="s">
        <v>2</v>
      </c>
      <c r="G551" s="47" t="s">
        <v>76</v>
      </c>
      <c r="H551" s="48">
        <v>600</v>
      </c>
      <c r="I551" s="49">
        <f t="shared" si="159"/>
        <v>100</v>
      </c>
      <c r="J551" s="49">
        <f t="shared" si="159"/>
        <v>100</v>
      </c>
      <c r="K551" s="49"/>
      <c r="L551" s="49"/>
      <c r="M551" s="49">
        <f t="shared" si="147"/>
        <v>100</v>
      </c>
      <c r="N551" s="50">
        <f t="shared" si="148"/>
        <v>100</v>
      </c>
      <c r="O551" s="51"/>
      <c r="P551" s="51"/>
      <c r="Q551" s="50">
        <f t="shared" si="144"/>
        <v>100</v>
      </c>
      <c r="R551" s="50">
        <f t="shared" si="145"/>
        <v>100</v>
      </c>
      <c r="S551" s="51"/>
      <c r="T551" s="51"/>
      <c r="U551" s="52">
        <f t="shared" si="143"/>
        <v>100</v>
      </c>
      <c r="V551" s="52">
        <f t="shared" si="143"/>
        <v>100</v>
      </c>
      <c r="W551" s="52"/>
      <c r="X551" s="52"/>
      <c r="Y551" s="52">
        <f t="shared" si="157"/>
        <v>100</v>
      </c>
      <c r="Z551" s="52">
        <f t="shared" si="158"/>
        <v>100</v>
      </c>
      <c r="AA551" s="52"/>
      <c r="AB551" s="52"/>
      <c r="AC551" s="52">
        <f t="shared" si="153"/>
        <v>100</v>
      </c>
      <c r="AD551" s="91">
        <f t="shared" si="154"/>
        <v>100</v>
      </c>
      <c r="AE551" s="3"/>
      <c r="AF551" s="3"/>
      <c r="AG551" s="135">
        <f t="shared" si="155"/>
        <v>100</v>
      </c>
      <c r="AH551" s="135">
        <f t="shared" si="156"/>
        <v>100</v>
      </c>
      <c r="AI551" s="135"/>
      <c r="AJ551" s="135"/>
      <c r="AK551" s="135">
        <f t="shared" si="151"/>
        <v>100</v>
      </c>
      <c r="AL551" s="135">
        <f t="shared" si="152"/>
        <v>100</v>
      </c>
    </row>
    <row r="552" spans="1:38" ht="22.5" x14ac:dyDescent="0.2">
      <c r="A552" s="42" t="s">
        <v>78</v>
      </c>
      <c r="B552" s="43">
        <v>298</v>
      </c>
      <c r="C552" s="44">
        <v>113</v>
      </c>
      <c r="D552" s="45" t="s">
        <v>77</v>
      </c>
      <c r="E552" s="46" t="s">
        <v>3</v>
      </c>
      <c r="F552" s="45" t="s">
        <v>2</v>
      </c>
      <c r="G552" s="47" t="s">
        <v>76</v>
      </c>
      <c r="H552" s="48">
        <v>630</v>
      </c>
      <c r="I552" s="49">
        <v>100</v>
      </c>
      <c r="J552" s="49">
        <v>100</v>
      </c>
      <c r="K552" s="49"/>
      <c r="L552" s="49"/>
      <c r="M552" s="49">
        <f t="shared" si="147"/>
        <v>100</v>
      </c>
      <c r="N552" s="50">
        <f t="shared" si="148"/>
        <v>100</v>
      </c>
      <c r="O552" s="51"/>
      <c r="P552" s="51"/>
      <c r="Q552" s="50">
        <f t="shared" si="144"/>
        <v>100</v>
      </c>
      <c r="R552" s="50">
        <f t="shared" si="145"/>
        <v>100</v>
      </c>
      <c r="S552" s="51"/>
      <c r="T552" s="51"/>
      <c r="U552" s="52">
        <f t="shared" si="143"/>
        <v>100</v>
      </c>
      <c r="V552" s="52">
        <f t="shared" si="143"/>
        <v>100</v>
      </c>
      <c r="W552" s="52"/>
      <c r="X552" s="52"/>
      <c r="Y552" s="52">
        <f t="shared" si="157"/>
        <v>100</v>
      </c>
      <c r="Z552" s="52">
        <f t="shared" si="158"/>
        <v>100</v>
      </c>
      <c r="AA552" s="52"/>
      <c r="AB552" s="52"/>
      <c r="AC552" s="52">
        <f t="shared" si="153"/>
        <v>100</v>
      </c>
      <c r="AD552" s="91">
        <f t="shared" si="154"/>
        <v>100</v>
      </c>
      <c r="AE552" s="3"/>
      <c r="AF552" s="3"/>
      <c r="AG552" s="135">
        <f t="shared" si="155"/>
        <v>100</v>
      </c>
      <c r="AH552" s="135">
        <f t="shared" si="156"/>
        <v>100</v>
      </c>
      <c r="AI552" s="135"/>
      <c r="AJ552" s="135"/>
      <c r="AK552" s="135">
        <f t="shared" si="151"/>
        <v>100</v>
      </c>
      <c r="AL552" s="135">
        <f t="shared" si="152"/>
        <v>100</v>
      </c>
    </row>
    <row r="553" spans="1:38" ht="22.5" x14ac:dyDescent="0.2">
      <c r="A553" s="42" t="s">
        <v>75</v>
      </c>
      <c r="B553" s="43">
        <v>298</v>
      </c>
      <c r="C553" s="44">
        <v>300</v>
      </c>
      <c r="D553" s="45" t="s">
        <v>7</v>
      </c>
      <c r="E553" s="46" t="s">
        <v>7</v>
      </c>
      <c r="F553" s="45" t="s">
        <v>7</v>
      </c>
      <c r="G553" s="47" t="s">
        <v>7</v>
      </c>
      <c r="H553" s="48" t="s">
        <v>7</v>
      </c>
      <c r="I553" s="49">
        <f>I554+I571+I576</f>
        <v>17547.7</v>
      </c>
      <c r="J553" s="49">
        <f>J554+J571+J576</f>
        <v>17557.7</v>
      </c>
      <c r="K553" s="49"/>
      <c r="L553" s="49"/>
      <c r="M553" s="49">
        <f t="shared" si="147"/>
        <v>17547.7</v>
      </c>
      <c r="N553" s="50">
        <f t="shared" si="148"/>
        <v>17557.7</v>
      </c>
      <c r="O553" s="51"/>
      <c r="P553" s="51"/>
      <c r="Q553" s="50">
        <f t="shared" si="144"/>
        <v>17547.7</v>
      </c>
      <c r="R553" s="50">
        <f t="shared" si="145"/>
        <v>17557.7</v>
      </c>
      <c r="S553" s="51"/>
      <c r="T553" s="51"/>
      <c r="U553" s="52">
        <f t="shared" si="143"/>
        <v>17547.7</v>
      </c>
      <c r="V553" s="52">
        <f t="shared" si="143"/>
        <v>17557.7</v>
      </c>
      <c r="W553" s="52"/>
      <c r="X553" s="52"/>
      <c r="Y553" s="52">
        <f t="shared" si="157"/>
        <v>17547.7</v>
      </c>
      <c r="Z553" s="52">
        <f t="shared" si="158"/>
        <v>17557.7</v>
      </c>
      <c r="AA553" s="52"/>
      <c r="AB553" s="52"/>
      <c r="AC553" s="52">
        <f t="shared" si="153"/>
        <v>17547.7</v>
      </c>
      <c r="AD553" s="91">
        <f t="shared" si="154"/>
        <v>17557.7</v>
      </c>
      <c r="AE553" s="148">
        <f>AE554</f>
        <v>-1235.972</v>
      </c>
      <c r="AF553" s="148">
        <f>AF554</f>
        <v>-1235.972</v>
      </c>
      <c r="AG553" s="135">
        <f t="shared" si="155"/>
        <v>16311.728000000001</v>
      </c>
      <c r="AH553" s="135">
        <f t="shared" si="156"/>
        <v>16321.728000000001</v>
      </c>
      <c r="AI553" s="135"/>
      <c r="AJ553" s="135"/>
      <c r="AK553" s="135">
        <f t="shared" si="151"/>
        <v>16311.728000000001</v>
      </c>
      <c r="AL553" s="135">
        <f t="shared" si="152"/>
        <v>16321.728000000001</v>
      </c>
    </row>
    <row r="554" spans="1:38" ht="22.5" x14ac:dyDescent="0.2">
      <c r="A554" s="42" t="s">
        <v>74</v>
      </c>
      <c r="B554" s="43">
        <v>298</v>
      </c>
      <c r="C554" s="44">
        <v>309</v>
      </c>
      <c r="D554" s="45" t="s">
        <v>7</v>
      </c>
      <c r="E554" s="46" t="s">
        <v>7</v>
      </c>
      <c r="F554" s="45" t="s">
        <v>7</v>
      </c>
      <c r="G554" s="47" t="s">
        <v>7</v>
      </c>
      <c r="H554" s="48" t="s">
        <v>7</v>
      </c>
      <c r="I554" s="49">
        <f>I555</f>
        <v>17417.7</v>
      </c>
      <c r="J554" s="49">
        <f>J555</f>
        <v>17417.7</v>
      </c>
      <c r="K554" s="49"/>
      <c r="L554" s="49"/>
      <c r="M554" s="49">
        <f t="shared" si="147"/>
        <v>17417.7</v>
      </c>
      <c r="N554" s="50">
        <f t="shared" si="148"/>
        <v>17417.7</v>
      </c>
      <c r="O554" s="51"/>
      <c r="P554" s="51"/>
      <c r="Q554" s="50">
        <f t="shared" si="144"/>
        <v>17417.7</v>
      </c>
      <c r="R554" s="50">
        <f t="shared" si="145"/>
        <v>17417.7</v>
      </c>
      <c r="S554" s="51"/>
      <c r="T554" s="51"/>
      <c r="U554" s="52">
        <f t="shared" ref="U554:V622" si="160">Q554+S554</f>
        <v>17417.7</v>
      </c>
      <c r="V554" s="52">
        <f t="shared" si="160"/>
        <v>17417.7</v>
      </c>
      <c r="W554" s="52"/>
      <c r="X554" s="52"/>
      <c r="Y554" s="52">
        <f t="shared" si="157"/>
        <v>17417.7</v>
      </c>
      <c r="Z554" s="52">
        <f t="shared" si="158"/>
        <v>17417.7</v>
      </c>
      <c r="AA554" s="52"/>
      <c r="AB554" s="52"/>
      <c r="AC554" s="52">
        <f t="shared" si="153"/>
        <v>17417.7</v>
      </c>
      <c r="AD554" s="91">
        <f t="shared" si="154"/>
        <v>17417.7</v>
      </c>
      <c r="AE554" s="148">
        <f>AE555</f>
        <v>-1235.972</v>
      </c>
      <c r="AF554" s="148">
        <f>AF555</f>
        <v>-1235.972</v>
      </c>
      <c r="AG554" s="135">
        <f t="shared" si="155"/>
        <v>16181.728000000001</v>
      </c>
      <c r="AH554" s="135">
        <f t="shared" si="156"/>
        <v>16181.728000000001</v>
      </c>
      <c r="AI554" s="135"/>
      <c r="AJ554" s="135"/>
      <c r="AK554" s="135">
        <f t="shared" si="151"/>
        <v>16181.728000000001</v>
      </c>
      <c r="AL554" s="135">
        <f t="shared" si="152"/>
        <v>16181.728000000001</v>
      </c>
    </row>
    <row r="555" spans="1:38" ht="90" x14ac:dyDescent="0.2">
      <c r="A555" s="42" t="s">
        <v>321</v>
      </c>
      <c r="B555" s="43">
        <v>298</v>
      </c>
      <c r="C555" s="44">
        <v>309</v>
      </c>
      <c r="D555" s="45" t="s">
        <v>63</v>
      </c>
      <c r="E555" s="46" t="s">
        <v>3</v>
      </c>
      <c r="F555" s="45" t="s">
        <v>2</v>
      </c>
      <c r="G555" s="47" t="s">
        <v>9</v>
      </c>
      <c r="H555" s="48" t="s">
        <v>7</v>
      </c>
      <c r="I555" s="49">
        <f>I556+I561+I568</f>
        <v>17417.7</v>
      </c>
      <c r="J555" s="49">
        <f>J556+J561+J568</f>
        <v>17417.7</v>
      </c>
      <c r="K555" s="49"/>
      <c r="L555" s="49"/>
      <c r="M555" s="49">
        <f t="shared" si="147"/>
        <v>17417.7</v>
      </c>
      <c r="N555" s="50">
        <f t="shared" si="148"/>
        <v>17417.7</v>
      </c>
      <c r="O555" s="51"/>
      <c r="P555" s="51"/>
      <c r="Q555" s="50">
        <f t="shared" si="144"/>
        <v>17417.7</v>
      </c>
      <c r="R555" s="50">
        <f t="shared" si="145"/>
        <v>17417.7</v>
      </c>
      <c r="S555" s="51"/>
      <c r="T555" s="51"/>
      <c r="U555" s="52">
        <f t="shared" si="160"/>
        <v>17417.7</v>
      </c>
      <c r="V555" s="52">
        <f t="shared" si="160"/>
        <v>17417.7</v>
      </c>
      <c r="W555" s="52"/>
      <c r="X555" s="52"/>
      <c r="Y555" s="52">
        <f t="shared" si="157"/>
        <v>17417.7</v>
      </c>
      <c r="Z555" s="52">
        <f t="shared" si="158"/>
        <v>17417.7</v>
      </c>
      <c r="AA555" s="52"/>
      <c r="AB555" s="52"/>
      <c r="AC555" s="52">
        <f t="shared" si="153"/>
        <v>17417.7</v>
      </c>
      <c r="AD555" s="91">
        <f t="shared" si="154"/>
        <v>17417.7</v>
      </c>
      <c r="AE555" s="148">
        <f>AE556+AE561</f>
        <v>-1235.972</v>
      </c>
      <c r="AF555" s="148">
        <f>AF556+AF561</f>
        <v>-1235.972</v>
      </c>
      <c r="AG555" s="135">
        <f t="shared" si="155"/>
        <v>16181.728000000001</v>
      </c>
      <c r="AH555" s="135">
        <f t="shared" si="156"/>
        <v>16181.728000000001</v>
      </c>
      <c r="AI555" s="135"/>
      <c r="AJ555" s="135"/>
      <c r="AK555" s="135">
        <f t="shared" si="151"/>
        <v>16181.728000000001</v>
      </c>
      <c r="AL555" s="135">
        <f t="shared" si="152"/>
        <v>16181.728000000001</v>
      </c>
    </row>
    <row r="556" spans="1:38" ht="22.5" x14ac:dyDescent="0.2">
      <c r="A556" s="42" t="s">
        <v>15</v>
      </c>
      <c r="B556" s="43">
        <v>298</v>
      </c>
      <c r="C556" s="44">
        <v>309</v>
      </c>
      <c r="D556" s="45" t="s">
        <v>63</v>
      </c>
      <c r="E556" s="46" t="s">
        <v>3</v>
      </c>
      <c r="F556" s="45" t="s">
        <v>2</v>
      </c>
      <c r="G556" s="47" t="s">
        <v>11</v>
      </c>
      <c r="H556" s="48" t="s">
        <v>7</v>
      </c>
      <c r="I556" s="49">
        <f>I557+I559</f>
        <v>2887.7</v>
      </c>
      <c r="J556" s="49">
        <f>J557+J559</f>
        <v>2887.7</v>
      </c>
      <c r="K556" s="49"/>
      <c r="L556" s="49"/>
      <c r="M556" s="49">
        <f t="shared" si="147"/>
        <v>2887.7</v>
      </c>
      <c r="N556" s="50">
        <f t="shared" si="148"/>
        <v>2887.7</v>
      </c>
      <c r="O556" s="51"/>
      <c r="P556" s="51"/>
      <c r="Q556" s="50">
        <f t="shared" si="144"/>
        <v>2887.7</v>
      </c>
      <c r="R556" s="50">
        <f t="shared" si="145"/>
        <v>2887.7</v>
      </c>
      <c r="S556" s="51"/>
      <c r="T556" s="51"/>
      <c r="U556" s="52">
        <f t="shared" si="160"/>
        <v>2887.7</v>
      </c>
      <c r="V556" s="52">
        <f t="shared" si="160"/>
        <v>2887.7</v>
      </c>
      <c r="W556" s="52"/>
      <c r="X556" s="52"/>
      <c r="Y556" s="52">
        <f t="shared" si="157"/>
        <v>2887.7</v>
      </c>
      <c r="Z556" s="52">
        <f t="shared" si="158"/>
        <v>2887.7</v>
      </c>
      <c r="AA556" s="52"/>
      <c r="AB556" s="52"/>
      <c r="AC556" s="52">
        <f t="shared" si="153"/>
        <v>2887.7</v>
      </c>
      <c r="AD556" s="91">
        <f t="shared" si="154"/>
        <v>2887.7</v>
      </c>
      <c r="AE556" s="3"/>
      <c r="AF556" s="3"/>
      <c r="AG556" s="135">
        <f t="shared" si="155"/>
        <v>2887.7</v>
      </c>
      <c r="AH556" s="135">
        <f t="shared" si="156"/>
        <v>2887.7</v>
      </c>
      <c r="AI556" s="135"/>
      <c r="AJ556" s="135"/>
      <c r="AK556" s="135">
        <f t="shared" si="151"/>
        <v>2887.7</v>
      </c>
      <c r="AL556" s="135">
        <f t="shared" si="152"/>
        <v>2887.7</v>
      </c>
    </row>
    <row r="557" spans="1:38" ht="44.25" customHeight="1" x14ac:dyDescent="0.2">
      <c r="A557" s="42" t="s">
        <v>6</v>
      </c>
      <c r="B557" s="43">
        <v>298</v>
      </c>
      <c r="C557" s="44">
        <v>309</v>
      </c>
      <c r="D557" s="45" t="s">
        <v>63</v>
      </c>
      <c r="E557" s="46" t="s">
        <v>3</v>
      </c>
      <c r="F557" s="45" t="s">
        <v>2</v>
      </c>
      <c r="G557" s="47" t="s">
        <v>11</v>
      </c>
      <c r="H557" s="48">
        <v>100</v>
      </c>
      <c r="I557" s="49">
        <f>I558</f>
        <v>2798.5</v>
      </c>
      <c r="J557" s="49">
        <f>J558</f>
        <v>2798.5</v>
      </c>
      <c r="K557" s="49"/>
      <c r="L557" s="49"/>
      <c r="M557" s="49">
        <f t="shared" si="147"/>
        <v>2798.5</v>
      </c>
      <c r="N557" s="50">
        <f t="shared" si="148"/>
        <v>2798.5</v>
      </c>
      <c r="O557" s="51"/>
      <c r="P557" s="51"/>
      <c r="Q557" s="50">
        <f t="shared" si="144"/>
        <v>2798.5</v>
      </c>
      <c r="R557" s="50">
        <f t="shared" si="145"/>
        <v>2798.5</v>
      </c>
      <c r="S557" s="51"/>
      <c r="T557" s="51"/>
      <c r="U557" s="52">
        <f t="shared" si="160"/>
        <v>2798.5</v>
      </c>
      <c r="V557" s="52">
        <f t="shared" si="160"/>
        <v>2798.5</v>
      </c>
      <c r="W557" s="52"/>
      <c r="X557" s="52"/>
      <c r="Y557" s="52">
        <f t="shared" si="157"/>
        <v>2798.5</v>
      </c>
      <c r="Z557" s="52">
        <f t="shared" si="158"/>
        <v>2798.5</v>
      </c>
      <c r="AA557" s="52"/>
      <c r="AB557" s="52"/>
      <c r="AC557" s="52">
        <f t="shared" si="153"/>
        <v>2798.5</v>
      </c>
      <c r="AD557" s="91">
        <f t="shared" si="154"/>
        <v>2798.5</v>
      </c>
      <c r="AE557" s="3"/>
      <c r="AF557" s="3"/>
      <c r="AG557" s="135">
        <f t="shared" si="155"/>
        <v>2798.5</v>
      </c>
      <c r="AH557" s="135">
        <f t="shared" si="156"/>
        <v>2798.5</v>
      </c>
      <c r="AI557" s="135"/>
      <c r="AJ557" s="135"/>
      <c r="AK557" s="135">
        <f t="shared" si="151"/>
        <v>2798.5</v>
      </c>
      <c r="AL557" s="135">
        <f t="shared" si="152"/>
        <v>2798.5</v>
      </c>
    </row>
    <row r="558" spans="1:38" ht="22.5" x14ac:dyDescent="0.2">
      <c r="A558" s="42" t="s">
        <v>5</v>
      </c>
      <c r="B558" s="43">
        <v>298</v>
      </c>
      <c r="C558" s="44">
        <v>309</v>
      </c>
      <c r="D558" s="45" t="s">
        <v>63</v>
      </c>
      <c r="E558" s="46" t="s">
        <v>3</v>
      </c>
      <c r="F558" s="45" t="s">
        <v>2</v>
      </c>
      <c r="G558" s="47" t="s">
        <v>11</v>
      </c>
      <c r="H558" s="48">
        <v>120</v>
      </c>
      <c r="I558" s="49">
        <f>2072+101+625.5</f>
        <v>2798.5</v>
      </c>
      <c r="J558" s="49">
        <f>2072+101+625.5</f>
        <v>2798.5</v>
      </c>
      <c r="K558" s="49"/>
      <c r="L558" s="49"/>
      <c r="M558" s="49">
        <f t="shared" si="147"/>
        <v>2798.5</v>
      </c>
      <c r="N558" s="50">
        <f t="shared" si="148"/>
        <v>2798.5</v>
      </c>
      <c r="O558" s="51"/>
      <c r="P558" s="51"/>
      <c r="Q558" s="50">
        <f t="shared" si="144"/>
        <v>2798.5</v>
      </c>
      <c r="R558" s="50">
        <f t="shared" si="145"/>
        <v>2798.5</v>
      </c>
      <c r="S558" s="51"/>
      <c r="T558" s="51"/>
      <c r="U558" s="52">
        <f t="shared" si="160"/>
        <v>2798.5</v>
      </c>
      <c r="V558" s="52">
        <f t="shared" si="160"/>
        <v>2798.5</v>
      </c>
      <c r="W558" s="52"/>
      <c r="X558" s="52"/>
      <c r="Y558" s="52">
        <f t="shared" si="157"/>
        <v>2798.5</v>
      </c>
      <c r="Z558" s="52">
        <f t="shared" si="158"/>
        <v>2798.5</v>
      </c>
      <c r="AA558" s="52"/>
      <c r="AB558" s="52"/>
      <c r="AC558" s="52">
        <f t="shared" si="153"/>
        <v>2798.5</v>
      </c>
      <c r="AD558" s="91">
        <f t="shared" si="154"/>
        <v>2798.5</v>
      </c>
      <c r="AE558" s="3"/>
      <c r="AF558" s="3"/>
      <c r="AG558" s="135">
        <f t="shared" si="155"/>
        <v>2798.5</v>
      </c>
      <c r="AH558" s="135">
        <f t="shared" si="156"/>
        <v>2798.5</v>
      </c>
      <c r="AI558" s="135"/>
      <c r="AJ558" s="135"/>
      <c r="AK558" s="135">
        <f t="shared" si="151"/>
        <v>2798.5</v>
      </c>
      <c r="AL558" s="135">
        <f t="shared" si="152"/>
        <v>2798.5</v>
      </c>
    </row>
    <row r="559" spans="1:38" ht="22.5" x14ac:dyDescent="0.2">
      <c r="A559" s="42" t="s">
        <v>14</v>
      </c>
      <c r="B559" s="43">
        <v>298</v>
      </c>
      <c r="C559" s="44">
        <v>309</v>
      </c>
      <c r="D559" s="45" t="s">
        <v>63</v>
      </c>
      <c r="E559" s="46" t="s">
        <v>3</v>
      </c>
      <c r="F559" s="45" t="s">
        <v>2</v>
      </c>
      <c r="G559" s="47" t="s">
        <v>11</v>
      </c>
      <c r="H559" s="48">
        <v>200</v>
      </c>
      <c r="I559" s="49">
        <f>I560</f>
        <v>89.200000000000017</v>
      </c>
      <c r="J559" s="49">
        <f>J560</f>
        <v>89.199999999999989</v>
      </c>
      <c r="K559" s="49"/>
      <c r="L559" s="49"/>
      <c r="M559" s="49">
        <f t="shared" si="147"/>
        <v>89.200000000000017</v>
      </c>
      <c r="N559" s="50">
        <f t="shared" si="148"/>
        <v>89.199999999999989</v>
      </c>
      <c r="O559" s="51"/>
      <c r="P559" s="51"/>
      <c r="Q559" s="50">
        <f t="shared" ref="Q559:Q627" si="161">M559+O559</f>
        <v>89.200000000000017</v>
      </c>
      <c r="R559" s="50">
        <f t="shared" ref="R559:R627" si="162">N559+P559</f>
        <v>89.199999999999989</v>
      </c>
      <c r="S559" s="51"/>
      <c r="T559" s="51"/>
      <c r="U559" s="52">
        <f t="shared" si="160"/>
        <v>89.200000000000017</v>
      </c>
      <c r="V559" s="52">
        <f t="shared" si="160"/>
        <v>89.199999999999989</v>
      </c>
      <c r="W559" s="52"/>
      <c r="X559" s="52"/>
      <c r="Y559" s="52">
        <f t="shared" si="157"/>
        <v>89.200000000000017</v>
      </c>
      <c r="Z559" s="52">
        <f t="shared" si="158"/>
        <v>89.199999999999989</v>
      </c>
      <c r="AA559" s="52"/>
      <c r="AB559" s="52"/>
      <c r="AC559" s="52">
        <f t="shared" si="153"/>
        <v>89.200000000000017</v>
      </c>
      <c r="AD559" s="91">
        <f t="shared" si="154"/>
        <v>89.199999999999989</v>
      </c>
      <c r="AE559" s="3"/>
      <c r="AF559" s="3"/>
      <c r="AG559" s="135">
        <f t="shared" si="155"/>
        <v>89.200000000000017</v>
      </c>
      <c r="AH559" s="135">
        <f t="shared" si="156"/>
        <v>89.199999999999989</v>
      </c>
      <c r="AI559" s="135"/>
      <c r="AJ559" s="135"/>
      <c r="AK559" s="135">
        <f t="shared" si="151"/>
        <v>89.200000000000017</v>
      </c>
      <c r="AL559" s="135">
        <f t="shared" si="152"/>
        <v>89.199999999999989</v>
      </c>
    </row>
    <row r="560" spans="1:38" ht="22.5" x14ac:dyDescent="0.2">
      <c r="A560" s="42" t="s">
        <v>13</v>
      </c>
      <c r="B560" s="43">
        <v>298</v>
      </c>
      <c r="C560" s="44">
        <v>309</v>
      </c>
      <c r="D560" s="45" t="s">
        <v>63</v>
      </c>
      <c r="E560" s="46" t="s">
        <v>3</v>
      </c>
      <c r="F560" s="45" t="s">
        <v>2</v>
      </c>
      <c r="G560" s="47" t="s">
        <v>11</v>
      </c>
      <c r="H560" s="48">
        <v>240</v>
      </c>
      <c r="I560" s="49">
        <f>235.4+18.8-50-15-100</f>
        <v>89.200000000000017</v>
      </c>
      <c r="J560" s="49">
        <f>245.4+18.8-50-25-100</f>
        <v>89.199999999999989</v>
      </c>
      <c r="K560" s="49"/>
      <c r="L560" s="49"/>
      <c r="M560" s="49">
        <f t="shared" si="147"/>
        <v>89.200000000000017</v>
      </c>
      <c r="N560" s="50">
        <f t="shared" si="148"/>
        <v>89.199999999999989</v>
      </c>
      <c r="O560" s="51"/>
      <c r="P560" s="51"/>
      <c r="Q560" s="50">
        <f t="shared" si="161"/>
        <v>89.200000000000017</v>
      </c>
      <c r="R560" s="50">
        <f t="shared" si="162"/>
        <v>89.199999999999989</v>
      </c>
      <c r="S560" s="51"/>
      <c r="T560" s="51"/>
      <c r="U560" s="52">
        <f t="shared" si="160"/>
        <v>89.200000000000017</v>
      </c>
      <c r="V560" s="52">
        <f t="shared" si="160"/>
        <v>89.199999999999989</v>
      </c>
      <c r="W560" s="52"/>
      <c r="X560" s="52"/>
      <c r="Y560" s="52">
        <f t="shared" si="157"/>
        <v>89.200000000000017</v>
      </c>
      <c r="Z560" s="52">
        <f t="shared" si="158"/>
        <v>89.199999999999989</v>
      </c>
      <c r="AA560" s="52"/>
      <c r="AB560" s="52"/>
      <c r="AC560" s="52">
        <f t="shared" si="153"/>
        <v>89.200000000000017</v>
      </c>
      <c r="AD560" s="91">
        <f t="shared" si="154"/>
        <v>89.199999999999989</v>
      </c>
      <c r="AE560" s="3"/>
      <c r="AF560" s="3"/>
      <c r="AG560" s="135">
        <f t="shared" si="155"/>
        <v>89.200000000000017</v>
      </c>
      <c r="AH560" s="135">
        <f t="shared" si="156"/>
        <v>89.199999999999989</v>
      </c>
      <c r="AI560" s="135"/>
      <c r="AJ560" s="135"/>
      <c r="AK560" s="135">
        <f t="shared" si="151"/>
        <v>89.200000000000017</v>
      </c>
      <c r="AL560" s="135">
        <f t="shared" si="152"/>
        <v>89.199999999999989</v>
      </c>
    </row>
    <row r="561" spans="1:38" ht="22.5" x14ac:dyDescent="0.2">
      <c r="A561" s="42" t="s">
        <v>73</v>
      </c>
      <c r="B561" s="43">
        <v>298</v>
      </c>
      <c r="C561" s="44">
        <v>309</v>
      </c>
      <c r="D561" s="45" t="s">
        <v>63</v>
      </c>
      <c r="E561" s="46" t="s">
        <v>3</v>
      </c>
      <c r="F561" s="45" t="s">
        <v>2</v>
      </c>
      <c r="G561" s="47" t="s">
        <v>69</v>
      </c>
      <c r="H561" s="48" t="s">
        <v>7</v>
      </c>
      <c r="I561" s="49">
        <f>I562+I564+I566</f>
        <v>14347</v>
      </c>
      <c r="J561" s="49">
        <f>J562+J564+J566</f>
        <v>14347</v>
      </c>
      <c r="K561" s="49"/>
      <c r="L561" s="49"/>
      <c r="M561" s="49">
        <f t="shared" si="147"/>
        <v>14347</v>
      </c>
      <c r="N561" s="50">
        <f t="shared" si="148"/>
        <v>14347</v>
      </c>
      <c r="O561" s="51"/>
      <c r="P561" s="51"/>
      <c r="Q561" s="50">
        <f t="shared" si="161"/>
        <v>14347</v>
      </c>
      <c r="R561" s="50">
        <f t="shared" si="162"/>
        <v>14347</v>
      </c>
      <c r="S561" s="51"/>
      <c r="T561" s="51"/>
      <c r="U561" s="52">
        <f t="shared" si="160"/>
        <v>14347</v>
      </c>
      <c r="V561" s="52">
        <f t="shared" si="160"/>
        <v>14347</v>
      </c>
      <c r="W561" s="52"/>
      <c r="X561" s="52"/>
      <c r="Y561" s="52">
        <f t="shared" si="157"/>
        <v>14347</v>
      </c>
      <c r="Z561" s="52">
        <f t="shared" si="158"/>
        <v>14347</v>
      </c>
      <c r="AA561" s="52"/>
      <c r="AB561" s="52"/>
      <c r="AC561" s="52">
        <f t="shared" si="153"/>
        <v>14347</v>
      </c>
      <c r="AD561" s="91">
        <f t="shared" si="154"/>
        <v>14347</v>
      </c>
      <c r="AE561" s="148">
        <f>AE562</f>
        <v>-1235.972</v>
      </c>
      <c r="AF561" s="148">
        <f>AF562</f>
        <v>-1235.972</v>
      </c>
      <c r="AG561" s="135">
        <f t="shared" si="155"/>
        <v>13111.028</v>
      </c>
      <c r="AH561" s="135">
        <f t="shared" si="156"/>
        <v>13111.028</v>
      </c>
      <c r="AI561" s="135"/>
      <c r="AJ561" s="135"/>
      <c r="AK561" s="135">
        <f t="shared" si="151"/>
        <v>13111.028</v>
      </c>
      <c r="AL561" s="135">
        <f t="shared" si="152"/>
        <v>13111.028</v>
      </c>
    </row>
    <row r="562" spans="1:38" ht="44.45" customHeight="1" x14ac:dyDescent="0.2">
      <c r="A562" s="42" t="s">
        <v>6</v>
      </c>
      <c r="B562" s="43">
        <v>298</v>
      </c>
      <c r="C562" s="44">
        <v>309</v>
      </c>
      <c r="D562" s="45" t="s">
        <v>63</v>
      </c>
      <c r="E562" s="46" t="s">
        <v>3</v>
      </c>
      <c r="F562" s="45" t="s">
        <v>2</v>
      </c>
      <c r="G562" s="47" t="s">
        <v>69</v>
      </c>
      <c r="H562" s="48">
        <v>100</v>
      </c>
      <c r="I562" s="49">
        <f>I563</f>
        <v>9059.2000000000007</v>
      </c>
      <c r="J562" s="49">
        <f>J563</f>
        <v>9059.2000000000007</v>
      </c>
      <c r="K562" s="49"/>
      <c r="L562" s="49"/>
      <c r="M562" s="49">
        <f t="shared" si="147"/>
        <v>9059.2000000000007</v>
      </c>
      <c r="N562" s="50">
        <f t="shared" si="148"/>
        <v>9059.2000000000007</v>
      </c>
      <c r="O562" s="51"/>
      <c r="P562" s="51"/>
      <c r="Q562" s="50">
        <f t="shared" si="161"/>
        <v>9059.2000000000007</v>
      </c>
      <c r="R562" s="50">
        <f t="shared" si="162"/>
        <v>9059.2000000000007</v>
      </c>
      <c r="S562" s="51"/>
      <c r="T562" s="51"/>
      <c r="U562" s="52">
        <f t="shared" si="160"/>
        <v>9059.2000000000007</v>
      </c>
      <c r="V562" s="52">
        <f t="shared" si="160"/>
        <v>9059.2000000000007</v>
      </c>
      <c r="W562" s="52"/>
      <c r="X562" s="52"/>
      <c r="Y562" s="52">
        <f t="shared" si="157"/>
        <v>9059.2000000000007</v>
      </c>
      <c r="Z562" s="52">
        <f t="shared" si="158"/>
        <v>9059.2000000000007</v>
      </c>
      <c r="AA562" s="52"/>
      <c r="AB562" s="52"/>
      <c r="AC562" s="52">
        <f t="shared" si="153"/>
        <v>9059.2000000000007</v>
      </c>
      <c r="AD562" s="91">
        <f t="shared" si="154"/>
        <v>9059.2000000000007</v>
      </c>
      <c r="AE562" s="148">
        <f>AE563</f>
        <v>-1235.972</v>
      </c>
      <c r="AF562" s="148">
        <f>AF563</f>
        <v>-1235.972</v>
      </c>
      <c r="AG562" s="135">
        <f t="shared" si="155"/>
        <v>7823.228000000001</v>
      </c>
      <c r="AH562" s="135">
        <f t="shared" si="156"/>
        <v>7823.228000000001</v>
      </c>
      <c r="AI562" s="135"/>
      <c r="AJ562" s="135"/>
      <c r="AK562" s="135">
        <f t="shared" si="151"/>
        <v>7823.228000000001</v>
      </c>
      <c r="AL562" s="135">
        <f t="shared" si="152"/>
        <v>7823.228000000001</v>
      </c>
    </row>
    <row r="563" spans="1:38" x14ac:dyDescent="0.2">
      <c r="A563" s="42" t="s">
        <v>72</v>
      </c>
      <c r="B563" s="43">
        <v>298</v>
      </c>
      <c r="C563" s="44">
        <v>309</v>
      </c>
      <c r="D563" s="45" t="s">
        <v>63</v>
      </c>
      <c r="E563" s="46" t="s">
        <v>3</v>
      </c>
      <c r="F563" s="45" t="s">
        <v>2</v>
      </c>
      <c r="G563" s="47" t="s">
        <v>69</v>
      </c>
      <c r="H563" s="48">
        <v>110</v>
      </c>
      <c r="I563" s="49">
        <f>6830+167+2062.2</f>
        <v>9059.2000000000007</v>
      </c>
      <c r="J563" s="49">
        <f>6830+167+2062.2</f>
        <v>9059.2000000000007</v>
      </c>
      <c r="K563" s="49"/>
      <c r="L563" s="49"/>
      <c r="M563" s="49">
        <f t="shared" si="147"/>
        <v>9059.2000000000007</v>
      </c>
      <c r="N563" s="50">
        <f t="shared" si="148"/>
        <v>9059.2000000000007</v>
      </c>
      <c r="O563" s="51"/>
      <c r="P563" s="51"/>
      <c r="Q563" s="50">
        <f t="shared" si="161"/>
        <v>9059.2000000000007</v>
      </c>
      <c r="R563" s="50">
        <f t="shared" si="162"/>
        <v>9059.2000000000007</v>
      </c>
      <c r="S563" s="51"/>
      <c r="T563" s="51"/>
      <c r="U563" s="52">
        <f t="shared" si="160"/>
        <v>9059.2000000000007</v>
      </c>
      <c r="V563" s="52">
        <f t="shared" si="160"/>
        <v>9059.2000000000007</v>
      </c>
      <c r="W563" s="52"/>
      <c r="X563" s="52"/>
      <c r="Y563" s="52">
        <f t="shared" si="157"/>
        <v>9059.2000000000007</v>
      </c>
      <c r="Z563" s="52">
        <f t="shared" si="158"/>
        <v>9059.2000000000007</v>
      </c>
      <c r="AA563" s="52"/>
      <c r="AB563" s="52"/>
      <c r="AC563" s="52">
        <f t="shared" si="153"/>
        <v>9059.2000000000007</v>
      </c>
      <c r="AD563" s="91">
        <f t="shared" si="154"/>
        <v>9059.2000000000007</v>
      </c>
      <c r="AE563" s="148">
        <v>-1235.972</v>
      </c>
      <c r="AF563" s="148">
        <v>-1235.972</v>
      </c>
      <c r="AG563" s="135">
        <f t="shared" si="155"/>
        <v>7823.228000000001</v>
      </c>
      <c r="AH563" s="135">
        <f t="shared" si="156"/>
        <v>7823.228000000001</v>
      </c>
      <c r="AI563" s="135"/>
      <c r="AJ563" s="135"/>
      <c r="AK563" s="135">
        <f t="shared" si="151"/>
        <v>7823.228000000001</v>
      </c>
      <c r="AL563" s="135">
        <f t="shared" si="152"/>
        <v>7823.228000000001</v>
      </c>
    </row>
    <row r="564" spans="1:38" ht="22.5" x14ac:dyDescent="0.2">
      <c r="A564" s="42" t="s">
        <v>14</v>
      </c>
      <c r="B564" s="43">
        <v>298</v>
      </c>
      <c r="C564" s="44">
        <v>309</v>
      </c>
      <c r="D564" s="45" t="s">
        <v>63</v>
      </c>
      <c r="E564" s="46" t="s">
        <v>3</v>
      </c>
      <c r="F564" s="45" t="s">
        <v>2</v>
      </c>
      <c r="G564" s="47" t="s">
        <v>69</v>
      </c>
      <c r="H564" s="48">
        <v>200</v>
      </c>
      <c r="I564" s="49">
        <f>I565</f>
        <v>5276.4</v>
      </c>
      <c r="J564" s="49">
        <f>J565</f>
        <v>5276.4</v>
      </c>
      <c r="K564" s="49"/>
      <c r="L564" s="49"/>
      <c r="M564" s="49">
        <f t="shared" si="147"/>
        <v>5276.4</v>
      </c>
      <c r="N564" s="50">
        <f t="shared" si="148"/>
        <v>5276.4</v>
      </c>
      <c r="O564" s="51"/>
      <c r="P564" s="51"/>
      <c r="Q564" s="50">
        <f t="shared" si="161"/>
        <v>5276.4</v>
      </c>
      <c r="R564" s="50">
        <f t="shared" si="162"/>
        <v>5276.4</v>
      </c>
      <c r="S564" s="51"/>
      <c r="T564" s="51"/>
      <c r="U564" s="52">
        <f t="shared" si="160"/>
        <v>5276.4</v>
      </c>
      <c r="V564" s="52">
        <f t="shared" si="160"/>
        <v>5276.4</v>
      </c>
      <c r="W564" s="52"/>
      <c r="X564" s="52"/>
      <c r="Y564" s="52">
        <f t="shared" si="157"/>
        <v>5276.4</v>
      </c>
      <c r="Z564" s="52">
        <f t="shared" si="158"/>
        <v>5276.4</v>
      </c>
      <c r="AA564" s="52"/>
      <c r="AB564" s="52"/>
      <c r="AC564" s="52">
        <f t="shared" si="153"/>
        <v>5276.4</v>
      </c>
      <c r="AD564" s="91">
        <f t="shared" si="154"/>
        <v>5276.4</v>
      </c>
      <c r="AE564" s="3"/>
      <c r="AF564" s="3"/>
      <c r="AG564" s="135">
        <f t="shared" si="155"/>
        <v>5276.4</v>
      </c>
      <c r="AH564" s="135">
        <f t="shared" si="156"/>
        <v>5276.4</v>
      </c>
      <c r="AI564" s="135"/>
      <c r="AJ564" s="135"/>
      <c r="AK564" s="135">
        <f t="shared" si="151"/>
        <v>5276.4</v>
      </c>
      <c r="AL564" s="135">
        <f t="shared" si="152"/>
        <v>5276.4</v>
      </c>
    </row>
    <row r="565" spans="1:38" ht="22.5" x14ac:dyDescent="0.2">
      <c r="A565" s="42" t="s">
        <v>13</v>
      </c>
      <c r="B565" s="43">
        <v>298</v>
      </c>
      <c r="C565" s="44">
        <v>309</v>
      </c>
      <c r="D565" s="45" t="s">
        <v>63</v>
      </c>
      <c r="E565" s="46" t="s">
        <v>3</v>
      </c>
      <c r="F565" s="45" t="s">
        <v>2</v>
      </c>
      <c r="G565" s="47" t="s">
        <v>69</v>
      </c>
      <c r="H565" s="48">
        <v>240</v>
      </c>
      <c r="I565" s="49">
        <v>5276.4</v>
      </c>
      <c r="J565" s="49">
        <v>5276.4</v>
      </c>
      <c r="K565" s="49"/>
      <c r="L565" s="49"/>
      <c r="M565" s="49">
        <f t="shared" si="147"/>
        <v>5276.4</v>
      </c>
      <c r="N565" s="50">
        <f t="shared" si="148"/>
        <v>5276.4</v>
      </c>
      <c r="O565" s="51"/>
      <c r="P565" s="51"/>
      <c r="Q565" s="50">
        <f t="shared" si="161"/>
        <v>5276.4</v>
      </c>
      <c r="R565" s="50">
        <f t="shared" si="162"/>
        <v>5276.4</v>
      </c>
      <c r="S565" s="51"/>
      <c r="T565" s="51"/>
      <c r="U565" s="52">
        <f t="shared" si="160"/>
        <v>5276.4</v>
      </c>
      <c r="V565" s="52">
        <f t="shared" si="160"/>
        <v>5276.4</v>
      </c>
      <c r="W565" s="52"/>
      <c r="X565" s="52"/>
      <c r="Y565" s="52">
        <f t="shared" si="157"/>
        <v>5276.4</v>
      </c>
      <c r="Z565" s="52">
        <f t="shared" si="158"/>
        <v>5276.4</v>
      </c>
      <c r="AA565" s="52"/>
      <c r="AB565" s="52"/>
      <c r="AC565" s="52">
        <f t="shared" si="153"/>
        <v>5276.4</v>
      </c>
      <c r="AD565" s="91">
        <f t="shared" si="154"/>
        <v>5276.4</v>
      </c>
      <c r="AE565" s="3"/>
      <c r="AF565" s="3"/>
      <c r="AG565" s="135">
        <f t="shared" si="155"/>
        <v>5276.4</v>
      </c>
      <c r="AH565" s="135">
        <f t="shared" si="156"/>
        <v>5276.4</v>
      </c>
      <c r="AI565" s="135"/>
      <c r="AJ565" s="135"/>
      <c r="AK565" s="135">
        <f t="shared" si="151"/>
        <v>5276.4</v>
      </c>
      <c r="AL565" s="135">
        <f t="shared" si="152"/>
        <v>5276.4</v>
      </c>
    </row>
    <row r="566" spans="1:38" x14ac:dyDescent="0.2">
      <c r="A566" s="42" t="s">
        <v>71</v>
      </c>
      <c r="B566" s="43">
        <v>298</v>
      </c>
      <c r="C566" s="44">
        <v>309</v>
      </c>
      <c r="D566" s="45" t="s">
        <v>63</v>
      </c>
      <c r="E566" s="46" t="s">
        <v>3</v>
      </c>
      <c r="F566" s="45" t="s">
        <v>2</v>
      </c>
      <c r="G566" s="47" t="s">
        <v>69</v>
      </c>
      <c r="H566" s="48">
        <v>800</v>
      </c>
      <c r="I566" s="49">
        <f>I567</f>
        <v>11.399999999999999</v>
      </c>
      <c r="J566" s="49">
        <f>J567</f>
        <v>11.399999999999999</v>
      </c>
      <c r="K566" s="49"/>
      <c r="L566" s="49"/>
      <c r="M566" s="49">
        <f t="shared" si="147"/>
        <v>11.399999999999999</v>
      </c>
      <c r="N566" s="50">
        <f t="shared" si="148"/>
        <v>11.399999999999999</v>
      </c>
      <c r="O566" s="51"/>
      <c r="P566" s="51"/>
      <c r="Q566" s="50">
        <f t="shared" si="161"/>
        <v>11.399999999999999</v>
      </c>
      <c r="R566" s="50">
        <f t="shared" si="162"/>
        <v>11.399999999999999</v>
      </c>
      <c r="S566" s="51"/>
      <c r="T566" s="51"/>
      <c r="U566" s="52">
        <f t="shared" si="160"/>
        <v>11.399999999999999</v>
      </c>
      <c r="V566" s="52">
        <f t="shared" si="160"/>
        <v>11.399999999999999</v>
      </c>
      <c r="W566" s="52"/>
      <c r="X566" s="52"/>
      <c r="Y566" s="52">
        <f t="shared" si="157"/>
        <v>11.399999999999999</v>
      </c>
      <c r="Z566" s="52">
        <f t="shared" si="158"/>
        <v>11.399999999999999</v>
      </c>
      <c r="AA566" s="52"/>
      <c r="AB566" s="52"/>
      <c r="AC566" s="52">
        <f t="shared" si="153"/>
        <v>11.399999999999999</v>
      </c>
      <c r="AD566" s="91">
        <f t="shared" si="154"/>
        <v>11.399999999999999</v>
      </c>
      <c r="AE566" s="3"/>
      <c r="AF566" s="3"/>
      <c r="AG566" s="135">
        <f t="shared" si="155"/>
        <v>11.399999999999999</v>
      </c>
      <c r="AH566" s="135">
        <f t="shared" si="156"/>
        <v>11.399999999999999</v>
      </c>
      <c r="AI566" s="135"/>
      <c r="AJ566" s="135"/>
      <c r="AK566" s="135">
        <f t="shared" si="151"/>
        <v>11.399999999999999</v>
      </c>
      <c r="AL566" s="135">
        <f t="shared" si="152"/>
        <v>11.399999999999999</v>
      </c>
    </row>
    <row r="567" spans="1:38" x14ac:dyDescent="0.2">
      <c r="A567" s="42" t="s">
        <v>70</v>
      </c>
      <c r="B567" s="43">
        <v>298</v>
      </c>
      <c r="C567" s="44">
        <v>309</v>
      </c>
      <c r="D567" s="45" t="s">
        <v>63</v>
      </c>
      <c r="E567" s="46" t="s">
        <v>3</v>
      </c>
      <c r="F567" s="45" t="s">
        <v>2</v>
      </c>
      <c r="G567" s="47" t="s">
        <v>69</v>
      </c>
      <c r="H567" s="48">
        <v>850</v>
      </c>
      <c r="I567" s="49">
        <f>2.7+8.7</f>
        <v>11.399999999999999</v>
      </c>
      <c r="J567" s="49">
        <f>2.7+8.7</f>
        <v>11.399999999999999</v>
      </c>
      <c r="K567" s="49"/>
      <c r="L567" s="49"/>
      <c r="M567" s="49">
        <f t="shared" si="147"/>
        <v>11.399999999999999</v>
      </c>
      <c r="N567" s="50">
        <f t="shared" si="148"/>
        <v>11.399999999999999</v>
      </c>
      <c r="O567" s="51"/>
      <c r="P567" s="51"/>
      <c r="Q567" s="50">
        <f t="shared" si="161"/>
        <v>11.399999999999999</v>
      </c>
      <c r="R567" s="50">
        <f t="shared" si="162"/>
        <v>11.399999999999999</v>
      </c>
      <c r="S567" s="51"/>
      <c r="T567" s="51"/>
      <c r="U567" s="52">
        <f t="shared" si="160"/>
        <v>11.399999999999999</v>
      </c>
      <c r="V567" s="52">
        <f t="shared" si="160"/>
        <v>11.399999999999999</v>
      </c>
      <c r="W567" s="52"/>
      <c r="X567" s="52"/>
      <c r="Y567" s="52">
        <f t="shared" si="157"/>
        <v>11.399999999999999</v>
      </c>
      <c r="Z567" s="52">
        <f t="shared" si="158"/>
        <v>11.399999999999999</v>
      </c>
      <c r="AA567" s="52"/>
      <c r="AB567" s="52"/>
      <c r="AC567" s="52">
        <f t="shared" si="153"/>
        <v>11.399999999999999</v>
      </c>
      <c r="AD567" s="91">
        <f t="shared" si="154"/>
        <v>11.399999999999999</v>
      </c>
      <c r="AE567" s="3"/>
      <c r="AF567" s="3"/>
      <c r="AG567" s="135">
        <f t="shared" si="155"/>
        <v>11.399999999999999</v>
      </c>
      <c r="AH567" s="135">
        <f t="shared" si="156"/>
        <v>11.399999999999999</v>
      </c>
      <c r="AI567" s="135"/>
      <c r="AJ567" s="135"/>
      <c r="AK567" s="135">
        <f t="shared" si="151"/>
        <v>11.399999999999999</v>
      </c>
      <c r="AL567" s="135">
        <f t="shared" si="152"/>
        <v>11.399999999999999</v>
      </c>
    </row>
    <row r="568" spans="1:38" ht="33.75" x14ac:dyDescent="0.2">
      <c r="A568" s="42" t="s">
        <v>68</v>
      </c>
      <c r="B568" s="43">
        <v>298</v>
      </c>
      <c r="C568" s="44">
        <v>309</v>
      </c>
      <c r="D568" s="45" t="s">
        <v>63</v>
      </c>
      <c r="E568" s="46" t="s">
        <v>3</v>
      </c>
      <c r="F568" s="45" t="s">
        <v>2</v>
      </c>
      <c r="G568" s="47" t="s">
        <v>67</v>
      </c>
      <c r="H568" s="48" t="s">
        <v>7</v>
      </c>
      <c r="I568" s="49">
        <f>I569</f>
        <v>183</v>
      </c>
      <c r="J568" s="49">
        <f>J569</f>
        <v>183</v>
      </c>
      <c r="K568" s="49"/>
      <c r="L568" s="49"/>
      <c r="M568" s="49">
        <f t="shared" si="147"/>
        <v>183</v>
      </c>
      <c r="N568" s="50">
        <f t="shared" si="148"/>
        <v>183</v>
      </c>
      <c r="O568" s="51"/>
      <c r="P568" s="51"/>
      <c r="Q568" s="50">
        <f t="shared" si="161"/>
        <v>183</v>
      </c>
      <c r="R568" s="50">
        <f t="shared" si="162"/>
        <v>183</v>
      </c>
      <c r="S568" s="51"/>
      <c r="T568" s="51"/>
      <c r="U568" s="52">
        <f t="shared" si="160"/>
        <v>183</v>
      </c>
      <c r="V568" s="52">
        <f t="shared" si="160"/>
        <v>183</v>
      </c>
      <c r="W568" s="52"/>
      <c r="X568" s="52"/>
      <c r="Y568" s="52">
        <f t="shared" si="157"/>
        <v>183</v>
      </c>
      <c r="Z568" s="52">
        <f t="shared" si="158"/>
        <v>183</v>
      </c>
      <c r="AA568" s="52"/>
      <c r="AB568" s="52"/>
      <c r="AC568" s="52">
        <f t="shared" si="153"/>
        <v>183</v>
      </c>
      <c r="AD568" s="91">
        <f t="shared" si="154"/>
        <v>183</v>
      </c>
      <c r="AE568" s="3"/>
      <c r="AF568" s="3"/>
      <c r="AG568" s="135">
        <f t="shared" si="155"/>
        <v>183</v>
      </c>
      <c r="AH568" s="135">
        <f t="shared" si="156"/>
        <v>183</v>
      </c>
      <c r="AI568" s="135"/>
      <c r="AJ568" s="135"/>
      <c r="AK568" s="135">
        <f t="shared" si="151"/>
        <v>183</v>
      </c>
      <c r="AL568" s="135">
        <f t="shared" si="152"/>
        <v>183</v>
      </c>
    </row>
    <row r="569" spans="1:38" ht="22.5" x14ac:dyDescent="0.2">
      <c r="A569" s="42" t="s">
        <v>14</v>
      </c>
      <c r="B569" s="43">
        <v>298</v>
      </c>
      <c r="C569" s="44">
        <v>309</v>
      </c>
      <c r="D569" s="45" t="s">
        <v>63</v>
      </c>
      <c r="E569" s="46" t="s">
        <v>3</v>
      </c>
      <c r="F569" s="45" t="s">
        <v>2</v>
      </c>
      <c r="G569" s="47" t="s">
        <v>67</v>
      </c>
      <c r="H569" s="48">
        <v>200</v>
      </c>
      <c r="I569" s="49">
        <f>I570</f>
        <v>183</v>
      </c>
      <c r="J569" s="49">
        <f>J570</f>
        <v>183</v>
      </c>
      <c r="K569" s="49"/>
      <c r="L569" s="49"/>
      <c r="M569" s="49">
        <f t="shared" si="147"/>
        <v>183</v>
      </c>
      <c r="N569" s="50">
        <f t="shared" si="148"/>
        <v>183</v>
      </c>
      <c r="O569" s="51"/>
      <c r="P569" s="51"/>
      <c r="Q569" s="50">
        <f t="shared" si="161"/>
        <v>183</v>
      </c>
      <c r="R569" s="50">
        <f t="shared" si="162"/>
        <v>183</v>
      </c>
      <c r="S569" s="51"/>
      <c r="T569" s="51"/>
      <c r="U569" s="52">
        <f t="shared" si="160"/>
        <v>183</v>
      </c>
      <c r="V569" s="52">
        <f t="shared" si="160"/>
        <v>183</v>
      </c>
      <c r="W569" s="52"/>
      <c r="X569" s="52"/>
      <c r="Y569" s="52">
        <f t="shared" si="157"/>
        <v>183</v>
      </c>
      <c r="Z569" s="52">
        <f t="shared" si="158"/>
        <v>183</v>
      </c>
      <c r="AA569" s="52"/>
      <c r="AB569" s="52"/>
      <c r="AC569" s="52">
        <f t="shared" si="153"/>
        <v>183</v>
      </c>
      <c r="AD569" s="91">
        <f t="shared" si="154"/>
        <v>183</v>
      </c>
      <c r="AE569" s="3"/>
      <c r="AF569" s="3"/>
      <c r="AG569" s="135">
        <f t="shared" si="155"/>
        <v>183</v>
      </c>
      <c r="AH569" s="135">
        <f t="shared" si="156"/>
        <v>183</v>
      </c>
      <c r="AI569" s="135"/>
      <c r="AJ569" s="135"/>
      <c r="AK569" s="135">
        <f t="shared" si="151"/>
        <v>183</v>
      </c>
      <c r="AL569" s="135">
        <f t="shared" si="152"/>
        <v>183</v>
      </c>
    </row>
    <row r="570" spans="1:38" ht="22.5" x14ac:dyDescent="0.2">
      <c r="A570" s="42" t="s">
        <v>13</v>
      </c>
      <c r="B570" s="43">
        <v>298</v>
      </c>
      <c r="C570" s="44">
        <v>309</v>
      </c>
      <c r="D570" s="45" t="s">
        <v>63</v>
      </c>
      <c r="E570" s="46" t="s">
        <v>3</v>
      </c>
      <c r="F570" s="45" t="s">
        <v>2</v>
      </c>
      <c r="G570" s="47" t="s">
        <v>67</v>
      </c>
      <c r="H570" s="48">
        <v>240</v>
      </c>
      <c r="I570" s="49">
        <f>38+45-15+100+15</f>
        <v>183</v>
      </c>
      <c r="J570" s="49">
        <f>38+45-25+100+25</f>
        <v>183</v>
      </c>
      <c r="K570" s="49"/>
      <c r="L570" s="49"/>
      <c r="M570" s="49">
        <f t="shared" si="147"/>
        <v>183</v>
      </c>
      <c r="N570" s="50">
        <f t="shared" si="148"/>
        <v>183</v>
      </c>
      <c r="O570" s="51"/>
      <c r="P570" s="51"/>
      <c r="Q570" s="50">
        <f t="shared" si="161"/>
        <v>183</v>
      </c>
      <c r="R570" s="50">
        <f t="shared" si="162"/>
        <v>183</v>
      </c>
      <c r="S570" s="51"/>
      <c r="T570" s="51"/>
      <c r="U570" s="52">
        <f t="shared" si="160"/>
        <v>183</v>
      </c>
      <c r="V570" s="52">
        <f t="shared" si="160"/>
        <v>183</v>
      </c>
      <c r="W570" s="52"/>
      <c r="X570" s="52"/>
      <c r="Y570" s="52">
        <f t="shared" si="157"/>
        <v>183</v>
      </c>
      <c r="Z570" s="52">
        <f t="shared" si="158"/>
        <v>183</v>
      </c>
      <c r="AA570" s="52"/>
      <c r="AB570" s="52"/>
      <c r="AC570" s="52">
        <f t="shared" si="153"/>
        <v>183</v>
      </c>
      <c r="AD570" s="91">
        <f t="shared" si="154"/>
        <v>183</v>
      </c>
      <c r="AE570" s="3"/>
      <c r="AF570" s="3"/>
      <c r="AG570" s="135">
        <f t="shared" si="155"/>
        <v>183</v>
      </c>
      <c r="AH570" s="135">
        <f t="shared" si="156"/>
        <v>183</v>
      </c>
      <c r="AI570" s="135"/>
      <c r="AJ570" s="135"/>
      <c r="AK570" s="135">
        <f t="shared" si="151"/>
        <v>183</v>
      </c>
      <c r="AL570" s="135">
        <f t="shared" si="152"/>
        <v>183</v>
      </c>
    </row>
    <row r="571" spans="1:38" x14ac:dyDescent="0.2">
      <c r="A571" s="42" t="s">
        <v>66</v>
      </c>
      <c r="B571" s="43">
        <v>298</v>
      </c>
      <c r="C571" s="44">
        <v>310</v>
      </c>
      <c r="D571" s="45" t="s">
        <v>7</v>
      </c>
      <c r="E571" s="46" t="s">
        <v>7</v>
      </c>
      <c r="F571" s="45" t="s">
        <v>7</v>
      </c>
      <c r="G571" s="47" t="s">
        <v>7</v>
      </c>
      <c r="H571" s="48" t="s">
        <v>7</v>
      </c>
      <c r="I571" s="49">
        <f>I572</f>
        <v>120</v>
      </c>
      <c r="J571" s="49">
        <f>J572</f>
        <v>130</v>
      </c>
      <c r="K571" s="49"/>
      <c r="L571" s="49"/>
      <c r="M571" s="49">
        <f t="shared" si="147"/>
        <v>120</v>
      </c>
      <c r="N571" s="50">
        <f t="shared" si="148"/>
        <v>130</v>
      </c>
      <c r="O571" s="51"/>
      <c r="P571" s="51"/>
      <c r="Q571" s="50">
        <f t="shared" si="161"/>
        <v>120</v>
      </c>
      <c r="R571" s="50">
        <f t="shared" si="162"/>
        <v>130</v>
      </c>
      <c r="S571" s="51"/>
      <c r="T571" s="51"/>
      <c r="U571" s="52">
        <f t="shared" si="160"/>
        <v>120</v>
      </c>
      <c r="V571" s="52">
        <f t="shared" si="160"/>
        <v>130</v>
      </c>
      <c r="W571" s="52"/>
      <c r="X571" s="52"/>
      <c r="Y571" s="52">
        <f t="shared" si="157"/>
        <v>120</v>
      </c>
      <c r="Z571" s="52">
        <f t="shared" si="158"/>
        <v>130</v>
      </c>
      <c r="AA571" s="52"/>
      <c r="AB571" s="52"/>
      <c r="AC571" s="52">
        <f t="shared" si="153"/>
        <v>120</v>
      </c>
      <c r="AD571" s="91">
        <f t="shared" si="154"/>
        <v>130</v>
      </c>
      <c r="AE571" s="3"/>
      <c r="AF571" s="3"/>
      <c r="AG571" s="135">
        <f t="shared" si="155"/>
        <v>120</v>
      </c>
      <c r="AH571" s="135">
        <f t="shared" si="156"/>
        <v>130</v>
      </c>
      <c r="AI571" s="135"/>
      <c r="AJ571" s="135"/>
      <c r="AK571" s="135">
        <f t="shared" si="151"/>
        <v>120</v>
      </c>
      <c r="AL571" s="135">
        <f t="shared" si="152"/>
        <v>130</v>
      </c>
    </row>
    <row r="572" spans="1:38" ht="90" x14ac:dyDescent="0.2">
      <c r="A572" s="42" t="s">
        <v>321</v>
      </c>
      <c r="B572" s="43">
        <v>298</v>
      </c>
      <c r="C572" s="44">
        <v>310</v>
      </c>
      <c r="D572" s="45" t="s">
        <v>63</v>
      </c>
      <c r="E572" s="46" t="s">
        <v>3</v>
      </c>
      <c r="F572" s="45" t="s">
        <v>2</v>
      </c>
      <c r="G572" s="47" t="s">
        <v>9</v>
      </c>
      <c r="H572" s="48" t="s">
        <v>7</v>
      </c>
      <c r="I572" s="49">
        <f t="shared" ref="I572:J574" si="163">I573</f>
        <v>120</v>
      </c>
      <c r="J572" s="49">
        <f t="shared" si="163"/>
        <v>130</v>
      </c>
      <c r="K572" s="49"/>
      <c r="L572" s="49"/>
      <c r="M572" s="49">
        <f t="shared" si="147"/>
        <v>120</v>
      </c>
      <c r="N572" s="50">
        <f t="shared" si="148"/>
        <v>130</v>
      </c>
      <c r="O572" s="51"/>
      <c r="P572" s="51"/>
      <c r="Q572" s="50">
        <f t="shared" si="161"/>
        <v>120</v>
      </c>
      <c r="R572" s="50">
        <f t="shared" si="162"/>
        <v>130</v>
      </c>
      <c r="S572" s="51"/>
      <c r="T572" s="51"/>
      <c r="U572" s="52">
        <f t="shared" si="160"/>
        <v>120</v>
      </c>
      <c r="V572" s="52">
        <f t="shared" si="160"/>
        <v>130</v>
      </c>
      <c r="W572" s="52"/>
      <c r="X572" s="52"/>
      <c r="Y572" s="52">
        <f t="shared" si="157"/>
        <v>120</v>
      </c>
      <c r="Z572" s="52">
        <f t="shared" si="158"/>
        <v>130</v>
      </c>
      <c r="AA572" s="52"/>
      <c r="AB572" s="52"/>
      <c r="AC572" s="52">
        <f t="shared" si="153"/>
        <v>120</v>
      </c>
      <c r="AD572" s="91">
        <f t="shared" si="154"/>
        <v>130</v>
      </c>
      <c r="AE572" s="3"/>
      <c r="AF572" s="3"/>
      <c r="AG572" s="135">
        <f t="shared" si="155"/>
        <v>120</v>
      </c>
      <c r="AH572" s="135">
        <f t="shared" si="156"/>
        <v>130</v>
      </c>
      <c r="AI572" s="135"/>
      <c r="AJ572" s="135"/>
      <c r="AK572" s="135">
        <f t="shared" si="151"/>
        <v>120</v>
      </c>
      <c r="AL572" s="135">
        <f t="shared" si="152"/>
        <v>130</v>
      </c>
    </row>
    <row r="573" spans="1:38" ht="22.5" x14ac:dyDescent="0.2">
      <c r="A573" s="42" t="s">
        <v>294</v>
      </c>
      <c r="B573" s="43">
        <v>298</v>
      </c>
      <c r="C573" s="44">
        <v>310</v>
      </c>
      <c r="D573" s="45" t="s">
        <v>63</v>
      </c>
      <c r="E573" s="46" t="s">
        <v>3</v>
      </c>
      <c r="F573" s="45" t="s">
        <v>2</v>
      </c>
      <c r="G573" s="47" t="s">
        <v>62</v>
      </c>
      <c r="H573" s="48" t="s">
        <v>7</v>
      </c>
      <c r="I573" s="49">
        <f t="shared" si="163"/>
        <v>120</v>
      </c>
      <c r="J573" s="49">
        <f t="shared" si="163"/>
        <v>130</v>
      </c>
      <c r="K573" s="49"/>
      <c r="L573" s="49"/>
      <c r="M573" s="49">
        <f t="shared" ref="M573:M641" si="164">I573+K573</f>
        <v>120</v>
      </c>
      <c r="N573" s="50">
        <f t="shared" ref="N573:N641" si="165">J573+L573</f>
        <v>130</v>
      </c>
      <c r="O573" s="51"/>
      <c r="P573" s="51"/>
      <c r="Q573" s="50">
        <f t="shared" si="161"/>
        <v>120</v>
      </c>
      <c r="R573" s="50">
        <f t="shared" si="162"/>
        <v>130</v>
      </c>
      <c r="S573" s="51"/>
      <c r="T573" s="51"/>
      <c r="U573" s="52">
        <f t="shared" si="160"/>
        <v>120</v>
      </c>
      <c r="V573" s="52">
        <f t="shared" si="160"/>
        <v>130</v>
      </c>
      <c r="W573" s="52"/>
      <c r="X573" s="52"/>
      <c r="Y573" s="52">
        <f t="shared" si="157"/>
        <v>120</v>
      </c>
      <c r="Z573" s="52">
        <f t="shared" si="158"/>
        <v>130</v>
      </c>
      <c r="AA573" s="52"/>
      <c r="AB573" s="52"/>
      <c r="AC573" s="52">
        <f t="shared" si="153"/>
        <v>120</v>
      </c>
      <c r="AD573" s="91">
        <f t="shared" si="154"/>
        <v>130</v>
      </c>
      <c r="AE573" s="3"/>
      <c r="AF573" s="3"/>
      <c r="AG573" s="135">
        <f t="shared" si="155"/>
        <v>120</v>
      </c>
      <c r="AH573" s="135">
        <f t="shared" si="156"/>
        <v>130</v>
      </c>
      <c r="AI573" s="135"/>
      <c r="AJ573" s="135"/>
      <c r="AK573" s="135">
        <f t="shared" si="151"/>
        <v>120</v>
      </c>
      <c r="AL573" s="135">
        <f t="shared" si="152"/>
        <v>130</v>
      </c>
    </row>
    <row r="574" spans="1:38" x14ac:dyDescent="0.2">
      <c r="A574" s="42" t="s">
        <v>65</v>
      </c>
      <c r="B574" s="43">
        <v>298</v>
      </c>
      <c r="C574" s="44">
        <v>310</v>
      </c>
      <c r="D574" s="45" t="s">
        <v>63</v>
      </c>
      <c r="E574" s="46" t="s">
        <v>3</v>
      </c>
      <c r="F574" s="45" t="s">
        <v>2</v>
      </c>
      <c r="G574" s="47" t="s">
        <v>62</v>
      </c>
      <c r="H574" s="48">
        <v>500</v>
      </c>
      <c r="I574" s="49">
        <f t="shared" si="163"/>
        <v>120</v>
      </c>
      <c r="J574" s="49">
        <f t="shared" si="163"/>
        <v>130</v>
      </c>
      <c r="K574" s="49"/>
      <c r="L574" s="49"/>
      <c r="M574" s="49">
        <f t="shared" si="164"/>
        <v>120</v>
      </c>
      <c r="N574" s="50">
        <f t="shared" si="165"/>
        <v>130</v>
      </c>
      <c r="O574" s="51"/>
      <c r="P574" s="51"/>
      <c r="Q574" s="50">
        <f t="shared" si="161"/>
        <v>120</v>
      </c>
      <c r="R574" s="50">
        <f t="shared" si="162"/>
        <v>130</v>
      </c>
      <c r="S574" s="51"/>
      <c r="T574" s="51"/>
      <c r="U574" s="52">
        <f t="shared" si="160"/>
        <v>120</v>
      </c>
      <c r="V574" s="52">
        <f t="shared" si="160"/>
        <v>130</v>
      </c>
      <c r="W574" s="52"/>
      <c r="X574" s="52"/>
      <c r="Y574" s="52">
        <f t="shared" si="157"/>
        <v>120</v>
      </c>
      <c r="Z574" s="52">
        <f t="shared" si="158"/>
        <v>130</v>
      </c>
      <c r="AA574" s="52"/>
      <c r="AB574" s="52"/>
      <c r="AC574" s="52">
        <f t="shared" si="153"/>
        <v>120</v>
      </c>
      <c r="AD574" s="91">
        <f t="shared" si="154"/>
        <v>130</v>
      </c>
      <c r="AE574" s="3"/>
      <c r="AF574" s="3"/>
      <c r="AG574" s="135">
        <f t="shared" si="155"/>
        <v>120</v>
      </c>
      <c r="AH574" s="135">
        <f t="shared" si="156"/>
        <v>130</v>
      </c>
      <c r="AI574" s="135"/>
      <c r="AJ574" s="135"/>
      <c r="AK574" s="135">
        <f t="shared" si="151"/>
        <v>120</v>
      </c>
      <c r="AL574" s="135">
        <f t="shared" si="152"/>
        <v>130</v>
      </c>
    </row>
    <row r="575" spans="1:38" x14ac:dyDescent="0.2">
      <c r="A575" s="42" t="s">
        <v>64</v>
      </c>
      <c r="B575" s="43">
        <v>298</v>
      </c>
      <c r="C575" s="44">
        <v>310</v>
      </c>
      <c r="D575" s="45" t="s">
        <v>63</v>
      </c>
      <c r="E575" s="46" t="s">
        <v>3</v>
      </c>
      <c r="F575" s="45" t="s">
        <v>2</v>
      </c>
      <c r="G575" s="47" t="s">
        <v>62</v>
      </c>
      <c r="H575" s="48">
        <v>540</v>
      </c>
      <c r="I575" s="49">
        <v>120</v>
      </c>
      <c r="J575" s="49">
        <v>130</v>
      </c>
      <c r="K575" s="49"/>
      <c r="L575" s="49"/>
      <c r="M575" s="49">
        <f t="shared" si="164"/>
        <v>120</v>
      </c>
      <c r="N575" s="50">
        <f t="shared" si="165"/>
        <v>130</v>
      </c>
      <c r="O575" s="51"/>
      <c r="P575" s="51"/>
      <c r="Q575" s="50">
        <f t="shared" si="161"/>
        <v>120</v>
      </c>
      <c r="R575" s="50">
        <f t="shared" si="162"/>
        <v>130</v>
      </c>
      <c r="S575" s="51"/>
      <c r="T575" s="51"/>
      <c r="U575" s="52">
        <f t="shared" si="160"/>
        <v>120</v>
      </c>
      <c r="V575" s="52">
        <f t="shared" si="160"/>
        <v>130</v>
      </c>
      <c r="W575" s="52"/>
      <c r="X575" s="52"/>
      <c r="Y575" s="52">
        <f t="shared" si="157"/>
        <v>120</v>
      </c>
      <c r="Z575" s="52">
        <f t="shared" si="158"/>
        <v>130</v>
      </c>
      <c r="AA575" s="52"/>
      <c r="AB575" s="52"/>
      <c r="AC575" s="52">
        <f t="shared" si="153"/>
        <v>120</v>
      </c>
      <c r="AD575" s="91">
        <f t="shared" si="154"/>
        <v>130</v>
      </c>
      <c r="AE575" s="3"/>
      <c r="AF575" s="3"/>
      <c r="AG575" s="135">
        <f t="shared" si="155"/>
        <v>120</v>
      </c>
      <c r="AH575" s="135">
        <f t="shared" si="156"/>
        <v>130</v>
      </c>
      <c r="AI575" s="135"/>
      <c r="AJ575" s="135"/>
      <c r="AK575" s="135">
        <f t="shared" si="151"/>
        <v>120</v>
      </c>
      <c r="AL575" s="135">
        <f t="shared" si="152"/>
        <v>130</v>
      </c>
    </row>
    <row r="576" spans="1:38" ht="22.5" x14ac:dyDescent="0.2">
      <c r="A576" s="42" t="s">
        <v>61</v>
      </c>
      <c r="B576" s="43">
        <v>298</v>
      </c>
      <c r="C576" s="44">
        <v>314</v>
      </c>
      <c r="D576" s="45" t="s">
        <v>7</v>
      </c>
      <c r="E576" s="46" t="s">
        <v>7</v>
      </c>
      <c r="F576" s="45" t="s">
        <v>7</v>
      </c>
      <c r="G576" s="47" t="s">
        <v>7</v>
      </c>
      <c r="H576" s="48" t="s">
        <v>7</v>
      </c>
      <c r="I576" s="49">
        <f>I577</f>
        <v>10</v>
      </c>
      <c r="J576" s="49">
        <f>J577</f>
        <v>10</v>
      </c>
      <c r="K576" s="49"/>
      <c r="L576" s="49"/>
      <c r="M576" s="49">
        <f t="shared" si="164"/>
        <v>10</v>
      </c>
      <c r="N576" s="50">
        <f t="shared" si="165"/>
        <v>10</v>
      </c>
      <c r="O576" s="51"/>
      <c r="P576" s="51"/>
      <c r="Q576" s="50">
        <f t="shared" si="161"/>
        <v>10</v>
      </c>
      <c r="R576" s="50">
        <f t="shared" si="162"/>
        <v>10</v>
      </c>
      <c r="S576" s="51"/>
      <c r="T576" s="51"/>
      <c r="U576" s="52">
        <f t="shared" si="160"/>
        <v>10</v>
      </c>
      <c r="V576" s="52">
        <f t="shared" si="160"/>
        <v>10</v>
      </c>
      <c r="W576" s="52"/>
      <c r="X576" s="52"/>
      <c r="Y576" s="52">
        <f t="shared" si="157"/>
        <v>10</v>
      </c>
      <c r="Z576" s="52">
        <f t="shared" si="158"/>
        <v>10</v>
      </c>
      <c r="AA576" s="52"/>
      <c r="AB576" s="52"/>
      <c r="AC576" s="52">
        <f t="shared" si="153"/>
        <v>10</v>
      </c>
      <c r="AD576" s="91">
        <f t="shared" si="154"/>
        <v>10</v>
      </c>
      <c r="AE576" s="3"/>
      <c r="AF576" s="3"/>
      <c r="AG576" s="135">
        <f t="shared" si="155"/>
        <v>10</v>
      </c>
      <c r="AH576" s="135">
        <f t="shared" si="156"/>
        <v>10</v>
      </c>
      <c r="AI576" s="135"/>
      <c r="AJ576" s="135"/>
      <c r="AK576" s="135">
        <f t="shared" si="151"/>
        <v>10</v>
      </c>
      <c r="AL576" s="135">
        <f t="shared" si="152"/>
        <v>10</v>
      </c>
    </row>
    <row r="577" spans="1:38" ht="56.25" x14ac:dyDescent="0.2">
      <c r="A577" s="42" t="s">
        <v>292</v>
      </c>
      <c r="B577" s="43">
        <v>298</v>
      </c>
      <c r="C577" s="44">
        <v>314</v>
      </c>
      <c r="D577" s="45" t="s">
        <v>53</v>
      </c>
      <c r="E577" s="46" t="s">
        <v>3</v>
      </c>
      <c r="F577" s="45" t="s">
        <v>2</v>
      </c>
      <c r="G577" s="47" t="s">
        <v>9</v>
      </c>
      <c r="H577" s="48" t="s">
        <v>7</v>
      </c>
      <c r="I577" s="49">
        <f t="shared" ref="I577:J579" si="166">I578</f>
        <v>10</v>
      </c>
      <c r="J577" s="49">
        <f t="shared" si="166"/>
        <v>10</v>
      </c>
      <c r="K577" s="49"/>
      <c r="L577" s="49"/>
      <c r="M577" s="49">
        <f t="shared" si="164"/>
        <v>10</v>
      </c>
      <c r="N577" s="50">
        <f t="shared" si="165"/>
        <v>10</v>
      </c>
      <c r="O577" s="51"/>
      <c r="P577" s="51"/>
      <c r="Q577" s="50">
        <f t="shared" si="161"/>
        <v>10</v>
      </c>
      <c r="R577" s="50">
        <f t="shared" si="162"/>
        <v>10</v>
      </c>
      <c r="S577" s="51"/>
      <c r="T577" s="51"/>
      <c r="U577" s="52">
        <f t="shared" si="160"/>
        <v>10</v>
      </c>
      <c r="V577" s="52">
        <f t="shared" si="160"/>
        <v>10</v>
      </c>
      <c r="W577" s="52"/>
      <c r="X577" s="52"/>
      <c r="Y577" s="52">
        <f t="shared" si="157"/>
        <v>10</v>
      </c>
      <c r="Z577" s="52">
        <f t="shared" si="158"/>
        <v>10</v>
      </c>
      <c r="AA577" s="52"/>
      <c r="AB577" s="52"/>
      <c r="AC577" s="52">
        <f t="shared" si="153"/>
        <v>10</v>
      </c>
      <c r="AD577" s="91">
        <f t="shared" si="154"/>
        <v>10</v>
      </c>
      <c r="AE577" s="3"/>
      <c r="AF577" s="3"/>
      <c r="AG577" s="135">
        <f t="shared" si="155"/>
        <v>10</v>
      </c>
      <c r="AH577" s="135">
        <f t="shared" si="156"/>
        <v>10</v>
      </c>
      <c r="AI577" s="135"/>
      <c r="AJ577" s="135"/>
      <c r="AK577" s="135">
        <f t="shared" si="151"/>
        <v>10</v>
      </c>
      <c r="AL577" s="135">
        <f t="shared" si="152"/>
        <v>10</v>
      </c>
    </row>
    <row r="578" spans="1:38" ht="22.5" x14ac:dyDescent="0.2">
      <c r="A578" s="42" t="s">
        <v>60</v>
      </c>
      <c r="B578" s="43">
        <v>298</v>
      </c>
      <c r="C578" s="44">
        <v>314</v>
      </c>
      <c r="D578" s="45" t="s">
        <v>53</v>
      </c>
      <c r="E578" s="46" t="s">
        <v>3</v>
      </c>
      <c r="F578" s="45" t="s">
        <v>2</v>
      </c>
      <c r="G578" s="47" t="s">
        <v>59</v>
      </c>
      <c r="H578" s="48" t="s">
        <v>7</v>
      </c>
      <c r="I578" s="49">
        <f t="shared" si="166"/>
        <v>10</v>
      </c>
      <c r="J578" s="49">
        <f t="shared" si="166"/>
        <v>10</v>
      </c>
      <c r="K578" s="49"/>
      <c r="L578" s="49"/>
      <c r="M578" s="49">
        <f t="shared" si="164"/>
        <v>10</v>
      </c>
      <c r="N578" s="50">
        <f t="shared" si="165"/>
        <v>10</v>
      </c>
      <c r="O578" s="51"/>
      <c r="P578" s="51"/>
      <c r="Q578" s="50">
        <f t="shared" si="161"/>
        <v>10</v>
      </c>
      <c r="R578" s="50">
        <f t="shared" si="162"/>
        <v>10</v>
      </c>
      <c r="S578" s="51"/>
      <c r="T578" s="51"/>
      <c r="U578" s="52">
        <f t="shared" si="160"/>
        <v>10</v>
      </c>
      <c r="V578" s="52">
        <f t="shared" si="160"/>
        <v>10</v>
      </c>
      <c r="W578" s="52"/>
      <c r="X578" s="52"/>
      <c r="Y578" s="52">
        <f t="shared" si="157"/>
        <v>10</v>
      </c>
      <c r="Z578" s="52">
        <f t="shared" si="158"/>
        <v>10</v>
      </c>
      <c r="AA578" s="52"/>
      <c r="AB578" s="52"/>
      <c r="AC578" s="52">
        <f t="shared" si="153"/>
        <v>10</v>
      </c>
      <c r="AD578" s="91">
        <f t="shared" si="154"/>
        <v>10</v>
      </c>
      <c r="AE578" s="3"/>
      <c r="AF578" s="3"/>
      <c r="AG578" s="135">
        <f t="shared" si="155"/>
        <v>10</v>
      </c>
      <c r="AH578" s="135">
        <f t="shared" si="156"/>
        <v>10</v>
      </c>
      <c r="AI578" s="135"/>
      <c r="AJ578" s="135"/>
      <c r="AK578" s="135">
        <f t="shared" si="151"/>
        <v>10</v>
      </c>
      <c r="AL578" s="135">
        <f t="shared" si="152"/>
        <v>10</v>
      </c>
    </row>
    <row r="579" spans="1:38" ht="22.5" x14ac:dyDescent="0.2">
      <c r="A579" s="42" t="s">
        <v>14</v>
      </c>
      <c r="B579" s="43">
        <v>298</v>
      </c>
      <c r="C579" s="44">
        <v>314</v>
      </c>
      <c r="D579" s="45" t="s">
        <v>53</v>
      </c>
      <c r="E579" s="46" t="s">
        <v>3</v>
      </c>
      <c r="F579" s="45" t="s">
        <v>2</v>
      </c>
      <c r="G579" s="47" t="s">
        <v>59</v>
      </c>
      <c r="H579" s="48">
        <v>200</v>
      </c>
      <c r="I579" s="49">
        <f t="shared" si="166"/>
        <v>10</v>
      </c>
      <c r="J579" s="49">
        <f t="shared" si="166"/>
        <v>10</v>
      </c>
      <c r="K579" s="49"/>
      <c r="L579" s="49"/>
      <c r="M579" s="49">
        <f t="shared" si="164"/>
        <v>10</v>
      </c>
      <c r="N579" s="50">
        <f t="shared" si="165"/>
        <v>10</v>
      </c>
      <c r="O579" s="51"/>
      <c r="P579" s="51"/>
      <c r="Q579" s="50">
        <f t="shared" si="161"/>
        <v>10</v>
      </c>
      <c r="R579" s="50">
        <f t="shared" si="162"/>
        <v>10</v>
      </c>
      <c r="S579" s="51"/>
      <c r="T579" s="51"/>
      <c r="U579" s="52">
        <f t="shared" si="160"/>
        <v>10</v>
      </c>
      <c r="V579" s="52">
        <f t="shared" si="160"/>
        <v>10</v>
      </c>
      <c r="W579" s="52"/>
      <c r="X579" s="52"/>
      <c r="Y579" s="52">
        <f t="shared" si="157"/>
        <v>10</v>
      </c>
      <c r="Z579" s="52">
        <f t="shared" si="158"/>
        <v>10</v>
      </c>
      <c r="AA579" s="52"/>
      <c r="AB579" s="52"/>
      <c r="AC579" s="52">
        <f t="shared" si="153"/>
        <v>10</v>
      </c>
      <c r="AD579" s="91">
        <f t="shared" si="154"/>
        <v>10</v>
      </c>
      <c r="AE579" s="3"/>
      <c r="AF579" s="3"/>
      <c r="AG579" s="135">
        <f t="shared" si="155"/>
        <v>10</v>
      </c>
      <c r="AH579" s="135">
        <f t="shared" si="156"/>
        <v>10</v>
      </c>
      <c r="AI579" s="135"/>
      <c r="AJ579" s="135"/>
      <c r="AK579" s="135">
        <f t="shared" si="151"/>
        <v>10</v>
      </c>
      <c r="AL579" s="135">
        <f t="shared" si="152"/>
        <v>10</v>
      </c>
    </row>
    <row r="580" spans="1:38" ht="22.5" x14ac:dyDescent="0.2">
      <c r="A580" s="42" t="s">
        <v>13</v>
      </c>
      <c r="B580" s="43">
        <v>298</v>
      </c>
      <c r="C580" s="44">
        <v>314</v>
      </c>
      <c r="D580" s="45" t="s">
        <v>53</v>
      </c>
      <c r="E580" s="46" t="s">
        <v>3</v>
      </c>
      <c r="F580" s="45" t="s">
        <v>2</v>
      </c>
      <c r="G580" s="47" t="s">
        <v>59</v>
      </c>
      <c r="H580" s="48">
        <v>240</v>
      </c>
      <c r="I580" s="49">
        <v>10</v>
      </c>
      <c r="J580" s="49">
        <v>10</v>
      </c>
      <c r="K580" s="49"/>
      <c r="L580" s="49"/>
      <c r="M580" s="49">
        <f t="shared" si="164"/>
        <v>10</v>
      </c>
      <c r="N580" s="50">
        <f t="shared" si="165"/>
        <v>10</v>
      </c>
      <c r="O580" s="51"/>
      <c r="P580" s="51"/>
      <c r="Q580" s="50">
        <f t="shared" si="161"/>
        <v>10</v>
      </c>
      <c r="R580" s="50">
        <f t="shared" si="162"/>
        <v>10</v>
      </c>
      <c r="S580" s="51"/>
      <c r="T580" s="51"/>
      <c r="U580" s="52">
        <f t="shared" si="160"/>
        <v>10</v>
      </c>
      <c r="V580" s="52">
        <f t="shared" si="160"/>
        <v>10</v>
      </c>
      <c r="W580" s="52"/>
      <c r="X580" s="52"/>
      <c r="Y580" s="52">
        <f t="shared" si="157"/>
        <v>10</v>
      </c>
      <c r="Z580" s="52">
        <f t="shared" si="158"/>
        <v>10</v>
      </c>
      <c r="AA580" s="52"/>
      <c r="AB580" s="52"/>
      <c r="AC580" s="52">
        <f t="shared" si="153"/>
        <v>10</v>
      </c>
      <c r="AD580" s="91">
        <f t="shared" si="154"/>
        <v>10</v>
      </c>
      <c r="AE580" s="3"/>
      <c r="AF580" s="3"/>
      <c r="AG580" s="135">
        <f t="shared" si="155"/>
        <v>10</v>
      </c>
      <c r="AH580" s="135">
        <f t="shared" si="156"/>
        <v>10</v>
      </c>
      <c r="AI580" s="135"/>
      <c r="AJ580" s="135"/>
      <c r="AK580" s="135">
        <f t="shared" si="151"/>
        <v>10</v>
      </c>
      <c r="AL580" s="135">
        <f t="shared" si="152"/>
        <v>10</v>
      </c>
    </row>
    <row r="581" spans="1:38" x14ac:dyDescent="0.2">
      <c r="A581" s="42" t="s">
        <v>58</v>
      </c>
      <c r="B581" s="43">
        <v>298</v>
      </c>
      <c r="C581" s="44">
        <v>700</v>
      </c>
      <c r="D581" s="45" t="s">
        <v>7</v>
      </c>
      <c r="E581" s="46" t="s">
        <v>7</v>
      </c>
      <c r="F581" s="45" t="s">
        <v>7</v>
      </c>
      <c r="G581" s="47" t="s">
        <v>7</v>
      </c>
      <c r="H581" s="48" t="s">
        <v>7</v>
      </c>
      <c r="I581" s="49">
        <f>I582</f>
        <v>197</v>
      </c>
      <c r="J581" s="49">
        <f>J582</f>
        <v>197</v>
      </c>
      <c r="K581" s="49"/>
      <c r="L581" s="49"/>
      <c r="M581" s="49">
        <f t="shared" si="164"/>
        <v>197</v>
      </c>
      <c r="N581" s="50">
        <f t="shared" si="165"/>
        <v>197</v>
      </c>
      <c r="O581" s="51"/>
      <c r="P581" s="51"/>
      <c r="Q581" s="50">
        <f t="shared" si="161"/>
        <v>197</v>
      </c>
      <c r="R581" s="50">
        <f t="shared" si="162"/>
        <v>197</v>
      </c>
      <c r="S581" s="72">
        <f>S582</f>
        <v>-10</v>
      </c>
      <c r="T581" s="72">
        <f>T582</f>
        <v>-10</v>
      </c>
      <c r="U581" s="52">
        <f t="shared" si="160"/>
        <v>187</v>
      </c>
      <c r="V581" s="52">
        <f t="shared" si="160"/>
        <v>187</v>
      </c>
      <c r="W581" s="52"/>
      <c r="X581" s="52"/>
      <c r="Y581" s="52">
        <f t="shared" si="157"/>
        <v>187</v>
      </c>
      <c r="Z581" s="52">
        <f t="shared" si="158"/>
        <v>187</v>
      </c>
      <c r="AA581" s="52"/>
      <c r="AB581" s="52"/>
      <c r="AC581" s="52">
        <f t="shared" si="153"/>
        <v>187</v>
      </c>
      <c r="AD581" s="91">
        <f t="shared" si="154"/>
        <v>187</v>
      </c>
      <c r="AE581" s="3"/>
      <c r="AF581" s="3"/>
      <c r="AG581" s="135">
        <f t="shared" si="155"/>
        <v>187</v>
      </c>
      <c r="AH581" s="135">
        <f t="shared" si="156"/>
        <v>187</v>
      </c>
      <c r="AI581" s="135"/>
      <c r="AJ581" s="135"/>
      <c r="AK581" s="135">
        <f t="shared" si="151"/>
        <v>187</v>
      </c>
      <c r="AL581" s="135">
        <f t="shared" si="152"/>
        <v>187</v>
      </c>
    </row>
    <row r="582" spans="1:38" x14ac:dyDescent="0.2">
      <c r="A582" s="42" t="s">
        <v>57</v>
      </c>
      <c r="B582" s="43">
        <v>298</v>
      </c>
      <c r="C582" s="44">
        <v>707</v>
      </c>
      <c r="D582" s="45" t="s">
        <v>7</v>
      </c>
      <c r="E582" s="46" t="s">
        <v>7</v>
      </c>
      <c r="F582" s="45" t="s">
        <v>7</v>
      </c>
      <c r="G582" s="47" t="s">
        <v>7</v>
      </c>
      <c r="H582" s="48" t="s">
        <v>7</v>
      </c>
      <c r="I582" s="49">
        <f>I583+I587</f>
        <v>197</v>
      </c>
      <c r="J582" s="49">
        <f>J583+J587</f>
        <v>197</v>
      </c>
      <c r="K582" s="49"/>
      <c r="L582" s="49"/>
      <c r="M582" s="49">
        <f t="shared" si="164"/>
        <v>197</v>
      </c>
      <c r="N582" s="50">
        <f t="shared" si="165"/>
        <v>197</v>
      </c>
      <c r="O582" s="51"/>
      <c r="P582" s="51"/>
      <c r="Q582" s="50">
        <f t="shared" si="161"/>
        <v>197</v>
      </c>
      <c r="R582" s="50">
        <f t="shared" si="162"/>
        <v>197</v>
      </c>
      <c r="S582" s="72">
        <f>S587</f>
        <v>-10</v>
      </c>
      <c r="T582" s="72">
        <f>T587</f>
        <v>-10</v>
      </c>
      <c r="U582" s="52">
        <f t="shared" si="160"/>
        <v>187</v>
      </c>
      <c r="V582" s="52">
        <f t="shared" si="160"/>
        <v>187</v>
      </c>
      <c r="W582" s="52"/>
      <c r="X582" s="52"/>
      <c r="Y582" s="52">
        <f t="shared" si="157"/>
        <v>187</v>
      </c>
      <c r="Z582" s="52">
        <f t="shared" si="158"/>
        <v>187</v>
      </c>
      <c r="AA582" s="52"/>
      <c r="AB582" s="52"/>
      <c r="AC582" s="52">
        <f t="shared" si="153"/>
        <v>187</v>
      </c>
      <c r="AD582" s="91">
        <f t="shared" si="154"/>
        <v>187</v>
      </c>
      <c r="AE582" s="3"/>
      <c r="AF582" s="3"/>
      <c r="AG582" s="135">
        <f t="shared" si="155"/>
        <v>187</v>
      </c>
      <c r="AH582" s="135">
        <f t="shared" si="156"/>
        <v>187</v>
      </c>
      <c r="AI582" s="135"/>
      <c r="AJ582" s="135"/>
      <c r="AK582" s="135">
        <f t="shared" si="151"/>
        <v>187</v>
      </c>
      <c r="AL582" s="135">
        <f t="shared" si="152"/>
        <v>187</v>
      </c>
    </row>
    <row r="583" spans="1:38" ht="67.5" x14ac:dyDescent="0.2">
      <c r="A583" s="42" t="s">
        <v>299</v>
      </c>
      <c r="B583" s="43">
        <v>298</v>
      </c>
      <c r="C583" s="44">
        <v>707</v>
      </c>
      <c r="D583" s="45" t="s">
        <v>30</v>
      </c>
      <c r="E583" s="46" t="s">
        <v>3</v>
      </c>
      <c r="F583" s="45" t="s">
        <v>2</v>
      </c>
      <c r="G583" s="47" t="s">
        <v>9</v>
      </c>
      <c r="H583" s="48" t="s">
        <v>7</v>
      </c>
      <c r="I583" s="49">
        <f t="shared" ref="I583:J585" si="167">I584</f>
        <v>157</v>
      </c>
      <c r="J583" s="49">
        <f t="shared" si="167"/>
        <v>157</v>
      </c>
      <c r="K583" s="49"/>
      <c r="L583" s="49"/>
      <c r="M583" s="49">
        <f t="shared" si="164"/>
        <v>157</v>
      </c>
      <c r="N583" s="50">
        <f t="shared" si="165"/>
        <v>157</v>
      </c>
      <c r="O583" s="51"/>
      <c r="P583" s="51"/>
      <c r="Q583" s="50">
        <f t="shared" si="161"/>
        <v>157</v>
      </c>
      <c r="R583" s="50">
        <f t="shared" si="162"/>
        <v>157</v>
      </c>
      <c r="S583" s="72">
        <f t="shared" ref="S583:T583" si="168">S584</f>
        <v>0</v>
      </c>
      <c r="T583" s="72">
        <f t="shared" si="168"/>
        <v>0</v>
      </c>
      <c r="U583" s="52">
        <f t="shared" si="160"/>
        <v>157</v>
      </c>
      <c r="V583" s="52">
        <f t="shared" si="160"/>
        <v>157</v>
      </c>
      <c r="W583" s="52"/>
      <c r="X583" s="52"/>
      <c r="Y583" s="52">
        <f t="shared" si="157"/>
        <v>157</v>
      </c>
      <c r="Z583" s="52">
        <f t="shared" si="158"/>
        <v>157</v>
      </c>
      <c r="AA583" s="52"/>
      <c r="AB583" s="52"/>
      <c r="AC583" s="52">
        <f t="shared" si="153"/>
        <v>157</v>
      </c>
      <c r="AD583" s="91">
        <f t="shared" si="154"/>
        <v>157</v>
      </c>
      <c r="AE583" s="3"/>
      <c r="AF583" s="3"/>
      <c r="AG583" s="135">
        <f t="shared" si="155"/>
        <v>157</v>
      </c>
      <c r="AH583" s="135">
        <f t="shared" si="156"/>
        <v>157</v>
      </c>
      <c r="AI583" s="135"/>
      <c r="AJ583" s="135"/>
      <c r="AK583" s="135">
        <f t="shared" si="151"/>
        <v>157</v>
      </c>
      <c r="AL583" s="135">
        <f t="shared" si="152"/>
        <v>157</v>
      </c>
    </row>
    <row r="584" spans="1:38" x14ac:dyDescent="0.2">
      <c r="A584" s="42" t="s">
        <v>56</v>
      </c>
      <c r="B584" s="43">
        <v>298</v>
      </c>
      <c r="C584" s="44">
        <v>707</v>
      </c>
      <c r="D584" s="45" t="s">
        <v>30</v>
      </c>
      <c r="E584" s="46" t="s">
        <v>3</v>
      </c>
      <c r="F584" s="45" t="s">
        <v>2</v>
      </c>
      <c r="G584" s="47" t="s">
        <v>55</v>
      </c>
      <c r="H584" s="48" t="s">
        <v>7</v>
      </c>
      <c r="I584" s="49">
        <f t="shared" si="167"/>
        <v>157</v>
      </c>
      <c r="J584" s="49">
        <f t="shared" si="167"/>
        <v>157</v>
      </c>
      <c r="K584" s="49"/>
      <c r="L584" s="49"/>
      <c r="M584" s="49">
        <f t="shared" si="164"/>
        <v>157</v>
      </c>
      <c r="N584" s="50">
        <f t="shared" si="165"/>
        <v>157</v>
      </c>
      <c r="O584" s="51"/>
      <c r="P584" s="51"/>
      <c r="Q584" s="50">
        <f t="shared" si="161"/>
        <v>157</v>
      </c>
      <c r="R584" s="50">
        <f t="shared" si="162"/>
        <v>157</v>
      </c>
      <c r="S584" s="72"/>
      <c r="T584" s="51"/>
      <c r="U584" s="52">
        <f t="shared" si="160"/>
        <v>157</v>
      </c>
      <c r="V584" s="52">
        <f t="shared" si="160"/>
        <v>157</v>
      </c>
      <c r="W584" s="52"/>
      <c r="X584" s="52"/>
      <c r="Y584" s="52">
        <f t="shared" si="157"/>
        <v>157</v>
      </c>
      <c r="Z584" s="52">
        <f t="shared" si="158"/>
        <v>157</v>
      </c>
      <c r="AA584" s="52"/>
      <c r="AB584" s="52"/>
      <c r="AC584" s="52">
        <f t="shared" si="153"/>
        <v>157</v>
      </c>
      <c r="AD584" s="91">
        <f t="shared" si="154"/>
        <v>157</v>
      </c>
      <c r="AE584" s="3"/>
      <c r="AF584" s="3"/>
      <c r="AG584" s="135">
        <f t="shared" si="155"/>
        <v>157</v>
      </c>
      <c r="AH584" s="135">
        <f t="shared" si="156"/>
        <v>157</v>
      </c>
      <c r="AI584" s="135"/>
      <c r="AJ584" s="135"/>
      <c r="AK584" s="135">
        <f t="shared" si="151"/>
        <v>157</v>
      </c>
      <c r="AL584" s="135">
        <f t="shared" si="152"/>
        <v>157</v>
      </c>
    </row>
    <row r="585" spans="1:38" ht="22.5" x14ac:dyDescent="0.2">
      <c r="A585" s="42" t="s">
        <v>14</v>
      </c>
      <c r="B585" s="43">
        <v>298</v>
      </c>
      <c r="C585" s="44">
        <v>707</v>
      </c>
      <c r="D585" s="45" t="s">
        <v>30</v>
      </c>
      <c r="E585" s="46" t="s">
        <v>3</v>
      </c>
      <c r="F585" s="45" t="s">
        <v>2</v>
      </c>
      <c r="G585" s="47" t="s">
        <v>55</v>
      </c>
      <c r="H585" s="48">
        <v>200</v>
      </c>
      <c r="I585" s="49">
        <f t="shared" si="167"/>
        <v>157</v>
      </c>
      <c r="J585" s="49">
        <f t="shared" si="167"/>
        <v>157</v>
      </c>
      <c r="K585" s="49"/>
      <c r="L585" s="49"/>
      <c r="M585" s="49">
        <f t="shared" si="164"/>
        <v>157</v>
      </c>
      <c r="N585" s="50">
        <f t="shared" si="165"/>
        <v>157</v>
      </c>
      <c r="O585" s="51"/>
      <c r="P585" s="51"/>
      <c r="Q585" s="50">
        <f t="shared" si="161"/>
        <v>157</v>
      </c>
      <c r="R585" s="50">
        <f t="shared" si="162"/>
        <v>157</v>
      </c>
      <c r="S585" s="72"/>
      <c r="T585" s="51"/>
      <c r="U585" s="52">
        <f t="shared" si="160"/>
        <v>157</v>
      </c>
      <c r="V585" s="52">
        <f t="shared" si="160"/>
        <v>157</v>
      </c>
      <c r="W585" s="52"/>
      <c r="X585" s="52"/>
      <c r="Y585" s="52">
        <f t="shared" si="157"/>
        <v>157</v>
      </c>
      <c r="Z585" s="52">
        <f t="shared" si="158"/>
        <v>157</v>
      </c>
      <c r="AA585" s="52"/>
      <c r="AB585" s="52"/>
      <c r="AC585" s="52">
        <f t="shared" si="153"/>
        <v>157</v>
      </c>
      <c r="AD585" s="91">
        <f t="shared" si="154"/>
        <v>157</v>
      </c>
      <c r="AE585" s="3"/>
      <c r="AF585" s="3"/>
      <c r="AG585" s="135">
        <f t="shared" si="155"/>
        <v>157</v>
      </c>
      <c r="AH585" s="135">
        <f t="shared" si="156"/>
        <v>157</v>
      </c>
      <c r="AI585" s="135"/>
      <c r="AJ585" s="135"/>
      <c r="AK585" s="135">
        <f t="shared" si="151"/>
        <v>157</v>
      </c>
      <c r="AL585" s="135">
        <f t="shared" si="152"/>
        <v>157</v>
      </c>
    </row>
    <row r="586" spans="1:38" ht="22.5" x14ac:dyDescent="0.2">
      <c r="A586" s="42" t="s">
        <v>13</v>
      </c>
      <c r="B586" s="43">
        <v>298</v>
      </c>
      <c r="C586" s="44">
        <v>707</v>
      </c>
      <c r="D586" s="45" t="s">
        <v>30</v>
      </c>
      <c r="E586" s="46" t="s">
        <v>3</v>
      </c>
      <c r="F586" s="45" t="s">
        <v>2</v>
      </c>
      <c r="G586" s="47" t="s">
        <v>55</v>
      </c>
      <c r="H586" s="48">
        <v>240</v>
      </c>
      <c r="I586" s="49">
        <v>157</v>
      </c>
      <c r="J586" s="49">
        <v>157</v>
      </c>
      <c r="K586" s="49"/>
      <c r="L586" s="49"/>
      <c r="M586" s="49">
        <f t="shared" si="164"/>
        <v>157</v>
      </c>
      <c r="N586" s="50">
        <f t="shared" si="165"/>
        <v>157</v>
      </c>
      <c r="O586" s="51"/>
      <c r="P586" s="51"/>
      <c r="Q586" s="50">
        <f t="shared" si="161"/>
        <v>157</v>
      </c>
      <c r="R586" s="50">
        <f t="shared" si="162"/>
        <v>157</v>
      </c>
      <c r="S586" s="72"/>
      <c r="T586" s="51"/>
      <c r="U586" s="52">
        <f t="shared" si="160"/>
        <v>157</v>
      </c>
      <c r="V586" s="52">
        <f t="shared" si="160"/>
        <v>157</v>
      </c>
      <c r="W586" s="52"/>
      <c r="X586" s="52"/>
      <c r="Y586" s="52">
        <f t="shared" si="157"/>
        <v>157</v>
      </c>
      <c r="Z586" s="52">
        <f t="shared" si="158"/>
        <v>157</v>
      </c>
      <c r="AA586" s="52"/>
      <c r="AB586" s="52"/>
      <c r="AC586" s="52">
        <f t="shared" si="153"/>
        <v>157</v>
      </c>
      <c r="AD586" s="91">
        <f t="shared" si="154"/>
        <v>157</v>
      </c>
      <c r="AE586" s="3"/>
      <c r="AF586" s="3"/>
      <c r="AG586" s="135">
        <f t="shared" si="155"/>
        <v>157</v>
      </c>
      <c r="AH586" s="135">
        <f t="shared" si="156"/>
        <v>157</v>
      </c>
      <c r="AI586" s="135"/>
      <c r="AJ586" s="135"/>
      <c r="AK586" s="135">
        <f t="shared" si="151"/>
        <v>157</v>
      </c>
      <c r="AL586" s="135">
        <f t="shared" si="152"/>
        <v>157</v>
      </c>
    </row>
    <row r="587" spans="1:38" ht="56.25" x14ac:dyDescent="0.2">
      <c r="A587" s="42" t="s">
        <v>292</v>
      </c>
      <c r="B587" s="43">
        <v>298</v>
      </c>
      <c r="C587" s="44">
        <v>707</v>
      </c>
      <c r="D587" s="45" t="s">
        <v>53</v>
      </c>
      <c r="E587" s="46" t="s">
        <v>3</v>
      </c>
      <c r="F587" s="45" t="s">
        <v>2</v>
      </c>
      <c r="G587" s="47" t="s">
        <v>9</v>
      </c>
      <c r="H587" s="48" t="s">
        <v>7</v>
      </c>
      <c r="I587" s="49">
        <f>I588+I591</f>
        <v>40</v>
      </c>
      <c r="J587" s="49">
        <f>J588+J591</f>
        <v>40</v>
      </c>
      <c r="K587" s="49"/>
      <c r="L587" s="49"/>
      <c r="M587" s="49">
        <f t="shared" si="164"/>
        <v>40</v>
      </c>
      <c r="N587" s="50">
        <f t="shared" si="165"/>
        <v>40</v>
      </c>
      <c r="O587" s="51"/>
      <c r="P587" s="51"/>
      <c r="Q587" s="50">
        <f t="shared" si="161"/>
        <v>40</v>
      </c>
      <c r="R587" s="50">
        <f t="shared" si="162"/>
        <v>40</v>
      </c>
      <c r="S587" s="72">
        <f>S591</f>
        <v>-10</v>
      </c>
      <c r="T587" s="72">
        <f>T591</f>
        <v>-10</v>
      </c>
      <c r="U587" s="52">
        <f t="shared" si="160"/>
        <v>30</v>
      </c>
      <c r="V587" s="52">
        <f t="shared" si="160"/>
        <v>30</v>
      </c>
      <c r="W587" s="52"/>
      <c r="X587" s="52"/>
      <c r="Y587" s="52">
        <f t="shared" si="157"/>
        <v>30</v>
      </c>
      <c r="Z587" s="52">
        <f t="shared" si="158"/>
        <v>30</v>
      </c>
      <c r="AA587" s="52"/>
      <c r="AB587" s="52"/>
      <c r="AC587" s="52">
        <f t="shared" si="153"/>
        <v>30</v>
      </c>
      <c r="AD587" s="91">
        <f t="shared" si="154"/>
        <v>30</v>
      </c>
      <c r="AE587" s="3"/>
      <c r="AF587" s="3"/>
      <c r="AG587" s="135">
        <f t="shared" si="155"/>
        <v>30</v>
      </c>
      <c r="AH587" s="135">
        <f t="shared" si="156"/>
        <v>30</v>
      </c>
      <c r="AI587" s="135"/>
      <c r="AJ587" s="135"/>
      <c r="AK587" s="135">
        <f t="shared" si="151"/>
        <v>30</v>
      </c>
      <c r="AL587" s="135">
        <f t="shared" si="152"/>
        <v>30</v>
      </c>
    </row>
    <row r="588" spans="1:38" x14ac:dyDescent="0.2">
      <c r="A588" s="42" t="s">
        <v>56</v>
      </c>
      <c r="B588" s="43">
        <v>298</v>
      </c>
      <c r="C588" s="44">
        <v>707</v>
      </c>
      <c r="D588" s="45" t="s">
        <v>53</v>
      </c>
      <c r="E588" s="46" t="s">
        <v>3</v>
      </c>
      <c r="F588" s="45" t="s">
        <v>2</v>
      </c>
      <c r="G588" s="47" t="s">
        <v>55</v>
      </c>
      <c r="H588" s="48" t="s">
        <v>7</v>
      </c>
      <c r="I588" s="49">
        <f>I589</f>
        <v>30</v>
      </c>
      <c r="J588" s="49">
        <f>J589</f>
        <v>30</v>
      </c>
      <c r="K588" s="49"/>
      <c r="L588" s="49"/>
      <c r="M588" s="49">
        <f t="shared" si="164"/>
        <v>30</v>
      </c>
      <c r="N588" s="50">
        <f t="shared" si="165"/>
        <v>30</v>
      </c>
      <c r="O588" s="51"/>
      <c r="P588" s="51"/>
      <c r="Q588" s="50">
        <f t="shared" si="161"/>
        <v>30</v>
      </c>
      <c r="R588" s="50">
        <f t="shared" si="162"/>
        <v>30</v>
      </c>
      <c r="S588" s="72"/>
      <c r="T588" s="51"/>
      <c r="U588" s="52">
        <f t="shared" si="160"/>
        <v>30</v>
      </c>
      <c r="V588" s="52">
        <f t="shared" si="160"/>
        <v>30</v>
      </c>
      <c r="W588" s="52"/>
      <c r="X588" s="52"/>
      <c r="Y588" s="52">
        <f t="shared" si="157"/>
        <v>30</v>
      </c>
      <c r="Z588" s="52">
        <f t="shared" si="158"/>
        <v>30</v>
      </c>
      <c r="AA588" s="52"/>
      <c r="AB588" s="52"/>
      <c r="AC588" s="52">
        <f t="shared" si="153"/>
        <v>30</v>
      </c>
      <c r="AD588" s="91">
        <f t="shared" si="154"/>
        <v>30</v>
      </c>
      <c r="AE588" s="3"/>
      <c r="AF588" s="3"/>
      <c r="AG588" s="135">
        <f t="shared" si="155"/>
        <v>30</v>
      </c>
      <c r="AH588" s="135">
        <f t="shared" si="156"/>
        <v>30</v>
      </c>
      <c r="AI588" s="135"/>
      <c r="AJ588" s="135"/>
      <c r="AK588" s="135">
        <f t="shared" si="151"/>
        <v>30</v>
      </c>
      <c r="AL588" s="135">
        <f t="shared" si="152"/>
        <v>30</v>
      </c>
    </row>
    <row r="589" spans="1:38" ht="22.5" x14ac:dyDescent="0.2">
      <c r="A589" s="42" t="s">
        <v>14</v>
      </c>
      <c r="B589" s="43">
        <v>298</v>
      </c>
      <c r="C589" s="44">
        <v>707</v>
      </c>
      <c r="D589" s="45" t="s">
        <v>53</v>
      </c>
      <c r="E589" s="46" t="s">
        <v>3</v>
      </c>
      <c r="F589" s="45" t="s">
        <v>2</v>
      </c>
      <c r="G589" s="47" t="s">
        <v>55</v>
      </c>
      <c r="H589" s="48">
        <v>200</v>
      </c>
      <c r="I589" s="49">
        <f>I590</f>
        <v>30</v>
      </c>
      <c r="J589" s="49">
        <f>J590</f>
        <v>30</v>
      </c>
      <c r="K589" s="49"/>
      <c r="L589" s="49"/>
      <c r="M589" s="49">
        <f t="shared" si="164"/>
        <v>30</v>
      </c>
      <c r="N589" s="50">
        <f t="shared" si="165"/>
        <v>30</v>
      </c>
      <c r="O589" s="51"/>
      <c r="P589" s="51"/>
      <c r="Q589" s="50">
        <f t="shared" si="161"/>
        <v>30</v>
      </c>
      <c r="R589" s="50">
        <f t="shared" si="162"/>
        <v>30</v>
      </c>
      <c r="S589" s="72"/>
      <c r="T589" s="51"/>
      <c r="U589" s="52">
        <f t="shared" si="160"/>
        <v>30</v>
      </c>
      <c r="V589" s="52">
        <f t="shared" si="160"/>
        <v>30</v>
      </c>
      <c r="W589" s="52"/>
      <c r="X589" s="52"/>
      <c r="Y589" s="52">
        <f t="shared" si="157"/>
        <v>30</v>
      </c>
      <c r="Z589" s="52">
        <f t="shared" si="158"/>
        <v>30</v>
      </c>
      <c r="AA589" s="52"/>
      <c r="AB589" s="52"/>
      <c r="AC589" s="52">
        <f t="shared" si="153"/>
        <v>30</v>
      </c>
      <c r="AD589" s="91">
        <f t="shared" si="154"/>
        <v>30</v>
      </c>
      <c r="AE589" s="3"/>
      <c r="AF589" s="3"/>
      <c r="AG589" s="135">
        <f t="shared" si="155"/>
        <v>30</v>
      </c>
      <c r="AH589" s="135">
        <f t="shared" si="156"/>
        <v>30</v>
      </c>
      <c r="AI589" s="135"/>
      <c r="AJ589" s="135"/>
      <c r="AK589" s="135">
        <f t="shared" si="151"/>
        <v>30</v>
      </c>
      <c r="AL589" s="135">
        <f t="shared" si="152"/>
        <v>30</v>
      </c>
    </row>
    <row r="590" spans="1:38" ht="22.5" x14ac:dyDescent="0.2">
      <c r="A590" s="42" t="s">
        <v>13</v>
      </c>
      <c r="B590" s="43">
        <v>298</v>
      </c>
      <c r="C590" s="44">
        <v>707</v>
      </c>
      <c r="D590" s="45" t="s">
        <v>53</v>
      </c>
      <c r="E590" s="46" t="s">
        <v>3</v>
      </c>
      <c r="F590" s="45" t="s">
        <v>2</v>
      </c>
      <c r="G590" s="47" t="s">
        <v>55</v>
      </c>
      <c r="H590" s="48">
        <v>240</v>
      </c>
      <c r="I590" s="49">
        <v>30</v>
      </c>
      <c r="J590" s="49">
        <v>30</v>
      </c>
      <c r="K590" s="49"/>
      <c r="L590" s="49"/>
      <c r="M590" s="49">
        <f t="shared" si="164"/>
        <v>30</v>
      </c>
      <c r="N590" s="50">
        <f t="shared" si="165"/>
        <v>30</v>
      </c>
      <c r="O590" s="51"/>
      <c r="P590" s="51"/>
      <c r="Q590" s="50">
        <f t="shared" si="161"/>
        <v>30</v>
      </c>
      <c r="R590" s="50">
        <f t="shared" si="162"/>
        <v>30</v>
      </c>
      <c r="S590" s="72"/>
      <c r="T590" s="51"/>
      <c r="U590" s="52">
        <f t="shared" si="160"/>
        <v>30</v>
      </c>
      <c r="V590" s="52">
        <f t="shared" si="160"/>
        <v>30</v>
      </c>
      <c r="W590" s="52"/>
      <c r="X590" s="52"/>
      <c r="Y590" s="52">
        <f t="shared" si="157"/>
        <v>30</v>
      </c>
      <c r="Z590" s="52">
        <f t="shared" si="158"/>
        <v>30</v>
      </c>
      <c r="AA590" s="52"/>
      <c r="AB590" s="52"/>
      <c r="AC590" s="52">
        <f t="shared" si="153"/>
        <v>30</v>
      </c>
      <c r="AD590" s="91">
        <f t="shared" si="154"/>
        <v>30</v>
      </c>
      <c r="AE590" s="3"/>
      <c r="AF590" s="3"/>
      <c r="AG590" s="135">
        <f t="shared" si="155"/>
        <v>30</v>
      </c>
      <c r="AH590" s="135">
        <f t="shared" si="156"/>
        <v>30</v>
      </c>
      <c r="AI590" s="135"/>
      <c r="AJ590" s="135"/>
      <c r="AK590" s="135">
        <f t="shared" si="151"/>
        <v>30</v>
      </c>
      <c r="AL590" s="135">
        <f t="shared" si="152"/>
        <v>30</v>
      </c>
    </row>
    <row r="591" spans="1:38" x14ac:dyDescent="0.2">
      <c r="A591" s="42" t="s">
        <v>54</v>
      </c>
      <c r="B591" s="43">
        <v>298</v>
      </c>
      <c r="C591" s="44">
        <v>707</v>
      </c>
      <c r="D591" s="45" t="s">
        <v>53</v>
      </c>
      <c r="E591" s="46" t="s">
        <v>3</v>
      </c>
      <c r="F591" s="45" t="s">
        <v>2</v>
      </c>
      <c r="G591" s="47" t="s">
        <v>52</v>
      </c>
      <c r="H591" s="48" t="s">
        <v>7</v>
      </c>
      <c r="I591" s="49">
        <f>I592</f>
        <v>10</v>
      </c>
      <c r="J591" s="49">
        <f>J592</f>
        <v>10</v>
      </c>
      <c r="K591" s="49"/>
      <c r="L591" s="49"/>
      <c r="M591" s="49">
        <f t="shared" si="164"/>
        <v>10</v>
      </c>
      <c r="N591" s="50">
        <f t="shared" si="165"/>
        <v>10</v>
      </c>
      <c r="O591" s="51"/>
      <c r="P591" s="51"/>
      <c r="Q591" s="50">
        <f t="shared" si="161"/>
        <v>10</v>
      </c>
      <c r="R591" s="50">
        <f t="shared" si="162"/>
        <v>10</v>
      </c>
      <c r="S591" s="72">
        <f>S592</f>
        <v>-10</v>
      </c>
      <c r="T591" s="72">
        <f>T592</f>
        <v>-10</v>
      </c>
      <c r="U591" s="52">
        <f t="shared" si="160"/>
        <v>0</v>
      </c>
      <c r="V591" s="52">
        <f t="shared" si="160"/>
        <v>0</v>
      </c>
      <c r="W591" s="52"/>
      <c r="X591" s="52"/>
      <c r="Y591" s="52">
        <f t="shared" si="157"/>
        <v>0</v>
      </c>
      <c r="Z591" s="52">
        <f t="shared" si="158"/>
        <v>0</v>
      </c>
      <c r="AA591" s="52"/>
      <c r="AB591" s="52"/>
      <c r="AC591" s="52">
        <f t="shared" si="153"/>
        <v>0</v>
      </c>
      <c r="AD591" s="91">
        <f t="shared" si="154"/>
        <v>0</v>
      </c>
      <c r="AE591" s="3"/>
      <c r="AF591" s="3"/>
      <c r="AG591" s="135">
        <f t="shared" si="155"/>
        <v>0</v>
      </c>
      <c r="AH591" s="135">
        <f t="shared" si="156"/>
        <v>0</v>
      </c>
      <c r="AI591" s="135"/>
      <c r="AJ591" s="135"/>
      <c r="AK591" s="135">
        <f t="shared" si="151"/>
        <v>0</v>
      </c>
      <c r="AL591" s="135">
        <f t="shared" si="152"/>
        <v>0</v>
      </c>
    </row>
    <row r="592" spans="1:38" ht="22.5" x14ac:dyDescent="0.2">
      <c r="A592" s="42" t="s">
        <v>14</v>
      </c>
      <c r="B592" s="43">
        <v>298</v>
      </c>
      <c r="C592" s="44">
        <v>707</v>
      </c>
      <c r="D592" s="45" t="s">
        <v>53</v>
      </c>
      <c r="E592" s="46" t="s">
        <v>3</v>
      </c>
      <c r="F592" s="45" t="s">
        <v>2</v>
      </c>
      <c r="G592" s="47" t="s">
        <v>52</v>
      </c>
      <c r="H592" s="48">
        <v>200</v>
      </c>
      <c r="I592" s="49">
        <f>I593</f>
        <v>10</v>
      </c>
      <c r="J592" s="49">
        <f>J593</f>
        <v>10</v>
      </c>
      <c r="K592" s="49"/>
      <c r="L592" s="49"/>
      <c r="M592" s="49">
        <f t="shared" si="164"/>
        <v>10</v>
      </c>
      <c r="N592" s="50">
        <f t="shared" si="165"/>
        <v>10</v>
      </c>
      <c r="O592" s="51"/>
      <c r="P592" s="51"/>
      <c r="Q592" s="50">
        <f t="shared" si="161"/>
        <v>10</v>
      </c>
      <c r="R592" s="50">
        <f t="shared" si="162"/>
        <v>10</v>
      </c>
      <c r="S592" s="72">
        <f>S593</f>
        <v>-10</v>
      </c>
      <c r="T592" s="72">
        <f>T593</f>
        <v>-10</v>
      </c>
      <c r="U592" s="52">
        <f t="shared" si="160"/>
        <v>0</v>
      </c>
      <c r="V592" s="52">
        <f t="shared" si="160"/>
        <v>0</v>
      </c>
      <c r="W592" s="52"/>
      <c r="X592" s="52"/>
      <c r="Y592" s="52">
        <f t="shared" si="157"/>
        <v>0</v>
      </c>
      <c r="Z592" s="52">
        <f t="shared" si="158"/>
        <v>0</v>
      </c>
      <c r="AA592" s="52"/>
      <c r="AB592" s="52"/>
      <c r="AC592" s="52">
        <f t="shared" si="153"/>
        <v>0</v>
      </c>
      <c r="AD592" s="91">
        <f t="shared" si="154"/>
        <v>0</v>
      </c>
      <c r="AE592" s="3"/>
      <c r="AF592" s="3"/>
      <c r="AG592" s="135">
        <f t="shared" si="155"/>
        <v>0</v>
      </c>
      <c r="AH592" s="135">
        <f t="shared" si="156"/>
        <v>0</v>
      </c>
      <c r="AI592" s="135"/>
      <c r="AJ592" s="135"/>
      <c r="AK592" s="135">
        <f t="shared" si="151"/>
        <v>0</v>
      </c>
      <c r="AL592" s="135">
        <f t="shared" si="152"/>
        <v>0</v>
      </c>
    </row>
    <row r="593" spans="1:38" ht="22.5" x14ac:dyDescent="0.2">
      <c r="A593" s="42" t="s">
        <v>13</v>
      </c>
      <c r="B593" s="43">
        <v>298</v>
      </c>
      <c r="C593" s="44">
        <v>707</v>
      </c>
      <c r="D593" s="45" t="s">
        <v>53</v>
      </c>
      <c r="E593" s="46" t="s">
        <v>3</v>
      </c>
      <c r="F593" s="45" t="s">
        <v>2</v>
      </c>
      <c r="G593" s="47" t="s">
        <v>52</v>
      </c>
      <c r="H593" s="48">
        <v>240</v>
      </c>
      <c r="I593" s="49">
        <v>10</v>
      </c>
      <c r="J593" s="49">
        <v>10</v>
      </c>
      <c r="K593" s="49"/>
      <c r="L593" s="49"/>
      <c r="M593" s="49">
        <f t="shared" si="164"/>
        <v>10</v>
      </c>
      <c r="N593" s="50">
        <f t="shared" si="165"/>
        <v>10</v>
      </c>
      <c r="O593" s="51"/>
      <c r="P593" s="51"/>
      <c r="Q593" s="50">
        <f t="shared" si="161"/>
        <v>10</v>
      </c>
      <c r="R593" s="50">
        <f t="shared" si="162"/>
        <v>10</v>
      </c>
      <c r="S593" s="72">
        <v>-10</v>
      </c>
      <c r="T593" s="72">
        <v>-10</v>
      </c>
      <c r="U593" s="52">
        <f t="shared" si="160"/>
        <v>0</v>
      </c>
      <c r="V593" s="52">
        <f t="shared" si="160"/>
        <v>0</v>
      </c>
      <c r="W593" s="52"/>
      <c r="X593" s="52"/>
      <c r="Y593" s="52">
        <f t="shared" si="157"/>
        <v>0</v>
      </c>
      <c r="Z593" s="52">
        <f t="shared" si="158"/>
        <v>0</v>
      </c>
      <c r="AA593" s="52"/>
      <c r="AB593" s="52"/>
      <c r="AC593" s="52">
        <f t="shared" si="153"/>
        <v>0</v>
      </c>
      <c r="AD593" s="91">
        <f t="shared" si="154"/>
        <v>0</v>
      </c>
      <c r="AE593" s="3"/>
      <c r="AF593" s="3"/>
      <c r="AG593" s="135">
        <f t="shared" si="155"/>
        <v>0</v>
      </c>
      <c r="AH593" s="135">
        <f t="shared" si="156"/>
        <v>0</v>
      </c>
      <c r="AI593" s="135"/>
      <c r="AJ593" s="135"/>
      <c r="AK593" s="135">
        <f t="shared" si="151"/>
        <v>0</v>
      </c>
      <c r="AL593" s="135">
        <f t="shared" si="152"/>
        <v>0</v>
      </c>
    </row>
    <row r="594" spans="1:38" x14ac:dyDescent="0.2">
      <c r="A594" s="42" t="s">
        <v>51</v>
      </c>
      <c r="B594" s="43">
        <v>298</v>
      </c>
      <c r="C594" s="44">
        <v>1000</v>
      </c>
      <c r="D594" s="45" t="s">
        <v>7</v>
      </c>
      <c r="E594" s="46" t="s">
        <v>7</v>
      </c>
      <c r="F594" s="45" t="s">
        <v>7</v>
      </c>
      <c r="G594" s="47" t="s">
        <v>7</v>
      </c>
      <c r="H594" s="48" t="s">
        <v>7</v>
      </c>
      <c r="I594" s="49">
        <f>I595+I600+I610</f>
        <v>8228.1</v>
      </c>
      <c r="J594" s="49">
        <f>J595+J600+J610</f>
        <v>8328.4</v>
      </c>
      <c r="K594" s="49"/>
      <c r="L594" s="49"/>
      <c r="M594" s="49">
        <f t="shared" si="164"/>
        <v>8228.1</v>
      </c>
      <c r="N594" s="50">
        <f t="shared" si="165"/>
        <v>8328.4</v>
      </c>
      <c r="O594" s="51"/>
      <c r="P594" s="51"/>
      <c r="Q594" s="50">
        <f t="shared" si="161"/>
        <v>8228.1</v>
      </c>
      <c r="R594" s="50">
        <f t="shared" si="162"/>
        <v>8328.4</v>
      </c>
      <c r="S594" s="72">
        <f>S610+S605</f>
        <v>10</v>
      </c>
      <c r="T594" s="72">
        <f>T610+T605</f>
        <v>10</v>
      </c>
      <c r="U594" s="52">
        <f t="shared" si="160"/>
        <v>8238.1</v>
      </c>
      <c r="V594" s="52">
        <f t="shared" si="160"/>
        <v>8338.4</v>
      </c>
      <c r="W594" s="52"/>
      <c r="X594" s="52"/>
      <c r="Y594" s="52">
        <f t="shared" si="157"/>
        <v>8238.1</v>
      </c>
      <c r="Z594" s="52">
        <f t="shared" si="158"/>
        <v>8338.4</v>
      </c>
      <c r="AA594" s="52"/>
      <c r="AB594" s="52"/>
      <c r="AC594" s="52">
        <f t="shared" si="153"/>
        <v>8238.1</v>
      </c>
      <c r="AD594" s="91">
        <f t="shared" si="154"/>
        <v>8338.4</v>
      </c>
      <c r="AE594" s="3"/>
      <c r="AF594" s="3"/>
      <c r="AG594" s="135">
        <f t="shared" si="155"/>
        <v>8238.1</v>
      </c>
      <c r="AH594" s="135">
        <f t="shared" si="156"/>
        <v>8338.4</v>
      </c>
      <c r="AI594" s="135"/>
      <c r="AJ594" s="135"/>
      <c r="AK594" s="135">
        <f t="shared" si="151"/>
        <v>8238.1</v>
      </c>
      <c r="AL594" s="135">
        <f t="shared" si="152"/>
        <v>8338.4</v>
      </c>
    </row>
    <row r="595" spans="1:38" x14ac:dyDescent="0.2">
      <c r="A595" s="42" t="s">
        <v>50</v>
      </c>
      <c r="B595" s="43">
        <v>298</v>
      </c>
      <c r="C595" s="44">
        <v>1001</v>
      </c>
      <c r="D595" s="45" t="s">
        <v>7</v>
      </c>
      <c r="E595" s="46" t="s">
        <v>7</v>
      </c>
      <c r="F595" s="45" t="s">
        <v>7</v>
      </c>
      <c r="G595" s="47" t="s">
        <v>7</v>
      </c>
      <c r="H595" s="48" t="s">
        <v>7</v>
      </c>
      <c r="I595" s="49">
        <f t="shared" ref="I595:J598" si="169">I596</f>
        <v>2000</v>
      </c>
      <c r="J595" s="49">
        <f t="shared" si="169"/>
        <v>2000</v>
      </c>
      <c r="K595" s="49"/>
      <c r="L595" s="49"/>
      <c r="M595" s="49">
        <f t="shared" si="164"/>
        <v>2000</v>
      </c>
      <c r="N595" s="50">
        <f t="shared" si="165"/>
        <v>2000</v>
      </c>
      <c r="O595" s="51"/>
      <c r="P595" s="51"/>
      <c r="Q595" s="50">
        <f t="shared" si="161"/>
        <v>2000</v>
      </c>
      <c r="R595" s="50">
        <f t="shared" si="162"/>
        <v>2000</v>
      </c>
      <c r="S595" s="51"/>
      <c r="T595" s="51"/>
      <c r="U595" s="52">
        <f t="shared" si="160"/>
        <v>2000</v>
      </c>
      <c r="V595" s="52">
        <f t="shared" si="160"/>
        <v>2000</v>
      </c>
      <c r="W595" s="52"/>
      <c r="X595" s="52"/>
      <c r="Y595" s="52">
        <f t="shared" si="157"/>
        <v>2000</v>
      </c>
      <c r="Z595" s="52">
        <f t="shared" si="158"/>
        <v>2000</v>
      </c>
      <c r="AA595" s="52"/>
      <c r="AB595" s="52"/>
      <c r="AC595" s="52">
        <f t="shared" si="153"/>
        <v>2000</v>
      </c>
      <c r="AD595" s="91">
        <f t="shared" si="154"/>
        <v>2000</v>
      </c>
      <c r="AE595" s="3"/>
      <c r="AF595" s="3"/>
      <c r="AG595" s="135">
        <f t="shared" si="155"/>
        <v>2000</v>
      </c>
      <c r="AH595" s="135">
        <f t="shared" si="156"/>
        <v>2000</v>
      </c>
      <c r="AI595" s="135"/>
      <c r="AJ595" s="135"/>
      <c r="AK595" s="135">
        <f t="shared" si="151"/>
        <v>2000</v>
      </c>
      <c r="AL595" s="135">
        <f t="shared" si="152"/>
        <v>2000</v>
      </c>
    </row>
    <row r="596" spans="1:38" ht="67.5" x14ac:dyDescent="0.2">
      <c r="A596" s="42" t="s">
        <v>299</v>
      </c>
      <c r="B596" s="43">
        <v>298</v>
      </c>
      <c r="C596" s="44">
        <v>1001</v>
      </c>
      <c r="D596" s="45" t="s">
        <v>30</v>
      </c>
      <c r="E596" s="46" t="s">
        <v>3</v>
      </c>
      <c r="F596" s="45" t="s">
        <v>2</v>
      </c>
      <c r="G596" s="47" t="s">
        <v>9</v>
      </c>
      <c r="H596" s="48" t="s">
        <v>7</v>
      </c>
      <c r="I596" s="49">
        <f t="shared" si="169"/>
        <v>2000</v>
      </c>
      <c r="J596" s="49">
        <f t="shared" si="169"/>
        <v>2000</v>
      </c>
      <c r="K596" s="49"/>
      <c r="L596" s="49"/>
      <c r="M596" s="49">
        <f t="shared" si="164"/>
        <v>2000</v>
      </c>
      <c r="N596" s="50">
        <f t="shared" si="165"/>
        <v>2000</v>
      </c>
      <c r="O596" s="51"/>
      <c r="P596" s="51"/>
      <c r="Q596" s="50">
        <f t="shared" si="161"/>
        <v>2000</v>
      </c>
      <c r="R596" s="50">
        <f t="shared" si="162"/>
        <v>2000</v>
      </c>
      <c r="S596" s="51"/>
      <c r="T596" s="51"/>
      <c r="U596" s="52">
        <f t="shared" si="160"/>
        <v>2000</v>
      </c>
      <c r="V596" s="52">
        <f t="shared" si="160"/>
        <v>2000</v>
      </c>
      <c r="W596" s="52"/>
      <c r="X596" s="52"/>
      <c r="Y596" s="52">
        <f t="shared" si="157"/>
        <v>2000</v>
      </c>
      <c r="Z596" s="52">
        <f t="shared" si="158"/>
        <v>2000</v>
      </c>
      <c r="AA596" s="52"/>
      <c r="AB596" s="52"/>
      <c r="AC596" s="52">
        <f t="shared" si="153"/>
        <v>2000</v>
      </c>
      <c r="AD596" s="91">
        <f t="shared" si="154"/>
        <v>2000</v>
      </c>
      <c r="AE596" s="3"/>
      <c r="AF596" s="3"/>
      <c r="AG596" s="135">
        <f t="shared" si="155"/>
        <v>2000</v>
      </c>
      <c r="AH596" s="135">
        <f t="shared" si="156"/>
        <v>2000</v>
      </c>
      <c r="AI596" s="135"/>
      <c r="AJ596" s="135"/>
      <c r="AK596" s="135">
        <f t="shared" si="151"/>
        <v>2000</v>
      </c>
      <c r="AL596" s="135">
        <f t="shared" si="152"/>
        <v>2000</v>
      </c>
    </row>
    <row r="597" spans="1:38" x14ac:dyDescent="0.2">
      <c r="A597" s="42" t="s">
        <v>272</v>
      </c>
      <c r="B597" s="43">
        <v>298</v>
      </c>
      <c r="C597" s="44">
        <v>1001</v>
      </c>
      <c r="D597" s="45" t="s">
        <v>30</v>
      </c>
      <c r="E597" s="46" t="s">
        <v>3</v>
      </c>
      <c r="F597" s="45" t="s">
        <v>2</v>
      </c>
      <c r="G597" s="47" t="s">
        <v>48</v>
      </c>
      <c r="H597" s="48" t="s">
        <v>7</v>
      </c>
      <c r="I597" s="49">
        <f t="shared" si="169"/>
        <v>2000</v>
      </c>
      <c r="J597" s="49">
        <f t="shared" si="169"/>
        <v>2000</v>
      </c>
      <c r="K597" s="49"/>
      <c r="L597" s="49"/>
      <c r="M597" s="49">
        <f t="shared" si="164"/>
        <v>2000</v>
      </c>
      <c r="N597" s="50">
        <f t="shared" si="165"/>
        <v>2000</v>
      </c>
      <c r="O597" s="51"/>
      <c r="P597" s="51"/>
      <c r="Q597" s="50">
        <f t="shared" si="161"/>
        <v>2000</v>
      </c>
      <c r="R597" s="50">
        <f t="shared" si="162"/>
        <v>2000</v>
      </c>
      <c r="S597" s="51"/>
      <c r="T597" s="51"/>
      <c r="U597" s="52">
        <f t="shared" si="160"/>
        <v>2000</v>
      </c>
      <c r="V597" s="52">
        <f t="shared" si="160"/>
        <v>2000</v>
      </c>
      <c r="W597" s="52"/>
      <c r="X597" s="52"/>
      <c r="Y597" s="52">
        <f t="shared" si="157"/>
        <v>2000</v>
      </c>
      <c r="Z597" s="52">
        <f t="shared" si="158"/>
        <v>2000</v>
      </c>
      <c r="AA597" s="52"/>
      <c r="AB597" s="52"/>
      <c r="AC597" s="52">
        <f t="shared" si="153"/>
        <v>2000</v>
      </c>
      <c r="AD597" s="91">
        <f t="shared" si="154"/>
        <v>2000</v>
      </c>
      <c r="AE597" s="3"/>
      <c r="AF597" s="3"/>
      <c r="AG597" s="135">
        <f t="shared" si="155"/>
        <v>2000</v>
      </c>
      <c r="AH597" s="135">
        <f t="shared" si="156"/>
        <v>2000</v>
      </c>
      <c r="AI597" s="135"/>
      <c r="AJ597" s="135"/>
      <c r="AK597" s="135">
        <f t="shared" si="151"/>
        <v>2000</v>
      </c>
      <c r="AL597" s="135">
        <f t="shared" si="152"/>
        <v>2000</v>
      </c>
    </row>
    <row r="598" spans="1:38" x14ac:dyDescent="0.2">
      <c r="A598" s="42" t="s">
        <v>38</v>
      </c>
      <c r="B598" s="43">
        <v>298</v>
      </c>
      <c r="C598" s="44">
        <v>1001</v>
      </c>
      <c r="D598" s="45" t="s">
        <v>30</v>
      </c>
      <c r="E598" s="46" t="s">
        <v>3</v>
      </c>
      <c r="F598" s="45" t="s">
        <v>2</v>
      </c>
      <c r="G598" s="47" t="s">
        <v>48</v>
      </c>
      <c r="H598" s="48">
        <v>300</v>
      </c>
      <c r="I598" s="49">
        <f t="shared" si="169"/>
        <v>2000</v>
      </c>
      <c r="J598" s="49">
        <f t="shared" si="169"/>
        <v>2000</v>
      </c>
      <c r="K598" s="49"/>
      <c r="L598" s="49"/>
      <c r="M598" s="49">
        <f t="shared" si="164"/>
        <v>2000</v>
      </c>
      <c r="N598" s="50">
        <f t="shared" si="165"/>
        <v>2000</v>
      </c>
      <c r="O598" s="51"/>
      <c r="P598" s="51"/>
      <c r="Q598" s="50">
        <f t="shared" si="161"/>
        <v>2000</v>
      </c>
      <c r="R598" s="50">
        <f t="shared" si="162"/>
        <v>2000</v>
      </c>
      <c r="S598" s="51"/>
      <c r="T598" s="51"/>
      <c r="U598" s="52">
        <f t="shared" si="160"/>
        <v>2000</v>
      </c>
      <c r="V598" s="52">
        <f t="shared" si="160"/>
        <v>2000</v>
      </c>
      <c r="W598" s="52"/>
      <c r="X598" s="52"/>
      <c r="Y598" s="52">
        <f t="shared" si="157"/>
        <v>2000</v>
      </c>
      <c r="Z598" s="52">
        <f t="shared" si="158"/>
        <v>2000</v>
      </c>
      <c r="AA598" s="52"/>
      <c r="AB598" s="52"/>
      <c r="AC598" s="52">
        <f t="shared" si="153"/>
        <v>2000</v>
      </c>
      <c r="AD598" s="91">
        <f t="shared" si="154"/>
        <v>2000</v>
      </c>
      <c r="AE598" s="3"/>
      <c r="AF598" s="3"/>
      <c r="AG598" s="135">
        <f t="shared" si="155"/>
        <v>2000</v>
      </c>
      <c r="AH598" s="135">
        <f t="shared" si="156"/>
        <v>2000</v>
      </c>
      <c r="AI598" s="135"/>
      <c r="AJ598" s="135"/>
      <c r="AK598" s="135">
        <f t="shared" si="151"/>
        <v>2000</v>
      </c>
      <c r="AL598" s="135">
        <f t="shared" si="152"/>
        <v>2000</v>
      </c>
    </row>
    <row r="599" spans="1:38" ht="22.5" x14ac:dyDescent="0.2">
      <c r="A599" s="42" t="s">
        <v>36</v>
      </c>
      <c r="B599" s="43">
        <v>298</v>
      </c>
      <c r="C599" s="44">
        <v>1001</v>
      </c>
      <c r="D599" s="45" t="s">
        <v>30</v>
      </c>
      <c r="E599" s="46" t="s">
        <v>3</v>
      </c>
      <c r="F599" s="45" t="s">
        <v>2</v>
      </c>
      <c r="G599" s="47" t="s">
        <v>48</v>
      </c>
      <c r="H599" s="48">
        <v>320</v>
      </c>
      <c r="I599" s="49">
        <v>2000</v>
      </c>
      <c r="J599" s="49">
        <v>2000</v>
      </c>
      <c r="K599" s="49"/>
      <c r="L599" s="49"/>
      <c r="M599" s="49">
        <f t="shared" si="164"/>
        <v>2000</v>
      </c>
      <c r="N599" s="50">
        <f t="shared" si="165"/>
        <v>2000</v>
      </c>
      <c r="O599" s="51"/>
      <c r="P599" s="51"/>
      <c r="Q599" s="50">
        <f t="shared" si="161"/>
        <v>2000</v>
      </c>
      <c r="R599" s="50">
        <f t="shared" si="162"/>
        <v>2000</v>
      </c>
      <c r="S599" s="51"/>
      <c r="T599" s="51"/>
      <c r="U599" s="52">
        <f t="shared" si="160"/>
        <v>2000</v>
      </c>
      <c r="V599" s="52">
        <f t="shared" si="160"/>
        <v>2000</v>
      </c>
      <c r="W599" s="52"/>
      <c r="X599" s="52"/>
      <c r="Y599" s="52">
        <f t="shared" si="157"/>
        <v>2000</v>
      </c>
      <c r="Z599" s="52">
        <f t="shared" si="158"/>
        <v>2000</v>
      </c>
      <c r="AA599" s="52"/>
      <c r="AB599" s="52"/>
      <c r="AC599" s="52">
        <f t="shared" si="153"/>
        <v>2000</v>
      </c>
      <c r="AD599" s="91">
        <f t="shared" si="154"/>
        <v>2000</v>
      </c>
      <c r="AE599" s="3"/>
      <c r="AF599" s="3"/>
      <c r="AG599" s="135">
        <f t="shared" si="155"/>
        <v>2000</v>
      </c>
      <c r="AH599" s="135">
        <f t="shared" si="156"/>
        <v>2000</v>
      </c>
      <c r="AI599" s="135"/>
      <c r="AJ599" s="135"/>
      <c r="AK599" s="135">
        <f t="shared" si="151"/>
        <v>2000</v>
      </c>
      <c r="AL599" s="135">
        <f t="shared" si="152"/>
        <v>2000</v>
      </c>
    </row>
    <row r="600" spans="1:38" x14ac:dyDescent="0.2">
      <c r="A600" s="42" t="s">
        <v>47</v>
      </c>
      <c r="B600" s="43">
        <v>298</v>
      </c>
      <c r="C600" s="44">
        <v>1003</v>
      </c>
      <c r="D600" s="45" t="s">
        <v>7</v>
      </c>
      <c r="E600" s="46" t="s">
        <v>7</v>
      </c>
      <c r="F600" s="45" t="s">
        <v>7</v>
      </c>
      <c r="G600" s="47" t="s">
        <v>7</v>
      </c>
      <c r="H600" s="48" t="s">
        <v>7</v>
      </c>
      <c r="I600" s="49">
        <f t="shared" ref="I600:J603" si="170">I601</f>
        <v>44.9</v>
      </c>
      <c r="J600" s="49">
        <f t="shared" si="170"/>
        <v>44.9</v>
      </c>
      <c r="K600" s="49"/>
      <c r="L600" s="49"/>
      <c r="M600" s="49">
        <f t="shared" si="164"/>
        <v>44.9</v>
      </c>
      <c r="N600" s="50">
        <f t="shared" si="165"/>
        <v>44.9</v>
      </c>
      <c r="O600" s="51"/>
      <c r="P600" s="51"/>
      <c r="Q600" s="50">
        <f t="shared" si="161"/>
        <v>44.9</v>
      </c>
      <c r="R600" s="50">
        <f t="shared" si="162"/>
        <v>44.9</v>
      </c>
      <c r="S600" s="51"/>
      <c r="T600" s="51"/>
      <c r="U600" s="52">
        <f t="shared" si="160"/>
        <v>44.9</v>
      </c>
      <c r="V600" s="52">
        <f t="shared" si="160"/>
        <v>44.9</v>
      </c>
      <c r="W600" s="52"/>
      <c r="X600" s="52"/>
      <c r="Y600" s="52">
        <f t="shared" si="157"/>
        <v>44.9</v>
      </c>
      <c r="Z600" s="52">
        <f t="shared" si="158"/>
        <v>44.9</v>
      </c>
      <c r="AA600" s="52"/>
      <c r="AB600" s="52"/>
      <c r="AC600" s="52">
        <f t="shared" si="153"/>
        <v>44.9</v>
      </c>
      <c r="AD600" s="91">
        <f t="shared" si="154"/>
        <v>44.9</v>
      </c>
      <c r="AE600" s="3"/>
      <c r="AF600" s="3"/>
      <c r="AG600" s="135">
        <f t="shared" si="155"/>
        <v>44.9</v>
      </c>
      <c r="AH600" s="135">
        <f t="shared" si="156"/>
        <v>44.9</v>
      </c>
      <c r="AI600" s="135"/>
      <c r="AJ600" s="135"/>
      <c r="AK600" s="135">
        <f t="shared" ref="AK600:AK663" si="171">AG600+AI600</f>
        <v>44.9</v>
      </c>
      <c r="AL600" s="135">
        <f t="shared" ref="AL600:AL663" si="172">AH600+AJ600</f>
        <v>44.9</v>
      </c>
    </row>
    <row r="601" spans="1:38" ht="67.5" x14ac:dyDescent="0.2">
      <c r="A601" s="42" t="s">
        <v>299</v>
      </c>
      <c r="B601" s="43">
        <v>298</v>
      </c>
      <c r="C601" s="44">
        <v>1003</v>
      </c>
      <c r="D601" s="45" t="s">
        <v>30</v>
      </c>
      <c r="E601" s="46" t="s">
        <v>3</v>
      </c>
      <c r="F601" s="45" t="s">
        <v>2</v>
      </c>
      <c r="G601" s="47" t="s">
        <v>9</v>
      </c>
      <c r="H601" s="48" t="s">
        <v>7</v>
      </c>
      <c r="I601" s="49">
        <f t="shared" si="170"/>
        <v>44.9</v>
      </c>
      <c r="J601" s="49">
        <f t="shared" si="170"/>
        <v>44.9</v>
      </c>
      <c r="K601" s="49"/>
      <c r="L601" s="49"/>
      <c r="M601" s="49">
        <f t="shared" si="164"/>
        <v>44.9</v>
      </c>
      <c r="N601" s="50">
        <f t="shared" si="165"/>
        <v>44.9</v>
      </c>
      <c r="O601" s="51"/>
      <c r="P601" s="51"/>
      <c r="Q601" s="50">
        <f t="shared" si="161"/>
        <v>44.9</v>
      </c>
      <c r="R601" s="50">
        <f t="shared" si="162"/>
        <v>44.9</v>
      </c>
      <c r="S601" s="51"/>
      <c r="T601" s="51"/>
      <c r="U601" s="52">
        <f t="shared" si="160"/>
        <v>44.9</v>
      </c>
      <c r="V601" s="52">
        <f t="shared" si="160"/>
        <v>44.9</v>
      </c>
      <c r="W601" s="52"/>
      <c r="X601" s="52"/>
      <c r="Y601" s="52">
        <f t="shared" si="157"/>
        <v>44.9</v>
      </c>
      <c r="Z601" s="52">
        <f t="shared" si="158"/>
        <v>44.9</v>
      </c>
      <c r="AA601" s="52"/>
      <c r="AB601" s="52"/>
      <c r="AC601" s="52">
        <f t="shared" si="153"/>
        <v>44.9</v>
      </c>
      <c r="AD601" s="91">
        <f t="shared" si="154"/>
        <v>44.9</v>
      </c>
      <c r="AE601" s="3"/>
      <c r="AF601" s="3"/>
      <c r="AG601" s="135">
        <f t="shared" si="155"/>
        <v>44.9</v>
      </c>
      <c r="AH601" s="135">
        <f t="shared" si="156"/>
        <v>44.9</v>
      </c>
      <c r="AI601" s="135"/>
      <c r="AJ601" s="135"/>
      <c r="AK601" s="135">
        <f t="shared" si="171"/>
        <v>44.9</v>
      </c>
      <c r="AL601" s="135">
        <f t="shared" si="172"/>
        <v>44.9</v>
      </c>
    </row>
    <row r="602" spans="1:38" ht="45.75" customHeight="1" x14ac:dyDescent="0.2">
      <c r="A602" s="42" t="s">
        <v>46</v>
      </c>
      <c r="B602" s="43">
        <v>298</v>
      </c>
      <c r="C602" s="44">
        <v>1003</v>
      </c>
      <c r="D602" s="45" t="s">
        <v>30</v>
      </c>
      <c r="E602" s="46" t="s">
        <v>3</v>
      </c>
      <c r="F602" s="45" t="s">
        <v>2</v>
      </c>
      <c r="G602" s="47" t="s">
        <v>45</v>
      </c>
      <c r="H602" s="48" t="s">
        <v>7</v>
      </c>
      <c r="I602" s="49">
        <f t="shared" si="170"/>
        <v>44.9</v>
      </c>
      <c r="J602" s="49">
        <f t="shared" si="170"/>
        <v>44.9</v>
      </c>
      <c r="K602" s="49"/>
      <c r="L602" s="49"/>
      <c r="M602" s="49">
        <f t="shared" si="164"/>
        <v>44.9</v>
      </c>
      <c r="N602" s="50">
        <f t="shared" si="165"/>
        <v>44.9</v>
      </c>
      <c r="O602" s="51"/>
      <c r="P602" s="51"/>
      <c r="Q602" s="50">
        <f t="shared" si="161"/>
        <v>44.9</v>
      </c>
      <c r="R602" s="50">
        <f t="shared" si="162"/>
        <v>44.9</v>
      </c>
      <c r="S602" s="51"/>
      <c r="T602" s="51"/>
      <c r="U602" s="52">
        <f t="shared" si="160"/>
        <v>44.9</v>
      </c>
      <c r="V602" s="52">
        <f t="shared" si="160"/>
        <v>44.9</v>
      </c>
      <c r="W602" s="52"/>
      <c r="X602" s="52"/>
      <c r="Y602" s="52">
        <f t="shared" si="157"/>
        <v>44.9</v>
      </c>
      <c r="Z602" s="52">
        <f t="shared" si="158"/>
        <v>44.9</v>
      </c>
      <c r="AA602" s="52"/>
      <c r="AB602" s="52"/>
      <c r="AC602" s="52">
        <f t="shared" ref="AC602:AC665" si="173">Y602+AA602</f>
        <v>44.9</v>
      </c>
      <c r="AD602" s="91">
        <f t="shared" ref="AD602:AD665" si="174">Z602+AB602</f>
        <v>44.9</v>
      </c>
      <c r="AE602" s="3"/>
      <c r="AF602" s="3"/>
      <c r="AG602" s="135">
        <f t="shared" ref="AG602:AG665" si="175">AC602+AE602</f>
        <v>44.9</v>
      </c>
      <c r="AH602" s="135">
        <f t="shared" ref="AH602:AH665" si="176">AD602+AF602</f>
        <v>44.9</v>
      </c>
      <c r="AI602" s="135"/>
      <c r="AJ602" s="135"/>
      <c r="AK602" s="135">
        <f t="shared" si="171"/>
        <v>44.9</v>
      </c>
      <c r="AL602" s="135">
        <f t="shared" si="172"/>
        <v>44.9</v>
      </c>
    </row>
    <row r="603" spans="1:38" x14ac:dyDescent="0.2">
      <c r="A603" s="42" t="s">
        <v>38</v>
      </c>
      <c r="B603" s="43">
        <v>298</v>
      </c>
      <c r="C603" s="44">
        <v>1003</v>
      </c>
      <c r="D603" s="45" t="s">
        <v>30</v>
      </c>
      <c r="E603" s="46" t="s">
        <v>3</v>
      </c>
      <c r="F603" s="45" t="s">
        <v>2</v>
      </c>
      <c r="G603" s="47" t="s">
        <v>45</v>
      </c>
      <c r="H603" s="48">
        <v>300</v>
      </c>
      <c r="I603" s="49">
        <f t="shared" si="170"/>
        <v>44.9</v>
      </c>
      <c r="J603" s="49">
        <f t="shared" si="170"/>
        <v>44.9</v>
      </c>
      <c r="K603" s="49"/>
      <c r="L603" s="49"/>
      <c r="M603" s="49">
        <f t="shared" si="164"/>
        <v>44.9</v>
      </c>
      <c r="N603" s="50">
        <f t="shared" si="165"/>
        <v>44.9</v>
      </c>
      <c r="O603" s="51"/>
      <c r="P603" s="51"/>
      <c r="Q603" s="50">
        <f t="shared" si="161"/>
        <v>44.9</v>
      </c>
      <c r="R603" s="50">
        <f t="shared" si="162"/>
        <v>44.9</v>
      </c>
      <c r="S603" s="51"/>
      <c r="T603" s="51"/>
      <c r="U603" s="52">
        <f t="shared" si="160"/>
        <v>44.9</v>
      </c>
      <c r="V603" s="52">
        <f t="shared" si="160"/>
        <v>44.9</v>
      </c>
      <c r="W603" s="52"/>
      <c r="X603" s="52"/>
      <c r="Y603" s="52">
        <f t="shared" si="157"/>
        <v>44.9</v>
      </c>
      <c r="Z603" s="52">
        <f t="shared" si="158"/>
        <v>44.9</v>
      </c>
      <c r="AA603" s="52"/>
      <c r="AB603" s="52"/>
      <c r="AC603" s="52">
        <f t="shared" si="173"/>
        <v>44.9</v>
      </c>
      <c r="AD603" s="91">
        <f t="shared" si="174"/>
        <v>44.9</v>
      </c>
      <c r="AE603" s="3"/>
      <c r="AF603" s="3"/>
      <c r="AG603" s="135">
        <f t="shared" si="175"/>
        <v>44.9</v>
      </c>
      <c r="AH603" s="135">
        <f t="shared" si="176"/>
        <v>44.9</v>
      </c>
      <c r="AI603" s="135"/>
      <c r="AJ603" s="135"/>
      <c r="AK603" s="135">
        <f t="shared" si="171"/>
        <v>44.9</v>
      </c>
      <c r="AL603" s="135">
        <f t="shared" si="172"/>
        <v>44.9</v>
      </c>
    </row>
    <row r="604" spans="1:38" ht="22.5" x14ac:dyDescent="0.2">
      <c r="A604" s="42" t="s">
        <v>36</v>
      </c>
      <c r="B604" s="43">
        <v>298</v>
      </c>
      <c r="C604" s="44">
        <v>1003</v>
      </c>
      <c r="D604" s="45" t="s">
        <v>30</v>
      </c>
      <c r="E604" s="46" t="s">
        <v>3</v>
      </c>
      <c r="F604" s="45" t="s">
        <v>2</v>
      </c>
      <c r="G604" s="47" t="s">
        <v>45</v>
      </c>
      <c r="H604" s="48">
        <v>320</v>
      </c>
      <c r="I604" s="49">
        <v>44.9</v>
      </c>
      <c r="J604" s="49">
        <v>44.9</v>
      </c>
      <c r="K604" s="49"/>
      <c r="L604" s="49"/>
      <c r="M604" s="49">
        <f t="shared" si="164"/>
        <v>44.9</v>
      </c>
      <c r="N604" s="50">
        <f t="shared" si="165"/>
        <v>44.9</v>
      </c>
      <c r="O604" s="51"/>
      <c r="P604" s="51"/>
      <c r="Q604" s="50">
        <f t="shared" si="161"/>
        <v>44.9</v>
      </c>
      <c r="R604" s="50">
        <f t="shared" si="162"/>
        <v>44.9</v>
      </c>
      <c r="S604" s="51"/>
      <c r="T604" s="51"/>
      <c r="U604" s="52">
        <f t="shared" si="160"/>
        <v>44.9</v>
      </c>
      <c r="V604" s="52">
        <f t="shared" si="160"/>
        <v>44.9</v>
      </c>
      <c r="W604" s="52"/>
      <c r="X604" s="52"/>
      <c r="Y604" s="52">
        <f t="shared" si="157"/>
        <v>44.9</v>
      </c>
      <c r="Z604" s="52">
        <f t="shared" si="158"/>
        <v>44.9</v>
      </c>
      <c r="AA604" s="52"/>
      <c r="AB604" s="52"/>
      <c r="AC604" s="52">
        <f t="shared" si="173"/>
        <v>44.9</v>
      </c>
      <c r="AD604" s="91">
        <f t="shared" si="174"/>
        <v>44.9</v>
      </c>
      <c r="AE604" s="3"/>
      <c r="AF604" s="3"/>
      <c r="AG604" s="135">
        <f t="shared" si="175"/>
        <v>44.9</v>
      </c>
      <c r="AH604" s="135">
        <f t="shared" si="176"/>
        <v>44.9</v>
      </c>
      <c r="AI604" s="135"/>
      <c r="AJ604" s="135"/>
      <c r="AK604" s="135">
        <f t="shared" si="171"/>
        <v>44.9</v>
      </c>
      <c r="AL604" s="135">
        <f t="shared" si="172"/>
        <v>44.9</v>
      </c>
    </row>
    <row r="605" spans="1:38" x14ac:dyDescent="0.2">
      <c r="A605" s="53" t="s">
        <v>102</v>
      </c>
      <c r="B605" s="43">
        <v>298</v>
      </c>
      <c r="C605" s="44">
        <v>1004</v>
      </c>
      <c r="D605" s="45"/>
      <c r="E605" s="46"/>
      <c r="F605" s="45"/>
      <c r="G605" s="47"/>
      <c r="H605" s="48"/>
      <c r="I605" s="49"/>
      <c r="J605" s="49"/>
      <c r="K605" s="49"/>
      <c r="L605" s="49"/>
      <c r="M605" s="49"/>
      <c r="N605" s="50"/>
      <c r="O605" s="51"/>
      <c r="P605" s="51"/>
      <c r="Q605" s="50"/>
      <c r="R605" s="50"/>
      <c r="S605" s="72">
        <f>S606</f>
        <v>10</v>
      </c>
      <c r="T605" s="72">
        <f>T606</f>
        <v>10</v>
      </c>
      <c r="U605" s="52">
        <f t="shared" si="160"/>
        <v>10</v>
      </c>
      <c r="V605" s="52">
        <f t="shared" si="160"/>
        <v>10</v>
      </c>
      <c r="W605" s="52"/>
      <c r="X605" s="52"/>
      <c r="Y605" s="52">
        <f t="shared" si="157"/>
        <v>10</v>
      </c>
      <c r="Z605" s="52">
        <f t="shared" si="158"/>
        <v>10</v>
      </c>
      <c r="AA605" s="52"/>
      <c r="AB605" s="52"/>
      <c r="AC605" s="52">
        <f t="shared" si="173"/>
        <v>10</v>
      </c>
      <c r="AD605" s="91">
        <f t="shared" si="174"/>
        <v>10</v>
      </c>
      <c r="AE605" s="3"/>
      <c r="AF605" s="3"/>
      <c r="AG605" s="135">
        <f t="shared" si="175"/>
        <v>10</v>
      </c>
      <c r="AH605" s="135">
        <f t="shared" si="176"/>
        <v>10</v>
      </c>
      <c r="AI605" s="135"/>
      <c r="AJ605" s="135"/>
      <c r="AK605" s="135">
        <f t="shared" si="171"/>
        <v>10</v>
      </c>
      <c r="AL605" s="135">
        <f t="shared" si="172"/>
        <v>10</v>
      </c>
    </row>
    <row r="606" spans="1:38" ht="56.25" x14ac:dyDescent="0.2">
      <c r="A606" s="53" t="s">
        <v>292</v>
      </c>
      <c r="B606" s="43">
        <v>298</v>
      </c>
      <c r="C606" s="44">
        <v>1004</v>
      </c>
      <c r="D606" s="45" t="s">
        <v>53</v>
      </c>
      <c r="E606" s="46" t="s">
        <v>3</v>
      </c>
      <c r="F606" s="45" t="s">
        <v>2</v>
      </c>
      <c r="G606" s="47">
        <v>0</v>
      </c>
      <c r="H606" s="48"/>
      <c r="I606" s="49"/>
      <c r="J606" s="49"/>
      <c r="K606" s="49"/>
      <c r="L606" s="49"/>
      <c r="M606" s="49"/>
      <c r="N606" s="50"/>
      <c r="O606" s="51"/>
      <c r="P606" s="51"/>
      <c r="Q606" s="50"/>
      <c r="R606" s="50"/>
      <c r="S606" s="72">
        <f>S607</f>
        <v>10</v>
      </c>
      <c r="T606" s="72">
        <f>T607</f>
        <v>10</v>
      </c>
      <c r="U606" s="52">
        <f t="shared" si="160"/>
        <v>10</v>
      </c>
      <c r="V606" s="52">
        <f t="shared" si="160"/>
        <v>10</v>
      </c>
      <c r="W606" s="52"/>
      <c r="X606" s="52"/>
      <c r="Y606" s="52">
        <f t="shared" si="157"/>
        <v>10</v>
      </c>
      <c r="Z606" s="52">
        <f t="shared" si="158"/>
        <v>10</v>
      </c>
      <c r="AA606" s="52"/>
      <c r="AB606" s="52"/>
      <c r="AC606" s="52">
        <f t="shared" si="173"/>
        <v>10</v>
      </c>
      <c r="AD606" s="91">
        <f t="shared" si="174"/>
        <v>10</v>
      </c>
      <c r="AE606" s="3"/>
      <c r="AF606" s="3"/>
      <c r="AG606" s="135">
        <f t="shared" si="175"/>
        <v>10</v>
      </c>
      <c r="AH606" s="135">
        <f t="shared" si="176"/>
        <v>10</v>
      </c>
      <c r="AI606" s="135"/>
      <c r="AJ606" s="135"/>
      <c r="AK606" s="135">
        <f t="shared" si="171"/>
        <v>10</v>
      </c>
      <c r="AL606" s="135">
        <f t="shared" si="172"/>
        <v>10</v>
      </c>
    </row>
    <row r="607" spans="1:38" x14ac:dyDescent="0.2">
      <c r="A607" s="53" t="s">
        <v>54</v>
      </c>
      <c r="B607" s="43">
        <v>298</v>
      </c>
      <c r="C607" s="44">
        <v>1004</v>
      </c>
      <c r="D607" s="45" t="s">
        <v>53</v>
      </c>
      <c r="E607" s="46" t="s">
        <v>3</v>
      </c>
      <c r="F607" s="45" t="s">
        <v>2</v>
      </c>
      <c r="G607" s="47" t="s">
        <v>52</v>
      </c>
      <c r="H607" s="48" t="s">
        <v>7</v>
      </c>
      <c r="I607" s="49"/>
      <c r="J607" s="49"/>
      <c r="K607" s="49"/>
      <c r="L607" s="49"/>
      <c r="M607" s="49"/>
      <c r="N607" s="50"/>
      <c r="O607" s="51"/>
      <c r="P607" s="51"/>
      <c r="Q607" s="50"/>
      <c r="R607" s="50"/>
      <c r="S607" s="72">
        <f>S609</f>
        <v>10</v>
      </c>
      <c r="T607" s="72">
        <f>T608</f>
        <v>10</v>
      </c>
      <c r="U607" s="52">
        <f t="shared" si="160"/>
        <v>10</v>
      </c>
      <c r="V607" s="52">
        <f t="shared" si="160"/>
        <v>10</v>
      </c>
      <c r="W607" s="52"/>
      <c r="X607" s="52"/>
      <c r="Y607" s="52">
        <f t="shared" si="157"/>
        <v>10</v>
      </c>
      <c r="Z607" s="52">
        <f t="shared" si="158"/>
        <v>10</v>
      </c>
      <c r="AA607" s="52"/>
      <c r="AB607" s="52"/>
      <c r="AC607" s="52">
        <f t="shared" si="173"/>
        <v>10</v>
      </c>
      <c r="AD607" s="91">
        <f t="shared" si="174"/>
        <v>10</v>
      </c>
      <c r="AE607" s="3"/>
      <c r="AF607" s="3"/>
      <c r="AG607" s="135">
        <f t="shared" si="175"/>
        <v>10</v>
      </c>
      <c r="AH607" s="135">
        <f t="shared" si="176"/>
        <v>10</v>
      </c>
      <c r="AI607" s="135"/>
      <c r="AJ607" s="135"/>
      <c r="AK607" s="135">
        <f t="shared" si="171"/>
        <v>10</v>
      </c>
      <c r="AL607" s="135">
        <f t="shared" si="172"/>
        <v>10</v>
      </c>
    </row>
    <row r="608" spans="1:38" ht="22.5" x14ac:dyDescent="0.2">
      <c r="A608" s="53" t="s">
        <v>14</v>
      </c>
      <c r="B608" s="43">
        <v>298</v>
      </c>
      <c r="C608" s="44">
        <v>1004</v>
      </c>
      <c r="D608" s="45" t="s">
        <v>53</v>
      </c>
      <c r="E608" s="46" t="s">
        <v>3</v>
      </c>
      <c r="F608" s="45" t="s">
        <v>2</v>
      </c>
      <c r="G608" s="47" t="s">
        <v>52</v>
      </c>
      <c r="H608" s="48">
        <v>200</v>
      </c>
      <c r="I608" s="49"/>
      <c r="J608" s="49"/>
      <c r="K608" s="49"/>
      <c r="L608" s="49"/>
      <c r="M608" s="49"/>
      <c r="N608" s="50"/>
      <c r="O608" s="51"/>
      <c r="P608" s="51"/>
      <c r="Q608" s="50"/>
      <c r="R608" s="50"/>
      <c r="S608" s="72">
        <f>S609</f>
        <v>10</v>
      </c>
      <c r="T608" s="72">
        <f>T609</f>
        <v>10</v>
      </c>
      <c r="U608" s="52">
        <f t="shared" si="160"/>
        <v>10</v>
      </c>
      <c r="V608" s="52">
        <f t="shared" si="160"/>
        <v>10</v>
      </c>
      <c r="W608" s="52"/>
      <c r="X608" s="52"/>
      <c r="Y608" s="52">
        <f t="shared" ref="Y608:Y670" si="177">U608+W608</f>
        <v>10</v>
      </c>
      <c r="Z608" s="52">
        <f t="shared" ref="Z608:Z670" si="178">V608+X608</f>
        <v>10</v>
      </c>
      <c r="AA608" s="52"/>
      <c r="AB608" s="52"/>
      <c r="AC608" s="52">
        <f t="shared" si="173"/>
        <v>10</v>
      </c>
      <c r="AD608" s="91">
        <f t="shared" si="174"/>
        <v>10</v>
      </c>
      <c r="AE608" s="3"/>
      <c r="AF608" s="3"/>
      <c r="AG608" s="135">
        <f t="shared" si="175"/>
        <v>10</v>
      </c>
      <c r="AH608" s="135">
        <f t="shared" si="176"/>
        <v>10</v>
      </c>
      <c r="AI608" s="135"/>
      <c r="AJ608" s="135"/>
      <c r="AK608" s="135">
        <f t="shared" si="171"/>
        <v>10</v>
      </c>
      <c r="AL608" s="135">
        <f t="shared" si="172"/>
        <v>10</v>
      </c>
    </row>
    <row r="609" spans="1:38" ht="22.5" customHeight="1" x14ac:dyDescent="0.2">
      <c r="A609" s="53" t="s">
        <v>13</v>
      </c>
      <c r="B609" s="43">
        <v>298</v>
      </c>
      <c r="C609" s="44">
        <v>1004</v>
      </c>
      <c r="D609" s="45" t="s">
        <v>53</v>
      </c>
      <c r="E609" s="46" t="s">
        <v>3</v>
      </c>
      <c r="F609" s="45" t="s">
        <v>2</v>
      </c>
      <c r="G609" s="47" t="s">
        <v>52</v>
      </c>
      <c r="H609" s="48">
        <v>240</v>
      </c>
      <c r="I609" s="49"/>
      <c r="J609" s="49"/>
      <c r="K609" s="49"/>
      <c r="L609" s="49"/>
      <c r="M609" s="49"/>
      <c r="N609" s="50"/>
      <c r="O609" s="51"/>
      <c r="P609" s="51"/>
      <c r="Q609" s="50"/>
      <c r="R609" s="50"/>
      <c r="S609" s="72">
        <v>10</v>
      </c>
      <c r="T609" s="72">
        <v>10</v>
      </c>
      <c r="U609" s="52">
        <f t="shared" si="160"/>
        <v>10</v>
      </c>
      <c r="V609" s="52">
        <f t="shared" si="160"/>
        <v>10</v>
      </c>
      <c r="W609" s="52"/>
      <c r="X609" s="52"/>
      <c r="Y609" s="52">
        <f t="shared" si="177"/>
        <v>10</v>
      </c>
      <c r="Z609" s="52">
        <f t="shared" si="178"/>
        <v>10</v>
      </c>
      <c r="AA609" s="52"/>
      <c r="AB609" s="52"/>
      <c r="AC609" s="52">
        <f t="shared" si="173"/>
        <v>10</v>
      </c>
      <c r="AD609" s="91">
        <f t="shared" si="174"/>
        <v>10</v>
      </c>
      <c r="AE609" s="3"/>
      <c r="AF609" s="3"/>
      <c r="AG609" s="135">
        <f t="shared" si="175"/>
        <v>10</v>
      </c>
      <c r="AH609" s="135">
        <f t="shared" si="176"/>
        <v>10</v>
      </c>
      <c r="AI609" s="135"/>
      <c r="AJ609" s="135"/>
      <c r="AK609" s="135">
        <f t="shared" si="171"/>
        <v>10</v>
      </c>
      <c r="AL609" s="135">
        <f t="shared" si="172"/>
        <v>10</v>
      </c>
    </row>
    <row r="610" spans="1:38" x14ac:dyDescent="0.2">
      <c r="A610" s="42" t="s">
        <v>44</v>
      </c>
      <c r="B610" s="43">
        <v>298</v>
      </c>
      <c r="C610" s="44">
        <v>1006</v>
      </c>
      <c r="D610" s="45" t="s">
        <v>7</v>
      </c>
      <c r="E610" s="46" t="s">
        <v>7</v>
      </c>
      <c r="F610" s="45" t="s">
        <v>7</v>
      </c>
      <c r="G610" s="47" t="s">
        <v>7</v>
      </c>
      <c r="H610" s="48" t="s">
        <v>7</v>
      </c>
      <c r="I610" s="49">
        <f>I611+I626</f>
        <v>6183.2</v>
      </c>
      <c r="J610" s="49">
        <f>J611+J626</f>
        <v>6283.5</v>
      </c>
      <c r="K610" s="49"/>
      <c r="L610" s="49"/>
      <c r="M610" s="49">
        <f t="shared" si="164"/>
        <v>6183.2</v>
      </c>
      <c r="N610" s="50">
        <f t="shared" si="165"/>
        <v>6283.5</v>
      </c>
      <c r="O610" s="51"/>
      <c r="P610" s="51"/>
      <c r="Q610" s="50">
        <f t="shared" si="161"/>
        <v>6183.2</v>
      </c>
      <c r="R610" s="50">
        <f t="shared" si="162"/>
        <v>6283.5</v>
      </c>
      <c r="S610" s="51"/>
      <c r="T610" s="51"/>
      <c r="U610" s="52">
        <f t="shared" si="160"/>
        <v>6183.2</v>
      </c>
      <c r="V610" s="52">
        <f t="shared" si="160"/>
        <v>6283.5</v>
      </c>
      <c r="W610" s="52"/>
      <c r="X610" s="52"/>
      <c r="Y610" s="52">
        <f t="shared" si="177"/>
        <v>6183.2</v>
      </c>
      <c r="Z610" s="52">
        <f t="shared" si="178"/>
        <v>6283.5</v>
      </c>
      <c r="AA610" s="52"/>
      <c r="AB610" s="52"/>
      <c r="AC610" s="52">
        <f t="shared" si="173"/>
        <v>6183.2</v>
      </c>
      <c r="AD610" s="91">
        <f t="shared" si="174"/>
        <v>6283.5</v>
      </c>
      <c r="AE610" s="3"/>
      <c r="AF610" s="3"/>
      <c r="AG610" s="135">
        <f t="shared" si="175"/>
        <v>6183.2</v>
      </c>
      <c r="AH610" s="135">
        <f t="shared" si="176"/>
        <v>6283.5</v>
      </c>
      <c r="AI610" s="135"/>
      <c r="AJ610" s="135"/>
      <c r="AK610" s="135">
        <f t="shared" si="171"/>
        <v>6183.2</v>
      </c>
      <c r="AL610" s="135">
        <f t="shared" si="172"/>
        <v>6283.5</v>
      </c>
    </row>
    <row r="611" spans="1:38" ht="67.5" x14ac:dyDescent="0.2">
      <c r="A611" s="42" t="s">
        <v>299</v>
      </c>
      <c r="B611" s="43">
        <v>298</v>
      </c>
      <c r="C611" s="44">
        <v>1006</v>
      </c>
      <c r="D611" s="45" t="s">
        <v>30</v>
      </c>
      <c r="E611" s="46" t="s">
        <v>3</v>
      </c>
      <c r="F611" s="45" t="s">
        <v>2</v>
      </c>
      <c r="G611" s="47" t="s">
        <v>9</v>
      </c>
      <c r="H611" s="48" t="s">
        <v>7</v>
      </c>
      <c r="I611" s="49">
        <f>I612+I617+I620+I623</f>
        <v>346.2</v>
      </c>
      <c r="J611" s="49">
        <f>J612+J617+J620+J623</f>
        <v>246.2</v>
      </c>
      <c r="K611" s="49"/>
      <c r="L611" s="49"/>
      <c r="M611" s="49">
        <f t="shared" si="164"/>
        <v>346.2</v>
      </c>
      <c r="N611" s="50">
        <f t="shared" si="165"/>
        <v>246.2</v>
      </c>
      <c r="O611" s="51"/>
      <c r="P611" s="51"/>
      <c r="Q611" s="50">
        <f t="shared" si="161"/>
        <v>346.2</v>
      </c>
      <c r="R611" s="50">
        <f t="shared" si="162"/>
        <v>246.2</v>
      </c>
      <c r="S611" s="51"/>
      <c r="T611" s="51"/>
      <c r="U611" s="52">
        <f t="shared" si="160"/>
        <v>346.2</v>
      </c>
      <c r="V611" s="52">
        <f t="shared" si="160"/>
        <v>246.2</v>
      </c>
      <c r="W611" s="52"/>
      <c r="X611" s="52"/>
      <c r="Y611" s="52">
        <f t="shared" si="177"/>
        <v>346.2</v>
      </c>
      <c r="Z611" s="52">
        <f t="shared" si="178"/>
        <v>246.2</v>
      </c>
      <c r="AA611" s="52"/>
      <c r="AB611" s="52"/>
      <c r="AC611" s="52">
        <f t="shared" si="173"/>
        <v>346.2</v>
      </c>
      <c r="AD611" s="91">
        <f t="shared" si="174"/>
        <v>246.2</v>
      </c>
      <c r="AE611" s="3"/>
      <c r="AF611" s="3"/>
      <c r="AG611" s="135">
        <f t="shared" si="175"/>
        <v>346.2</v>
      </c>
      <c r="AH611" s="135">
        <f t="shared" si="176"/>
        <v>246.2</v>
      </c>
      <c r="AI611" s="135"/>
      <c r="AJ611" s="135"/>
      <c r="AK611" s="135">
        <f t="shared" si="171"/>
        <v>346.2</v>
      </c>
      <c r="AL611" s="135">
        <f t="shared" si="172"/>
        <v>246.2</v>
      </c>
    </row>
    <row r="612" spans="1:38" x14ac:dyDescent="0.2">
      <c r="A612" s="42" t="s">
        <v>43</v>
      </c>
      <c r="B612" s="43">
        <v>298</v>
      </c>
      <c r="C612" s="44">
        <v>1006</v>
      </c>
      <c r="D612" s="45" t="s">
        <v>30</v>
      </c>
      <c r="E612" s="46" t="s">
        <v>3</v>
      </c>
      <c r="F612" s="45" t="s">
        <v>2</v>
      </c>
      <c r="G612" s="47" t="s">
        <v>42</v>
      </c>
      <c r="H612" s="48" t="s">
        <v>7</v>
      </c>
      <c r="I612" s="49">
        <f>I613+I615</f>
        <v>89.9</v>
      </c>
      <c r="J612" s="49">
        <f>J613+J615</f>
        <v>89.9</v>
      </c>
      <c r="K612" s="49"/>
      <c r="L612" s="49"/>
      <c r="M612" s="49">
        <f t="shared" si="164"/>
        <v>89.9</v>
      </c>
      <c r="N612" s="50">
        <f t="shared" si="165"/>
        <v>89.9</v>
      </c>
      <c r="O612" s="51"/>
      <c r="P612" s="51"/>
      <c r="Q612" s="50">
        <f t="shared" si="161"/>
        <v>89.9</v>
      </c>
      <c r="R612" s="50">
        <f t="shared" si="162"/>
        <v>89.9</v>
      </c>
      <c r="S612" s="51"/>
      <c r="T612" s="51"/>
      <c r="U612" s="52">
        <f t="shared" si="160"/>
        <v>89.9</v>
      </c>
      <c r="V612" s="52">
        <f t="shared" si="160"/>
        <v>89.9</v>
      </c>
      <c r="W612" s="52"/>
      <c r="X612" s="52"/>
      <c r="Y612" s="52">
        <f t="shared" si="177"/>
        <v>89.9</v>
      </c>
      <c r="Z612" s="52">
        <f t="shared" si="178"/>
        <v>89.9</v>
      </c>
      <c r="AA612" s="52"/>
      <c r="AB612" s="52"/>
      <c r="AC612" s="52">
        <f t="shared" si="173"/>
        <v>89.9</v>
      </c>
      <c r="AD612" s="91">
        <f t="shared" si="174"/>
        <v>89.9</v>
      </c>
      <c r="AE612" s="3"/>
      <c r="AF612" s="3"/>
      <c r="AG612" s="135">
        <f t="shared" si="175"/>
        <v>89.9</v>
      </c>
      <c r="AH612" s="135">
        <f t="shared" si="176"/>
        <v>89.9</v>
      </c>
      <c r="AI612" s="135"/>
      <c r="AJ612" s="135"/>
      <c r="AK612" s="135">
        <f t="shared" si="171"/>
        <v>89.9</v>
      </c>
      <c r="AL612" s="135">
        <f t="shared" si="172"/>
        <v>89.9</v>
      </c>
    </row>
    <row r="613" spans="1:38" ht="22.5" x14ac:dyDescent="0.2">
      <c r="A613" s="42" t="s">
        <v>14</v>
      </c>
      <c r="B613" s="43">
        <v>298</v>
      </c>
      <c r="C613" s="44">
        <v>1006</v>
      </c>
      <c r="D613" s="45" t="s">
        <v>30</v>
      </c>
      <c r="E613" s="46" t="s">
        <v>3</v>
      </c>
      <c r="F613" s="45" t="s">
        <v>2</v>
      </c>
      <c r="G613" s="47" t="s">
        <v>42</v>
      </c>
      <c r="H613" s="48">
        <v>200</v>
      </c>
      <c r="I613" s="49">
        <f>I614</f>
        <v>79</v>
      </c>
      <c r="J613" s="49">
        <f>J614</f>
        <v>79</v>
      </c>
      <c r="K613" s="49"/>
      <c r="L613" s="49"/>
      <c r="M613" s="49">
        <f t="shared" si="164"/>
        <v>79</v>
      </c>
      <c r="N613" s="50">
        <f t="shared" si="165"/>
        <v>79</v>
      </c>
      <c r="O613" s="51"/>
      <c r="P613" s="51"/>
      <c r="Q613" s="50">
        <f t="shared" si="161"/>
        <v>79</v>
      </c>
      <c r="R613" s="50">
        <f t="shared" si="162"/>
        <v>79</v>
      </c>
      <c r="S613" s="51"/>
      <c r="T613" s="51"/>
      <c r="U613" s="52">
        <f t="shared" si="160"/>
        <v>79</v>
      </c>
      <c r="V613" s="52">
        <f t="shared" si="160"/>
        <v>79</v>
      </c>
      <c r="W613" s="52"/>
      <c r="X613" s="52"/>
      <c r="Y613" s="52">
        <f t="shared" si="177"/>
        <v>79</v>
      </c>
      <c r="Z613" s="52">
        <f t="shared" si="178"/>
        <v>79</v>
      </c>
      <c r="AA613" s="52"/>
      <c r="AB613" s="52"/>
      <c r="AC613" s="52">
        <f t="shared" si="173"/>
        <v>79</v>
      </c>
      <c r="AD613" s="91">
        <f t="shared" si="174"/>
        <v>79</v>
      </c>
      <c r="AE613" s="3"/>
      <c r="AF613" s="3"/>
      <c r="AG613" s="135">
        <f t="shared" si="175"/>
        <v>79</v>
      </c>
      <c r="AH613" s="135">
        <f t="shared" si="176"/>
        <v>79</v>
      </c>
      <c r="AI613" s="135"/>
      <c r="AJ613" s="135"/>
      <c r="AK613" s="135">
        <f t="shared" si="171"/>
        <v>79</v>
      </c>
      <c r="AL613" s="135">
        <f t="shared" si="172"/>
        <v>79</v>
      </c>
    </row>
    <row r="614" spans="1:38" ht="22.5" x14ac:dyDescent="0.2">
      <c r="A614" s="42" t="s">
        <v>13</v>
      </c>
      <c r="B614" s="43">
        <v>298</v>
      </c>
      <c r="C614" s="44">
        <v>1006</v>
      </c>
      <c r="D614" s="45" t="s">
        <v>30</v>
      </c>
      <c r="E614" s="46" t="s">
        <v>3</v>
      </c>
      <c r="F614" s="45" t="s">
        <v>2</v>
      </c>
      <c r="G614" s="47" t="s">
        <v>42</v>
      </c>
      <c r="H614" s="48">
        <v>240</v>
      </c>
      <c r="I614" s="49">
        <v>79</v>
      </c>
      <c r="J614" s="49">
        <v>79</v>
      </c>
      <c r="K614" s="49"/>
      <c r="L614" s="49"/>
      <c r="M614" s="49">
        <f t="shared" si="164"/>
        <v>79</v>
      </c>
      <c r="N614" s="50">
        <f t="shared" si="165"/>
        <v>79</v>
      </c>
      <c r="O614" s="51"/>
      <c r="P614" s="51"/>
      <c r="Q614" s="50">
        <f t="shared" si="161"/>
        <v>79</v>
      </c>
      <c r="R614" s="50">
        <f t="shared" si="162"/>
        <v>79</v>
      </c>
      <c r="S614" s="51"/>
      <c r="T614" s="51"/>
      <c r="U614" s="52">
        <f t="shared" si="160"/>
        <v>79</v>
      </c>
      <c r="V614" s="52">
        <f t="shared" si="160"/>
        <v>79</v>
      </c>
      <c r="W614" s="52"/>
      <c r="X614" s="52"/>
      <c r="Y614" s="52">
        <f t="shared" si="177"/>
        <v>79</v>
      </c>
      <c r="Z614" s="52">
        <f t="shared" si="178"/>
        <v>79</v>
      </c>
      <c r="AA614" s="52"/>
      <c r="AB614" s="52"/>
      <c r="AC614" s="52">
        <f t="shared" si="173"/>
        <v>79</v>
      </c>
      <c r="AD614" s="91">
        <f t="shared" si="174"/>
        <v>79</v>
      </c>
      <c r="AE614" s="3"/>
      <c r="AF614" s="3"/>
      <c r="AG614" s="135">
        <f t="shared" si="175"/>
        <v>79</v>
      </c>
      <c r="AH614" s="135">
        <f t="shared" si="176"/>
        <v>79</v>
      </c>
      <c r="AI614" s="135"/>
      <c r="AJ614" s="135"/>
      <c r="AK614" s="135">
        <f t="shared" si="171"/>
        <v>79</v>
      </c>
      <c r="AL614" s="135">
        <f t="shared" si="172"/>
        <v>79</v>
      </c>
    </row>
    <row r="615" spans="1:38" x14ac:dyDescent="0.2">
      <c r="A615" s="42" t="s">
        <v>38</v>
      </c>
      <c r="B615" s="43">
        <v>298</v>
      </c>
      <c r="C615" s="44">
        <v>1006</v>
      </c>
      <c r="D615" s="45" t="s">
        <v>30</v>
      </c>
      <c r="E615" s="46" t="s">
        <v>3</v>
      </c>
      <c r="F615" s="45" t="s">
        <v>2</v>
      </c>
      <c r="G615" s="47" t="s">
        <v>42</v>
      </c>
      <c r="H615" s="48">
        <v>300</v>
      </c>
      <c r="I615" s="49">
        <f>I616</f>
        <v>10.9</v>
      </c>
      <c r="J615" s="49">
        <f>J616</f>
        <v>10.9</v>
      </c>
      <c r="K615" s="49"/>
      <c r="L615" s="49"/>
      <c r="M615" s="49">
        <f t="shared" si="164"/>
        <v>10.9</v>
      </c>
      <c r="N615" s="50">
        <f t="shared" si="165"/>
        <v>10.9</v>
      </c>
      <c r="O615" s="51"/>
      <c r="P615" s="51"/>
      <c r="Q615" s="50">
        <f t="shared" si="161"/>
        <v>10.9</v>
      </c>
      <c r="R615" s="50">
        <f t="shared" si="162"/>
        <v>10.9</v>
      </c>
      <c r="S615" s="51"/>
      <c r="T615" s="51"/>
      <c r="U615" s="52">
        <f t="shared" si="160"/>
        <v>10.9</v>
      </c>
      <c r="V615" s="52">
        <f t="shared" si="160"/>
        <v>10.9</v>
      </c>
      <c r="W615" s="52"/>
      <c r="X615" s="52"/>
      <c r="Y615" s="52">
        <f t="shared" si="177"/>
        <v>10.9</v>
      </c>
      <c r="Z615" s="52">
        <f t="shared" si="178"/>
        <v>10.9</v>
      </c>
      <c r="AA615" s="52"/>
      <c r="AB615" s="52"/>
      <c r="AC615" s="52">
        <f t="shared" si="173"/>
        <v>10.9</v>
      </c>
      <c r="AD615" s="91">
        <f t="shared" si="174"/>
        <v>10.9</v>
      </c>
      <c r="AE615" s="3"/>
      <c r="AF615" s="3"/>
      <c r="AG615" s="135">
        <f t="shared" si="175"/>
        <v>10.9</v>
      </c>
      <c r="AH615" s="135">
        <f t="shared" si="176"/>
        <v>10.9</v>
      </c>
      <c r="AI615" s="135"/>
      <c r="AJ615" s="135"/>
      <c r="AK615" s="135">
        <f t="shared" si="171"/>
        <v>10.9</v>
      </c>
      <c r="AL615" s="135">
        <f t="shared" si="172"/>
        <v>10.9</v>
      </c>
    </row>
    <row r="616" spans="1:38" ht="22.5" x14ac:dyDescent="0.2">
      <c r="A616" s="42" t="s">
        <v>36</v>
      </c>
      <c r="B616" s="43">
        <v>298</v>
      </c>
      <c r="C616" s="44">
        <v>1006</v>
      </c>
      <c r="D616" s="45" t="s">
        <v>30</v>
      </c>
      <c r="E616" s="46" t="s">
        <v>3</v>
      </c>
      <c r="F616" s="45" t="s">
        <v>2</v>
      </c>
      <c r="G616" s="47" t="s">
        <v>42</v>
      </c>
      <c r="H616" s="48">
        <v>320</v>
      </c>
      <c r="I616" s="49">
        <v>10.9</v>
      </c>
      <c r="J616" s="49">
        <v>10.9</v>
      </c>
      <c r="K616" s="49"/>
      <c r="L616" s="49"/>
      <c r="M616" s="49">
        <f t="shared" si="164"/>
        <v>10.9</v>
      </c>
      <c r="N616" s="50">
        <f t="shared" si="165"/>
        <v>10.9</v>
      </c>
      <c r="O616" s="51"/>
      <c r="P616" s="51"/>
      <c r="Q616" s="50">
        <f t="shared" si="161"/>
        <v>10.9</v>
      </c>
      <c r="R616" s="50">
        <f t="shared" si="162"/>
        <v>10.9</v>
      </c>
      <c r="S616" s="51"/>
      <c r="T616" s="51"/>
      <c r="U616" s="52">
        <f t="shared" si="160"/>
        <v>10.9</v>
      </c>
      <c r="V616" s="52">
        <f t="shared" si="160"/>
        <v>10.9</v>
      </c>
      <c r="W616" s="52"/>
      <c r="X616" s="52"/>
      <c r="Y616" s="52">
        <f t="shared" si="177"/>
        <v>10.9</v>
      </c>
      <c r="Z616" s="52">
        <f t="shared" si="178"/>
        <v>10.9</v>
      </c>
      <c r="AA616" s="52"/>
      <c r="AB616" s="52"/>
      <c r="AC616" s="52">
        <f t="shared" si="173"/>
        <v>10.9</v>
      </c>
      <c r="AD616" s="91">
        <f t="shared" si="174"/>
        <v>10.9</v>
      </c>
      <c r="AE616" s="3"/>
      <c r="AF616" s="3"/>
      <c r="AG616" s="135">
        <f t="shared" si="175"/>
        <v>10.9</v>
      </c>
      <c r="AH616" s="135">
        <f t="shared" si="176"/>
        <v>10.9</v>
      </c>
      <c r="AI616" s="135"/>
      <c r="AJ616" s="135"/>
      <c r="AK616" s="135">
        <f t="shared" si="171"/>
        <v>10.9</v>
      </c>
      <c r="AL616" s="135">
        <f t="shared" si="172"/>
        <v>10.9</v>
      </c>
    </row>
    <row r="617" spans="1:38" ht="66" customHeight="1" x14ac:dyDescent="0.2">
      <c r="A617" s="42" t="s">
        <v>41</v>
      </c>
      <c r="B617" s="43">
        <v>298</v>
      </c>
      <c r="C617" s="44">
        <v>1006</v>
      </c>
      <c r="D617" s="45" t="s">
        <v>30</v>
      </c>
      <c r="E617" s="46" t="s">
        <v>3</v>
      </c>
      <c r="F617" s="45" t="s">
        <v>2</v>
      </c>
      <c r="G617" s="47" t="s">
        <v>40</v>
      </c>
      <c r="H617" s="48" t="s">
        <v>7</v>
      </c>
      <c r="I617" s="49">
        <f>I618</f>
        <v>100</v>
      </c>
      <c r="J617" s="49">
        <f>J618</f>
        <v>0</v>
      </c>
      <c r="K617" s="49"/>
      <c r="L617" s="49"/>
      <c r="M617" s="49">
        <f t="shared" si="164"/>
        <v>100</v>
      </c>
      <c r="N617" s="50">
        <f t="shared" si="165"/>
        <v>0</v>
      </c>
      <c r="O617" s="51"/>
      <c r="P617" s="51"/>
      <c r="Q617" s="50">
        <f t="shared" si="161"/>
        <v>100</v>
      </c>
      <c r="R617" s="50">
        <f t="shared" si="162"/>
        <v>0</v>
      </c>
      <c r="S617" s="51"/>
      <c r="T617" s="51"/>
      <c r="U617" s="52">
        <f t="shared" si="160"/>
        <v>100</v>
      </c>
      <c r="V617" s="52">
        <f t="shared" si="160"/>
        <v>0</v>
      </c>
      <c r="W617" s="52"/>
      <c r="X617" s="52"/>
      <c r="Y617" s="52">
        <f t="shared" si="177"/>
        <v>100</v>
      </c>
      <c r="Z617" s="52">
        <f t="shared" si="178"/>
        <v>0</v>
      </c>
      <c r="AA617" s="52"/>
      <c r="AB617" s="52"/>
      <c r="AC617" s="52">
        <f t="shared" si="173"/>
        <v>100</v>
      </c>
      <c r="AD617" s="91">
        <f t="shared" si="174"/>
        <v>0</v>
      </c>
      <c r="AE617" s="3"/>
      <c r="AF617" s="3"/>
      <c r="AG617" s="135">
        <f t="shared" si="175"/>
        <v>100</v>
      </c>
      <c r="AH617" s="135">
        <f t="shared" si="176"/>
        <v>0</v>
      </c>
      <c r="AI617" s="135"/>
      <c r="AJ617" s="135"/>
      <c r="AK617" s="135">
        <f t="shared" si="171"/>
        <v>100</v>
      </c>
      <c r="AL617" s="135">
        <f t="shared" si="172"/>
        <v>0</v>
      </c>
    </row>
    <row r="618" spans="1:38" x14ac:dyDescent="0.2">
      <c r="A618" s="42" t="s">
        <v>38</v>
      </c>
      <c r="B618" s="43">
        <v>298</v>
      </c>
      <c r="C618" s="44">
        <v>1006</v>
      </c>
      <c r="D618" s="45" t="s">
        <v>30</v>
      </c>
      <c r="E618" s="46" t="s">
        <v>3</v>
      </c>
      <c r="F618" s="45" t="s">
        <v>2</v>
      </c>
      <c r="G618" s="47" t="s">
        <v>40</v>
      </c>
      <c r="H618" s="48">
        <v>300</v>
      </c>
      <c r="I618" s="49">
        <f>I619</f>
        <v>100</v>
      </c>
      <c r="J618" s="49">
        <f>J619</f>
        <v>0</v>
      </c>
      <c r="K618" s="49"/>
      <c r="L618" s="49"/>
      <c r="M618" s="49">
        <f t="shared" si="164"/>
        <v>100</v>
      </c>
      <c r="N618" s="50">
        <f t="shared" si="165"/>
        <v>0</v>
      </c>
      <c r="O618" s="51"/>
      <c r="P618" s="51"/>
      <c r="Q618" s="50">
        <f t="shared" si="161"/>
        <v>100</v>
      </c>
      <c r="R618" s="50">
        <f t="shared" si="162"/>
        <v>0</v>
      </c>
      <c r="S618" s="51"/>
      <c r="T618" s="51"/>
      <c r="U618" s="52">
        <f t="shared" si="160"/>
        <v>100</v>
      </c>
      <c r="V618" s="52">
        <f t="shared" si="160"/>
        <v>0</v>
      </c>
      <c r="W618" s="52"/>
      <c r="X618" s="52"/>
      <c r="Y618" s="52">
        <f t="shared" si="177"/>
        <v>100</v>
      </c>
      <c r="Z618" s="52">
        <f t="shared" si="178"/>
        <v>0</v>
      </c>
      <c r="AA618" s="52"/>
      <c r="AB618" s="52"/>
      <c r="AC618" s="52">
        <f t="shared" si="173"/>
        <v>100</v>
      </c>
      <c r="AD618" s="91">
        <f t="shared" si="174"/>
        <v>0</v>
      </c>
      <c r="AE618" s="3"/>
      <c r="AF618" s="3"/>
      <c r="AG618" s="135">
        <f t="shared" si="175"/>
        <v>100</v>
      </c>
      <c r="AH618" s="135">
        <f t="shared" si="176"/>
        <v>0</v>
      </c>
      <c r="AI618" s="135"/>
      <c r="AJ618" s="135"/>
      <c r="AK618" s="135">
        <f t="shared" si="171"/>
        <v>100</v>
      </c>
      <c r="AL618" s="135">
        <f t="shared" si="172"/>
        <v>0</v>
      </c>
    </row>
    <row r="619" spans="1:38" x14ac:dyDescent="0.2">
      <c r="A619" s="42" t="s">
        <v>37</v>
      </c>
      <c r="B619" s="43">
        <v>298</v>
      </c>
      <c r="C619" s="44">
        <v>1006</v>
      </c>
      <c r="D619" s="45" t="s">
        <v>30</v>
      </c>
      <c r="E619" s="46" t="s">
        <v>3</v>
      </c>
      <c r="F619" s="45" t="s">
        <v>2</v>
      </c>
      <c r="G619" s="47" t="s">
        <v>40</v>
      </c>
      <c r="H619" s="48">
        <v>310</v>
      </c>
      <c r="I619" s="49">
        <v>100</v>
      </c>
      <c r="J619" s="49"/>
      <c r="K619" s="49"/>
      <c r="L619" s="49"/>
      <c r="M619" s="49">
        <f t="shared" si="164"/>
        <v>100</v>
      </c>
      <c r="N619" s="50">
        <f t="shared" si="165"/>
        <v>0</v>
      </c>
      <c r="O619" s="51"/>
      <c r="P619" s="51"/>
      <c r="Q619" s="50">
        <f t="shared" si="161"/>
        <v>100</v>
      </c>
      <c r="R619" s="50">
        <f t="shared" si="162"/>
        <v>0</v>
      </c>
      <c r="S619" s="51"/>
      <c r="T619" s="51"/>
      <c r="U619" s="52">
        <f t="shared" si="160"/>
        <v>100</v>
      </c>
      <c r="V619" s="52">
        <f t="shared" si="160"/>
        <v>0</v>
      </c>
      <c r="W619" s="52"/>
      <c r="X619" s="52"/>
      <c r="Y619" s="52">
        <f t="shared" si="177"/>
        <v>100</v>
      </c>
      <c r="Z619" s="52">
        <f t="shared" si="178"/>
        <v>0</v>
      </c>
      <c r="AA619" s="52"/>
      <c r="AB619" s="52"/>
      <c r="AC619" s="52">
        <f t="shared" si="173"/>
        <v>100</v>
      </c>
      <c r="AD619" s="91">
        <f t="shared" si="174"/>
        <v>0</v>
      </c>
      <c r="AE619" s="3"/>
      <c r="AF619" s="3"/>
      <c r="AG619" s="135">
        <f t="shared" si="175"/>
        <v>100</v>
      </c>
      <c r="AH619" s="135">
        <f t="shared" si="176"/>
        <v>0</v>
      </c>
      <c r="AI619" s="135"/>
      <c r="AJ619" s="135"/>
      <c r="AK619" s="135">
        <f t="shared" si="171"/>
        <v>100</v>
      </c>
      <c r="AL619" s="135">
        <f t="shared" si="172"/>
        <v>0</v>
      </c>
    </row>
    <row r="620" spans="1:38" ht="64.5" customHeight="1" x14ac:dyDescent="0.2">
      <c r="A620" s="42" t="s">
        <v>39</v>
      </c>
      <c r="B620" s="43">
        <v>298</v>
      </c>
      <c r="C620" s="44">
        <v>1006</v>
      </c>
      <c r="D620" s="45" t="s">
        <v>30</v>
      </c>
      <c r="E620" s="46" t="s">
        <v>3</v>
      </c>
      <c r="F620" s="45" t="s">
        <v>2</v>
      </c>
      <c r="G620" s="47" t="s">
        <v>35</v>
      </c>
      <c r="H620" s="48" t="s">
        <v>7</v>
      </c>
      <c r="I620" s="49">
        <f>I621</f>
        <v>65</v>
      </c>
      <c r="J620" s="49">
        <f>J621</f>
        <v>65</v>
      </c>
      <c r="K620" s="49"/>
      <c r="L620" s="49"/>
      <c r="M620" s="49">
        <f t="shared" si="164"/>
        <v>65</v>
      </c>
      <c r="N620" s="50">
        <f t="shared" si="165"/>
        <v>65</v>
      </c>
      <c r="O620" s="51"/>
      <c r="P620" s="51"/>
      <c r="Q620" s="50">
        <f t="shared" si="161"/>
        <v>65</v>
      </c>
      <c r="R620" s="50">
        <f t="shared" si="162"/>
        <v>65</v>
      </c>
      <c r="S620" s="51"/>
      <c r="T620" s="51"/>
      <c r="U620" s="52">
        <f t="shared" si="160"/>
        <v>65</v>
      </c>
      <c r="V620" s="52">
        <f t="shared" si="160"/>
        <v>65</v>
      </c>
      <c r="W620" s="52"/>
      <c r="X620" s="52"/>
      <c r="Y620" s="52">
        <f t="shared" si="177"/>
        <v>65</v>
      </c>
      <c r="Z620" s="52">
        <f t="shared" si="178"/>
        <v>65</v>
      </c>
      <c r="AA620" s="52"/>
      <c r="AB620" s="52"/>
      <c r="AC620" s="52">
        <f t="shared" si="173"/>
        <v>65</v>
      </c>
      <c r="AD620" s="91">
        <f t="shared" si="174"/>
        <v>65</v>
      </c>
      <c r="AE620" s="3"/>
      <c r="AF620" s="3"/>
      <c r="AG620" s="135">
        <f t="shared" si="175"/>
        <v>65</v>
      </c>
      <c r="AH620" s="135">
        <f t="shared" si="176"/>
        <v>65</v>
      </c>
      <c r="AI620" s="135"/>
      <c r="AJ620" s="135"/>
      <c r="AK620" s="135">
        <f t="shared" si="171"/>
        <v>65</v>
      </c>
      <c r="AL620" s="135">
        <f t="shared" si="172"/>
        <v>65</v>
      </c>
    </row>
    <row r="621" spans="1:38" x14ac:dyDescent="0.2">
      <c r="A621" s="42" t="s">
        <v>38</v>
      </c>
      <c r="B621" s="43">
        <v>298</v>
      </c>
      <c r="C621" s="44">
        <v>1006</v>
      </c>
      <c r="D621" s="45" t="s">
        <v>30</v>
      </c>
      <c r="E621" s="46" t="s">
        <v>3</v>
      </c>
      <c r="F621" s="45" t="s">
        <v>2</v>
      </c>
      <c r="G621" s="47" t="s">
        <v>35</v>
      </c>
      <c r="H621" s="48">
        <v>300</v>
      </c>
      <c r="I621" s="49">
        <f>I622</f>
        <v>65</v>
      </c>
      <c r="J621" s="49">
        <f>J622</f>
        <v>65</v>
      </c>
      <c r="K621" s="49"/>
      <c r="L621" s="49"/>
      <c r="M621" s="49">
        <f t="shared" si="164"/>
        <v>65</v>
      </c>
      <c r="N621" s="50">
        <f t="shared" si="165"/>
        <v>65</v>
      </c>
      <c r="O621" s="51"/>
      <c r="P621" s="51"/>
      <c r="Q621" s="50">
        <f t="shared" si="161"/>
        <v>65</v>
      </c>
      <c r="R621" s="50">
        <f t="shared" si="162"/>
        <v>65</v>
      </c>
      <c r="S621" s="51"/>
      <c r="T621" s="51"/>
      <c r="U621" s="52">
        <f t="shared" si="160"/>
        <v>65</v>
      </c>
      <c r="V621" s="52">
        <f t="shared" si="160"/>
        <v>65</v>
      </c>
      <c r="W621" s="52"/>
      <c r="X621" s="52"/>
      <c r="Y621" s="52">
        <f t="shared" si="177"/>
        <v>65</v>
      </c>
      <c r="Z621" s="52">
        <f t="shared" si="178"/>
        <v>65</v>
      </c>
      <c r="AA621" s="52"/>
      <c r="AB621" s="52"/>
      <c r="AC621" s="52">
        <f t="shared" si="173"/>
        <v>65</v>
      </c>
      <c r="AD621" s="91">
        <f t="shared" si="174"/>
        <v>65</v>
      </c>
      <c r="AE621" s="3"/>
      <c r="AF621" s="3"/>
      <c r="AG621" s="135">
        <f t="shared" si="175"/>
        <v>65</v>
      </c>
      <c r="AH621" s="135">
        <f t="shared" si="176"/>
        <v>65</v>
      </c>
      <c r="AI621" s="135"/>
      <c r="AJ621" s="135"/>
      <c r="AK621" s="135">
        <f t="shared" si="171"/>
        <v>65</v>
      </c>
      <c r="AL621" s="135">
        <f t="shared" si="172"/>
        <v>65</v>
      </c>
    </row>
    <row r="622" spans="1:38" x14ac:dyDescent="0.2">
      <c r="A622" s="42" t="s">
        <v>37</v>
      </c>
      <c r="B622" s="43">
        <v>298</v>
      </c>
      <c r="C622" s="44">
        <v>1006</v>
      </c>
      <c r="D622" s="45" t="s">
        <v>30</v>
      </c>
      <c r="E622" s="46" t="s">
        <v>3</v>
      </c>
      <c r="F622" s="45" t="s">
        <v>2</v>
      </c>
      <c r="G622" s="47" t="s">
        <v>35</v>
      </c>
      <c r="H622" s="48">
        <v>310</v>
      </c>
      <c r="I622" s="49">
        <v>65</v>
      </c>
      <c r="J622" s="49">
        <v>65</v>
      </c>
      <c r="K622" s="49"/>
      <c r="L622" s="49"/>
      <c r="M622" s="49">
        <f t="shared" si="164"/>
        <v>65</v>
      </c>
      <c r="N622" s="50">
        <f t="shared" si="165"/>
        <v>65</v>
      </c>
      <c r="O622" s="51"/>
      <c r="P622" s="51"/>
      <c r="Q622" s="50">
        <f t="shared" si="161"/>
        <v>65</v>
      </c>
      <c r="R622" s="50">
        <f t="shared" si="162"/>
        <v>65</v>
      </c>
      <c r="S622" s="51"/>
      <c r="T622" s="51"/>
      <c r="U622" s="52">
        <f t="shared" si="160"/>
        <v>65</v>
      </c>
      <c r="V622" s="52">
        <f t="shared" si="160"/>
        <v>65</v>
      </c>
      <c r="W622" s="52"/>
      <c r="X622" s="52"/>
      <c r="Y622" s="52">
        <f t="shared" si="177"/>
        <v>65</v>
      </c>
      <c r="Z622" s="52">
        <f t="shared" si="178"/>
        <v>65</v>
      </c>
      <c r="AA622" s="52"/>
      <c r="AB622" s="52"/>
      <c r="AC622" s="52">
        <f t="shared" si="173"/>
        <v>65</v>
      </c>
      <c r="AD622" s="91">
        <f t="shared" si="174"/>
        <v>65</v>
      </c>
      <c r="AE622" s="3"/>
      <c r="AF622" s="3"/>
      <c r="AG622" s="135">
        <f t="shared" si="175"/>
        <v>65</v>
      </c>
      <c r="AH622" s="135">
        <f t="shared" si="176"/>
        <v>65</v>
      </c>
      <c r="AI622" s="135"/>
      <c r="AJ622" s="135"/>
      <c r="AK622" s="135">
        <f t="shared" si="171"/>
        <v>65</v>
      </c>
      <c r="AL622" s="135">
        <f t="shared" si="172"/>
        <v>65</v>
      </c>
    </row>
    <row r="623" spans="1:38" ht="22.5" x14ac:dyDescent="0.2">
      <c r="A623" s="53" t="s">
        <v>279</v>
      </c>
      <c r="B623" s="54">
        <v>298</v>
      </c>
      <c r="C623" s="44">
        <v>1006</v>
      </c>
      <c r="D623" s="55">
        <v>6</v>
      </c>
      <c r="E623" s="56">
        <v>0</v>
      </c>
      <c r="F623" s="55">
        <v>0</v>
      </c>
      <c r="G623" s="57">
        <v>78730</v>
      </c>
      <c r="H623" s="48"/>
      <c r="I623" s="49">
        <f>I624</f>
        <v>91.3</v>
      </c>
      <c r="J623" s="49">
        <f>J624</f>
        <v>91.3</v>
      </c>
      <c r="K623" s="49"/>
      <c r="L623" s="49"/>
      <c r="M623" s="49">
        <f t="shared" si="164"/>
        <v>91.3</v>
      </c>
      <c r="N623" s="50">
        <f t="shared" si="165"/>
        <v>91.3</v>
      </c>
      <c r="O623" s="51"/>
      <c r="P623" s="51"/>
      <c r="Q623" s="50">
        <f t="shared" si="161"/>
        <v>91.3</v>
      </c>
      <c r="R623" s="50">
        <f t="shared" si="162"/>
        <v>91.3</v>
      </c>
      <c r="S623" s="51"/>
      <c r="T623" s="51"/>
      <c r="U623" s="52">
        <f t="shared" ref="U623:V670" si="179">Q623+S623</f>
        <v>91.3</v>
      </c>
      <c r="V623" s="52">
        <f t="shared" si="179"/>
        <v>91.3</v>
      </c>
      <c r="W623" s="52"/>
      <c r="X623" s="52"/>
      <c r="Y623" s="52">
        <f t="shared" si="177"/>
        <v>91.3</v>
      </c>
      <c r="Z623" s="52">
        <f t="shared" si="178"/>
        <v>91.3</v>
      </c>
      <c r="AA623" s="52"/>
      <c r="AB623" s="52"/>
      <c r="AC623" s="52">
        <f t="shared" si="173"/>
        <v>91.3</v>
      </c>
      <c r="AD623" s="91">
        <f t="shared" si="174"/>
        <v>91.3</v>
      </c>
      <c r="AE623" s="3"/>
      <c r="AF623" s="3"/>
      <c r="AG623" s="135">
        <f t="shared" si="175"/>
        <v>91.3</v>
      </c>
      <c r="AH623" s="135">
        <f t="shared" si="176"/>
        <v>91.3</v>
      </c>
      <c r="AI623" s="135"/>
      <c r="AJ623" s="135"/>
      <c r="AK623" s="135">
        <f t="shared" si="171"/>
        <v>91.3</v>
      </c>
      <c r="AL623" s="135">
        <f t="shared" si="172"/>
        <v>91.3</v>
      </c>
    </row>
    <row r="624" spans="1:38" x14ac:dyDescent="0.2">
      <c r="A624" s="53" t="s">
        <v>38</v>
      </c>
      <c r="B624" s="54">
        <v>298</v>
      </c>
      <c r="C624" s="44">
        <v>1006</v>
      </c>
      <c r="D624" s="55" t="s">
        <v>30</v>
      </c>
      <c r="E624" s="56" t="s">
        <v>3</v>
      </c>
      <c r="F624" s="55" t="s">
        <v>2</v>
      </c>
      <c r="G624" s="57">
        <v>78730</v>
      </c>
      <c r="H624" s="48">
        <v>300</v>
      </c>
      <c r="I624" s="49">
        <f>I625</f>
        <v>91.3</v>
      </c>
      <c r="J624" s="49">
        <f>J625</f>
        <v>91.3</v>
      </c>
      <c r="K624" s="49"/>
      <c r="L624" s="49"/>
      <c r="M624" s="49">
        <f t="shared" si="164"/>
        <v>91.3</v>
      </c>
      <c r="N624" s="50">
        <f t="shared" si="165"/>
        <v>91.3</v>
      </c>
      <c r="O624" s="51"/>
      <c r="P624" s="51"/>
      <c r="Q624" s="50">
        <f t="shared" si="161"/>
        <v>91.3</v>
      </c>
      <c r="R624" s="50">
        <f t="shared" si="162"/>
        <v>91.3</v>
      </c>
      <c r="S624" s="51"/>
      <c r="T624" s="51"/>
      <c r="U624" s="52">
        <f t="shared" si="179"/>
        <v>91.3</v>
      </c>
      <c r="V624" s="52">
        <f t="shared" si="179"/>
        <v>91.3</v>
      </c>
      <c r="W624" s="52"/>
      <c r="X624" s="52"/>
      <c r="Y624" s="52">
        <f t="shared" si="177"/>
        <v>91.3</v>
      </c>
      <c r="Z624" s="52">
        <f t="shared" si="178"/>
        <v>91.3</v>
      </c>
      <c r="AA624" s="52"/>
      <c r="AB624" s="52"/>
      <c r="AC624" s="52">
        <f t="shared" si="173"/>
        <v>91.3</v>
      </c>
      <c r="AD624" s="91">
        <f t="shared" si="174"/>
        <v>91.3</v>
      </c>
      <c r="AE624" s="3"/>
      <c r="AF624" s="3"/>
      <c r="AG624" s="135">
        <f t="shared" si="175"/>
        <v>91.3</v>
      </c>
      <c r="AH624" s="135">
        <f t="shared" si="176"/>
        <v>91.3</v>
      </c>
      <c r="AI624" s="135"/>
      <c r="AJ624" s="135"/>
      <c r="AK624" s="135">
        <f t="shared" si="171"/>
        <v>91.3</v>
      </c>
      <c r="AL624" s="135">
        <f t="shared" si="172"/>
        <v>91.3</v>
      </c>
    </row>
    <row r="625" spans="1:38" ht="22.5" x14ac:dyDescent="0.2">
      <c r="A625" s="53" t="s">
        <v>36</v>
      </c>
      <c r="B625" s="54">
        <v>298</v>
      </c>
      <c r="C625" s="44">
        <v>1006</v>
      </c>
      <c r="D625" s="55" t="s">
        <v>30</v>
      </c>
      <c r="E625" s="56" t="s">
        <v>3</v>
      </c>
      <c r="F625" s="55" t="s">
        <v>2</v>
      </c>
      <c r="G625" s="57">
        <v>78730</v>
      </c>
      <c r="H625" s="48">
        <v>320</v>
      </c>
      <c r="I625" s="49">
        <v>91.3</v>
      </c>
      <c r="J625" s="49">
        <v>91.3</v>
      </c>
      <c r="K625" s="49"/>
      <c r="L625" s="49"/>
      <c r="M625" s="49">
        <f t="shared" si="164"/>
        <v>91.3</v>
      </c>
      <c r="N625" s="50">
        <f t="shared" si="165"/>
        <v>91.3</v>
      </c>
      <c r="O625" s="51"/>
      <c r="P625" s="51"/>
      <c r="Q625" s="50">
        <f t="shared" si="161"/>
        <v>91.3</v>
      </c>
      <c r="R625" s="50">
        <f t="shared" si="162"/>
        <v>91.3</v>
      </c>
      <c r="S625" s="51"/>
      <c r="T625" s="51"/>
      <c r="U625" s="52">
        <f t="shared" si="179"/>
        <v>91.3</v>
      </c>
      <c r="V625" s="52">
        <f t="shared" si="179"/>
        <v>91.3</v>
      </c>
      <c r="W625" s="52"/>
      <c r="X625" s="52"/>
      <c r="Y625" s="52">
        <f t="shared" si="177"/>
        <v>91.3</v>
      </c>
      <c r="Z625" s="52">
        <f t="shared" si="178"/>
        <v>91.3</v>
      </c>
      <c r="AA625" s="52"/>
      <c r="AB625" s="52"/>
      <c r="AC625" s="52">
        <f t="shared" si="173"/>
        <v>91.3</v>
      </c>
      <c r="AD625" s="91">
        <f t="shared" si="174"/>
        <v>91.3</v>
      </c>
      <c r="AE625" s="3"/>
      <c r="AF625" s="3"/>
      <c r="AG625" s="135">
        <f t="shared" si="175"/>
        <v>91.3</v>
      </c>
      <c r="AH625" s="135">
        <f t="shared" si="176"/>
        <v>91.3</v>
      </c>
      <c r="AI625" s="135"/>
      <c r="AJ625" s="135"/>
      <c r="AK625" s="135">
        <f t="shared" si="171"/>
        <v>91.3</v>
      </c>
      <c r="AL625" s="135">
        <f t="shared" si="172"/>
        <v>91.3</v>
      </c>
    </row>
    <row r="626" spans="1:38" ht="45" x14ac:dyDescent="0.2">
      <c r="A626" s="42" t="s">
        <v>300</v>
      </c>
      <c r="B626" s="43">
        <v>298</v>
      </c>
      <c r="C626" s="44">
        <v>1006</v>
      </c>
      <c r="D626" s="45" t="s">
        <v>34</v>
      </c>
      <c r="E626" s="46" t="s">
        <v>3</v>
      </c>
      <c r="F626" s="45" t="s">
        <v>2</v>
      </c>
      <c r="G626" s="47" t="s">
        <v>9</v>
      </c>
      <c r="H626" s="48" t="s">
        <v>7</v>
      </c>
      <c r="I626" s="49">
        <f>I627</f>
        <v>5837</v>
      </c>
      <c r="J626" s="49">
        <f>J627</f>
        <v>6037.3</v>
      </c>
      <c r="K626" s="49"/>
      <c r="L626" s="49"/>
      <c r="M626" s="49">
        <f t="shared" si="164"/>
        <v>5837</v>
      </c>
      <c r="N626" s="50">
        <f t="shared" si="165"/>
        <v>6037.3</v>
      </c>
      <c r="O626" s="51"/>
      <c r="P626" s="51"/>
      <c r="Q626" s="50">
        <f t="shared" si="161"/>
        <v>5837</v>
      </c>
      <c r="R626" s="50">
        <f t="shared" si="162"/>
        <v>6037.3</v>
      </c>
      <c r="S626" s="51"/>
      <c r="T626" s="51"/>
      <c r="U626" s="52">
        <f t="shared" si="179"/>
        <v>5837</v>
      </c>
      <c r="V626" s="52">
        <f t="shared" si="179"/>
        <v>6037.3</v>
      </c>
      <c r="W626" s="52"/>
      <c r="X626" s="52"/>
      <c r="Y626" s="52">
        <f t="shared" si="177"/>
        <v>5837</v>
      </c>
      <c r="Z626" s="52">
        <f t="shared" si="178"/>
        <v>6037.3</v>
      </c>
      <c r="AA626" s="52"/>
      <c r="AB626" s="52"/>
      <c r="AC626" s="52">
        <f t="shared" si="173"/>
        <v>5837</v>
      </c>
      <c r="AD626" s="91">
        <f t="shared" si="174"/>
        <v>6037.3</v>
      </c>
      <c r="AE626" s="3"/>
      <c r="AF626" s="3"/>
      <c r="AG626" s="135">
        <f t="shared" si="175"/>
        <v>5837</v>
      </c>
      <c r="AH626" s="135">
        <f t="shared" si="176"/>
        <v>6037.3</v>
      </c>
      <c r="AI626" s="135"/>
      <c r="AJ626" s="135"/>
      <c r="AK626" s="135">
        <f t="shared" si="171"/>
        <v>5837</v>
      </c>
      <c r="AL626" s="135">
        <f t="shared" si="172"/>
        <v>6037.3</v>
      </c>
    </row>
    <row r="627" spans="1:38" ht="56.25" x14ac:dyDescent="0.2">
      <c r="A627" s="53" t="s">
        <v>280</v>
      </c>
      <c r="B627" s="43">
        <v>298</v>
      </c>
      <c r="C627" s="44">
        <v>1006</v>
      </c>
      <c r="D627" s="45" t="s">
        <v>34</v>
      </c>
      <c r="E627" s="46" t="s">
        <v>3</v>
      </c>
      <c r="F627" s="45" t="s">
        <v>2</v>
      </c>
      <c r="G627" s="47">
        <v>78792</v>
      </c>
      <c r="H627" s="48" t="s">
        <v>7</v>
      </c>
      <c r="I627" s="49">
        <f>I628+I630</f>
        <v>5837</v>
      </c>
      <c r="J627" s="49">
        <f>J628+J630</f>
        <v>6037.3</v>
      </c>
      <c r="K627" s="49"/>
      <c r="L627" s="49"/>
      <c r="M627" s="49">
        <f t="shared" si="164"/>
        <v>5837</v>
      </c>
      <c r="N627" s="50">
        <f t="shared" si="165"/>
        <v>6037.3</v>
      </c>
      <c r="O627" s="51"/>
      <c r="P627" s="51"/>
      <c r="Q627" s="50">
        <f t="shared" si="161"/>
        <v>5837</v>
      </c>
      <c r="R627" s="50">
        <f t="shared" si="162"/>
        <v>6037.3</v>
      </c>
      <c r="S627" s="51"/>
      <c r="T627" s="51"/>
      <c r="U627" s="52">
        <f t="shared" si="179"/>
        <v>5837</v>
      </c>
      <c r="V627" s="52">
        <f t="shared" si="179"/>
        <v>6037.3</v>
      </c>
      <c r="W627" s="52"/>
      <c r="X627" s="52"/>
      <c r="Y627" s="52">
        <f t="shared" si="177"/>
        <v>5837</v>
      </c>
      <c r="Z627" s="52">
        <f t="shared" si="178"/>
        <v>6037.3</v>
      </c>
      <c r="AA627" s="52"/>
      <c r="AB627" s="52"/>
      <c r="AC627" s="52">
        <f t="shared" si="173"/>
        <v>5837</v>
      </c>
      <c r="AD627" s="91">
        <f t="shared" si="174"/>
        <v>6037.3</v>
      </c>
      <c r="AE627" s="3"/>
      <c r="AF627" s="3"/>
      <c r="AG627" s="135">
        <f t="shared" si="175"/>
        <v>5837</v>
      </c>
      <c r="AH627" s="135">
        <f t="shared" si="176"/>
        <v>6037.3</v>
      </c>
      <c r="AI627" s="135"/>
      <c r="AJ627" s="135"/>
      <c r="AK627" s="135">
        <f t="shared" si="171"/>
        <v>5837</v>
      </c>
      <c r="AL627" s="135">
        <f t="shared" si="172"/>
        <v>6037.3</v>
      </c>
    </row>
    <row r="628" spans="1:38" ht="45" x14ac:dyDescent="0.2">
      <c r="A628" s="42" t="s">
        <v>6</v>
      </c>
      <c r="B628" s="43">
        <v>298</v>
      </c>
      <c r="C628" s="44">
        <v>1006</v>
      </c>
      <c r="D628" s="45" t="s">
        <v>34</v>
      </c>
      <c r="E628" s="46" t="s">
        <v>3</v>
      </c>
      <c r="F628" s="45" t="s">
        <v>2</v>
      </c>
      <c r="G628" s="47">
        <v>78792</v>
      </c>
      <c r="H628" s="48">
        <v>100</v>
      </c>
      <c r="I628" s="49">
        <f>I629</f>
        <v>5053.8</v>
      </c>
      <c r="J628" s="49">
        <f>J629</f>
        <v>5053.8</v>
      </c>
      <c r="K628" s="49"/>
      <c r="L628" s="49"/>
      <c r="M628" s="49">
        <f t="shared" si="164"/>
        <v>5053.8</v>
      </c>
      <c r="N628" s="50">
        <f t="shared" si="165"/>
        <v>5053.8</v>
      </c>
      <c r="O628" s="51"/>
      <c r="P628" s="51"/>
      <c r="Q628" s="50">
        <f t="shared" ref="Q628:R670" si="180">M628+O628</f>
        <v>5053.8</v>
      </c>
      <c r="R628" s="50">
        <f t="shared" ref="R628:R669" si="181">N628+P628</f>
        <v>5053.8</v>
      </c>
      <c r="S628" s="51"/>
      <c r="T628" s="51"/>
      <c r="U628" s="52">
        <f t="shared" si="179"/>
        <v>5053.8</v>
      </c>
      <c r="V628" s="52">
        <f t="shared" si="179"/>
        <v>5053.8</v>
      </c>
      <c r="W628" s="52"/>
      <c r="X628" s="52"/>
      <c r="Y628" s="52">
        <f t="shared" si="177"/>
        <v>5053.8</v>
      </c>
      <c r="Z628" s="52">
        <f t="shared" si="178"/>
        <v>5053.8</v>
      </c>
      <c r="AA628" s="52"/>
      <c r="AB628" s="52"/>
      <c r="AC628" s="52">
        <f t="shared" si="173"/>
        <v>5053.8</v>
      </c>
      <c r="AD628" s="91">
        <f t="shared" si="174"/>
        <v>5053.8</v>
      </c>
      <c r="AE628" s="3"/>
      <c r="AF628" s="3"/>
      <c r="AG628" s="135">
        <f t="shared" si="175"/>
        <v>5053.8</v>
      </c>
      <c r="AH628" s="135">
        <f t="shared" si="176"/>
        <v>5053.8</v>
      </c>
      <c r="AI628" s="135"/>
      <c r="AJ628" s="135"/>
      <c r="AK628" s="135">
        <f t="shared" si="171"/>
        <v>5053.8</v>
      </c>
      <c r="AL628" s="135">
        <f t="shared" si="172"/>
        <v>5053.8</v>
      </c>
    </row>
    <row r="629" spans="1:38" ht="22.5" x14ac:dyDescent="0.2">
      <c r="A629" s="42" t="s">
        <v>5</v>
      </c>
      <c r="B629" s="43">
        <v>298</v>
      </c>
      <c r="C629" s="44">
        <v>1006</v>
      </c>
      <c r="D629" s="45" t="s">
        <v>34</v>
      </c>
      <c r="E629" s="46" t="s">
        <v>3</v>
      </c>
      <c r="F629" s="45" t="s">
        <v>2</v>
      </c>
      <c r="G629" s="47">
        <v>78792</v>
      </c>
      <c r="H629" s="48">
        <v>120</v>
      </c>
      <c r="I629" s="49">
        <f>3615.3+346.7+1091.8</f>
        <v>5053.8</v>
      </c>
      <c r="J629" s="49">
        <f>3615.3+346.7+1091.8</f>
        <v>5053.8</v>
      </c>
      <c r="K629" s="49"/>
      <c r="L629" s="49"/>
      <c r="M629" s="49">
        <f t="shared" si="164"/>
        <v>5053.8</v>
      </c>
      <c r="N629" s="50">
        <f t="shared" si="165"/>
        <v>5053.8</v>
      </c>
      <c r="O629" s="51"/>
      <c r="P629" s="51"/>
      <c r="Q629" s="50">
        <f t="shared" si="180"/>
        <v>5053.8</v>
      </c>
      <c r="R629" s="50">
        <f t="shared" si="181"/>
        <v>5053.8</v>
      </c>
      <c r="S629" s="51"/>
      <c r="T629" s="51"/>
      <c r="U629" s="52">
        <f t="shared" si="179"/>
        <v>5053.8</v>
      </c>
      <c r="V629" s="52">
        <f t="shared" si="179"/>
        <v>5053.8</v>
      </c>
      <c r="W629" s="52"/>
      <c r="X629" s="52"/>
      <c r="Y629" s="52">
        <f t="shared" si="177"/>
        <v>5053.8</v>
      </c>
      <c r="Z629" s="52">
        <f t="shared" si="178"/>
        <v>5053.8</v>
      </c>
      <c r="AA629" s="52"/>
      <c r="AB629" s="52"/>
      <c r="AC629" s="52">
        <f t="shared" si="173"/>
        <v>5053.8</v>
      </c>
      <c r="AD629" s="91">
        <f t="shared" si="174"/>
        <v>5053.8</v>
      </c>
      <c r="AE629" s="3"/>
      <c r="AF629" s="3"/>
      <c r="AG629" s="135">
        <f t="shared" si="175"/>
        <v>5053.8</v>
      </c>
      <c r="AH629" s="135">
        <f t="shared" si="176"/>
        <v>5053.8</v>
      </c>
      <c r="AI629" s="135"/>
      <c r="AJ629" s="135"/>
      <c r="AK629" s="135">
        <f t="shared" si="171"/>
        <v>5053.8</v>
      </c>
      <c r="AL629" s="135">
        <f t="shared" si="172"/>
        <v>5053.8</v>
      </c>
    </row>
    <row r="630" spans="1:38" ht="22.5" x14ac:dyDescent="0.2">
      <c r="A630" s="42" t="s">
        <v>14</v>
      </c>
      <c r="B630" s="43">
        <v>298</v>
      </c>
      <c r="C630" s="44">
        <v>1006</v>
      </c>
      <c r="D630" s="45" t="s">
        <v>34</v>
      </c>
      <c r="E630" s="46" t="s">
        <v>3</v>
      </c>
      <c r="F630" s="45" t="s">
        <v>2</v>
      </c>
      <c r="G630" s="47">
        <v>78792</v>
      </c>
      <c r="H630" s="48">
        <v>200</v>
      </c>
      <c r="I630" s="49">
        <f>I631</f>
        <v>783.2</v>
      </c>
      <c r="J630" s="49">
        <f>J631</f>
        <v>983.5</v>
      </c>
      <c r="K630" s="49"/>
      <c r="L630" s="49"/>
      <c r="M630" s="49">
        <f t="shared" si="164"/>
        <v>783.2</v>
      </c>
      <c r="N630" s="50">
        <f t="shared" si="165"/>
        <v>983.5</v>
      </c>
      <c r="O630" s="51"/>
      <c r="P630" s="51"/>
      <c r="Q630" s="50">
        <f t="shared" si="180"/>
        <v>783.2</v>
      </c>
      <c r="R630" s="50">
        <f t="shared" si="181"/>
        <v>983.5</v>
      </c>
      <c r="S630" s="51"/>
      <c r="T630" s="51"/>
      <c r="U630" s="52">
        <f t="shared" si="179"/>
        <v>783.2</v>
      </c>
      <c r="V630" s="52">
        <f t="shared" si="179"/>
        <v>983.5</v>
      </c>
      <c r="W630" s="52"/>
      <c r="X630" s="52"/>
      <c r="Y630" s="52">
        <f t="shared" si="177"/>
        <v>783.2</v>
      </c>
      <c r="Z630" s="52">
        <f t="shared" si="178"/>
        <v>983.5</v>
      </c>
      <c r="AA630" s="52"/>
      <c r="AB630" s="52"/>
      <c r="AC630" s="52">
        <f t="shared" si="173"/>
        <v>783.2</v>
      </c>
      <c r="AD630" s="91">
        <f t="shared" si="174"/>
        <v>983.5</v>
      </c>
      <c r="AE630" s="3"/>
      <c r="AF630" s="3"/>
      <c r="AG630" s="135">
        <f t="shared" si="175"/>
        <v>783.2</v>
      </c>
      <c r="AH630" s="135">
        <f t="shared" si="176"/>
        <v>983.5</v>
      </c>
      <c r="AI630" s="135"/>
      <c r="AJ630" s="135"/>
      <c r="AK630" s="135">
        <f t="shared" si="171"/>
        <v>783.2</v>
      </c>
      <c r="AL630" s="135">
        <f t="shared" si="172"/>
        <v>983.5</v>
      </c>
    </row>
    <row r="631" spans="1:38" ht="22.5" x14ac:dyDescent="0.2">
      <c r="A631" s="42" t="s">
        <v>13</v>
      </c>
      <c r="B631" s="43">
        <v>298</v>
      </c>
      <c r="C631" s="44">
        <v>1006</v>
      </c>
      <c r="D631" s="45" t="s">
        <v>34</v>
      </c>
      <c r="E631" s="46" t="s">
        <v>3</v>
      </c>
      <c r="F631" s="45" t="s">
        <v>2</v>
      </c>
      <c r="G631" s="47">
        <v>78792</v>
      </c>
      <c r="H631" s="48">
        <v>240</v>
      </c>
      <c r="I631" s="49">
        <v>783.2</v>
      </c>
      <c r="J631" s="49">
        <f>983.5</f>
        <v>983.5</v>
      </c>
      <c r="K631" s="49"/>
      <c r="L631" s="49"/>
      <c r="M631" s="49">
        <f t="shared" si="164"/>
        <v>783.2</v>
      </c>
      <c r="N631" s="50">
        <f t="shared" si="165"/>
        <v>983.5</v>
      </c>
      <c r="O631" s="51"/>
      <c r="P631" s="51"/>
      <c r="Q631" s="50">
        <f t="shared" si="180"/>
        <v>783.2</v>
      </c>
      <c r="R631" s="50">
        <f t="shared" si="181"/>
        <v>983.5</v>
      </c>
      <c r="S631" s="51"/>
      <c r="T631" s="51"/>
      <c r="U631" s="52">
        <f t="shared" si="179"/>
        <v>783.2</v>
      </c>
      <c r="V631" s="52">
        <f t="shared" si="179"/>
        <v>983.5</v>
      </c>
      <c r="W631" s="52"/>
      <c r="X631" s="52"/>
      <c r="Y631" s="52">
        <f t="shared" si="177"/>
        <v>783.2</v>
      </c>
      <c r="Z631" s="52">
        <f t="shared" si="178"/>
        <v>983.5</v>
      </c>
      <c r="AA631" s="52"/>
      <c r="AB631" s="52"/>
      <c r="AC631" s="52">
        <f t="shared" si="173"/>
        <v>783.2</v>
      </c>
      <c r="AD631" s="91">
        <f t="shared" si="174"/>
        <v>983.5</v>
      </c>
      <c r="AE631" s="3"/>
      <c r="AF631" s="3"/>
      <c r="AG631" s="135">
        <f t="shared" si="175"/>
        <v>783.2</v>
      </c>
      <c r="AH631" s="135">
        <f t="shared" si="176"/>
        <v>983.5</v>
      </c>
      <c r="AI631" s="135"/>
      <c r="AJ631" s="135"/>
      <c r="AK631" s="135">
        <f t="shared" si="171"/>
        <v>783.2</v>
      </c>
      <c r="AL631" s="135">
        <f t="shared" si="172"/>
        <v>983.5</v>
      </c>
    </row>
    <row r="632" spans="1:38" x14ac:dyDescent="0.2">
      <c r="A632" s="42" t="s">
        <v>33</v>
      </c>
      <c r="B632" s="43">
        <v>298</v>
      </c>
      <c r="C632" s="44">
        <v>1100</v>
      </c>
      <c r="D632" s="45" t="s">
        <v>7</v>
      </c>
      <c r="E632" s="46" t="s">
        <v>7</v>
      </c>
      <c r="F632" s="45" t="s">
        <v>7</v>
      </c>
      <c r="G632" s="47" t="s">
        <v>7</v>
      </c>
      <c r="H632" s="48" t="s">
        <v>7</v>
      </c>
      <c r="I632" s="49">
        <f t="shared" ref="I632:J634" si="182">I633</f>
        <v>680</v>
      </c>
      <c r="J632" s="49">
        <f t="shared" si="182"/>
        <v>680</v>
      </c>
      <c r="K632" s="49"/>
      <c r="L632" s="49"/>
      <c r="M632" s="49">
        <f t="shared" si="164"/>
        <v>680</v>
      </c>
      <c r="N632" s="50">
        <f t="shared" si="165"/>
        <v>680</v>
      </c>
      <c r="O632" s="51"/>
      <c r="P632" s="51"/>
      <c r="Q632" s="50">
        <f t="shared" si="180"/>
        <v>680</v>
      </c>
      <c r="R632" s="50">
        <f t="shared" si="181"/>
        <v>680</v>
      </c>
      <c r="S632" s="51"/>
      <c r="T632" s="51"/>
      <c r="U632" s="52">
        <f t="shared" si="179"/>
        <v>680</v>
      </c>
      <c r="V632" s="52">
        <f t="shared" si="179"/>
        <v>680</v>
      </c>
      <c r="W632" s="52"/>
      <c r="X632" s="52"/>
      <c r="Y632" s="52">
        <f t="shared" si="177"/>
        <v>680</v>
      </c>
      <c r="Z632" s="52">
        <f t="shared" si="178"/>
        <v>680</v>
      </c>
      <c r="AA632" s="52"/>
      <c r="AB632" s="52"/>
      <c r="AC632" s="52">
        <f t="shared" si="173"/>
        <v>680</v>
      </c>
      <c r="AD632" s="91">
        <f t="shared" si="174"/>
        <v>680</v>
      </c>
      <c r="AE632" s="3"/>
      <c r="AF632" s="3"/>
      <c r="AG632" s="135">
        <f t="shared" si="175"/>
        <v>680</v>
      </c>
      <c r="AH632" s="135">
        <f t="shared" si="176"/>
        <v>680</v>
      </c>
      <c r="AI632" s="135"/>
      <c r="AJ632" s="135"/>
      <c r="AK632" s="135">
        <f t="shared" si="171"/>
        <v>680</v>
      </c>
      <c r="AL632" s="135">
        <f t="shared" si="172"/>
        <v>680</v>
      </c>
    </row>
    <row r="633" spans="1:38" x14ac:dyDescent="0.2">
      <c r="A633" s="42" t="s">
        <v>32</v>
      </c>
      <c r="B633" s="43">
        <v>298</v>
      </c>
      <c r="C633" s="44">
        <v>1102</v>
      </c>
      <c r="D633" s="45" t="s">
        <v>7</v>
      </c>
      <c r="E633" s="46" t="s">
        <v>7</v>
      </c>
      <c r="F633" s="45" t="s">
        <v>7</v>
      </c>
      <c r="G633" s="47" t="s">
        <v>7</v>
      </c>
      <c r="H633" s="48" t="s">
        <v>7</v>
      </c>
      <c r="I633" s="49">
        <f t="shared" si="182"/>
        <v>680</v>
      </c>
      <c r="J633" s="49">
        <f t="shared" si="182"/>
        <v>680</v>
      </c>
      <c r="K633" s="49"/>
      <c r="L633" s="49"/>
      <c r="M633" s="49">
        <f t="shared" si="164"/>
        <v>680</v>
      </c>
      <c r="N633" s="50">
        <f t="shared" si="165"/>
        <v>680</v>
      </c>
      <c r="O633" s="51"/>
      <c r="P633" s="51"/>
      <c r="Q633" s="50">
        <f t="shared" si="180"/>
        <v>680</v>
      </c>
      <c r="R633" s="50">
        <f t="shared" si="181"/>
        <v>680</v>
      </c>
      <c r="S633" s="51"/>
      <c r="T633" s="51"/>
      <c r="U633" s="52">
        <f t="shared" si="179"/>
        <v>680</v>
      </c>
      <c r="V633" s="52">
        <f t="shared" si="179"/>
        <v>680</v>
      </c>
      <c r="W633" s="52"/>
      <c r="X633" s="52"/>
      <c r="Y633" s="52">
        <f t="shared" si="177"/>
        <v>680</v>
      </c>
      <c r="Z633" s="52">
        <f t="shared" si="178"/>
        <v>680</v>
      </c>
      <c r="AA633" s="52"/>
      <c r="AB633" s="52"/>
      <c r="AC633" s="52">
        <f t="shared" si="173"/>
        <v>680</v>
      </c>
      <c r="AD633" s="91">
        <f t="shared" si="174"/>
        <v>680</v>
      </c>
      <c r="AE633" s="3"/>
      <c r="AF633" s="3"/>
      <c r="AG633" s="135">
        <f t="shared" si="175"/>
        <v>680</v>
      </c>
      <c r="AH633" s="135">
        <f t="shared" si="176"/>
        <v>680</v>
      </c>
      <c r="AI633" s="135"/>
      <c r="AJ633" s="135"/>
      <c r="AK633" s="135">
        <f t="shared" si="171"/>
        <v>680</v>
      </c>
      <c r="AL633" s="135">
        <f t="shared" si="172"/>
        <v>680</v>
      </c>
    </row>
    <row r="634" spans="1:38" ht="67.5" x14ac:dyDescent="0.2">
      <c r="A634" s="42" t="s">
        <v>299</v>
      </c>
      <c r="B634" s="43">
        <v>298</v>
      </c>
      <c r="C634" s="44">
        <v>1102</v>
      </c>
      <c r="D634" s="45" t="s">
        <v>30</v>
      </c>
      <c r="E634" s="46" t="s">
        <v>3</v>
      </c>
      <c r="F634" s="45" t="s">
        <v>2</v>
      </c>
      <c r="G634" s="47" t="s">
        <v>9</v>
      </c>
      <c r="H634" s="48" t="s">
        <v>7</v>
      </c>
      <c r="I634" s="49">
        <f>I635</f>
        <v>680</v>
      </c>
      <c r="J634" s="49">
        <f t="shared" si="182"/>
        <v>680</v>
      </c>
      <c r="K634" s="49"/>
      <c r="L634" s="49"/>
      <c r="M634" s="49">
        <f t="shared" si="164"/>
        <v>680</v>
      </c>
      <c r="N634" s="50">
        <f t="shared" si="165"/>
        <v>680</v>
      </c>
      <c r="O634" s="51"/>
      <c r="P634" s="51"/>
      <c r="Q634" s="50">
        <f t="shared" si="180"/>
        <v>680</v>
      </c>
      <c r="R634" s="50">
        <f t="shared" si="181"/>
        <v>680</v>
      </c>
      <c r="S634" s="51"/>
      <c r="T634" s="51"/>
      <c r="U634" s="52">
        <f t="shared" si="179"/>
        <v>680</v>
      </c>
      <c r="V634" s="52">
        <f t="shared" si="179"/>
        <v>680</v>
      </c>
      <c r="W634" s="52"/>
      <c r="X634" s="52"/>
      <c r="Y634" s="52">
        <f t="shared" si="177"/>
        <v>680</v>
      </c>
      <c r="Z634" s="52">
        <f t="shared" si="178"/>
        <v>680</v>
      </c>
      <c r="AA634" s="52"/>
      <c r="AB634" s="52"/>
      <c r="AC634" s="52">
        <f t="shared" si="173"/>
        <v>680</v>
      </c>
      <c r="AD634" s="91">
        <f t="shared" si="174"/>
        <v>680</v>
      </c>
      <c r="AE634" s="3"/>
      <c r="AF634" s="3"/>
      <c r="AG634" s="135">
        <f t="shared" si="175"/>
        <v>680</v>
      </c>
      <c r="AH634" s="135">
        <f t="shared" si="176"/>
        <v>680</v>
      </c>
      <c r="AI634" s="135"/>
      <c r="AJ634" s="135"/>
      <c r="AK634" s="135">
        <f t="shared" si="171"/>
        <v>680</v>
      </c>
      <c r="AL634" s="135">
        <f t="shared" si="172"/>
        <v>680</v>
      </c>
    </row>
    <row r="635" spans="1:38" x14ac:dyDescent="0.2">
      <c r="A635" s="42" t="s">
        <v>31</v>
      </c>
      <c r="B635" s="43">
        <v>298</v>
      </c>
      <c r="C635" s="44">
        <v>1102</v>
      </c>
      <c r="D635" s="45" t="s">
        <v>30</v>
      </c>
      <c r="E635" s="46" t="s">
        <v>3</v>
      </c>
      <c r="F635" s="45" t="s">
        <v>2</v>
      </c>
      <c r="G635" s="47" t="s">
        <v>29</v>
      </c>
      <c r="H635" s="48" t="s">
        <v>7</v>
      </c>
      <c r="I635" s="49">
        <f>I636+I638</f>
        <v>680</v>
      </c>
      <c r="J635" s="49">
        <f>J636+J638</f>
        <v>680</v>
      </c>
      <c r="K635" s="49"/>
      <c r="L635" s="49"/>
      <c r="M635" s="49">
        <f t="shared" si="164"/>
        <v>680</v>
      </c>
      <c r="N635" s="50">
        <f t="shared" si="165"/>
        <v>680</v>
      </c>
      <c r="O635" s="51"/>
      <c r="P635" s="51"/>
      <c r="Q635" s="50">
        <f t="shared" si="180"/>
        <v>680</v>
      </c>
      <c r="R635" s="50">
        <f t="shared" si="181"/>
        <v>680</v>
      </c>
      <c r="S635" s="51"/>
      <c r="T635" s="51"/>
      <c r="U635" s="52">
        <f t="shared" si="179"/>
        <v>680</v>
      </c>
      <c r="V635" s="52">
        <f t="shared" si="179"/>
        <v>680</v>
      </c>
      <c r="W635" s="52"/>
      <c r="X635" s="52"/>
      <c r="Y635" s="52">
        <f t="shared" si="177"/>
        <v>680</v>
      </c>
      <c r="Z635" s="52">
        <f t="shared" si="178"/>
        <v>680</v>
      </c>
      <c r="AA635" s="52"/>
      <c r="AB635" s="52"/>
      <c r="AC635" s="52">
        <f t="shared" si="173"/>
        <v>680</v>
      </c>
      <c r="AD635" s="91">
        <f t="shared" si="174"/>
        <v>680</v>
      </c>
      <c r="AE635" s="3"/>
      <c r="AF635" s="3"/>
      <c r="AG635" s="135">
        <f t="shared" si="175"/>
        <v>680</v>
      </c>
      <c r="AH635" s="135">
        <f t="shared" si="176"/>
        <v>680</v>
      </c>
      <c r="AI635" s="135"/>
      <c r="AJ635" s="135"/>
      <c r="AK635" s="135">
        <f t="shared" si="171"/>
        <v>680</v>
      </c>
      <c r="AL635" s="135">
        <f t="shared" si="172"/>
        <v>680</v>
      </c>
    </row>
    <row r="636" spans="1:38" ht="45" customHeight="1" x14ac:dyDescent="0.2">
      <c r="A636" s="42" t="s">
        <v>6</v>
      </c>
      <c r="B636" s="43">
        <v>298</v>
      </c>
      <c r="C636" s="44">
        <v>1102</v>
      </c>
      <c r="D636" s="45" t="s">
        <v>30</v>
      </c>
      <c r="E636" s="46" t="s">
        <v>3</v>
      </c>
      <c r="F636" s="45" t="s">
        <v>2</v>
      </c>
      <c r="G636" s="47" t="s">
        <v>29</v>
      </c>
      <c r="H636" s="48">
        <v>100</v>
      </c>
      <c r="I636" s="49">
        <f>I637</f>
        <v>435.7</v>
      </c>
      <c r="J636" s="49">
        <f>J637</f>
        <v>435.7</v>
      </c>
      <c r="K636" s="49"/>
      <c r="L636" s="49"/>
      <c r="M636" s="49">
        <f t="shared" si="164"/>
        <v>435.7</v>
      </c>
      <c r="N636" s="50">
        <f t="shared" si="165"/>
        <v>435.7</v>
      </c>
      <c r="O636" s="51"/>
      <c r="P636" s="51"/>
      <c r="Q636" s="50">
        <f t="shared" si="180"/>
        <v>435.7</v>
      </c>
      <c r="R636" s="50">
        <f t="shared" si="181"/>
        <v>435.7</v>
      </c>
      <c r="S636" s="51"/>
      <c r="T636" s="51"/>
      <c r="U636" s="52">
        <f t="shared" si="179"/>
        <v>435.7</v>
      </c>
      <c r="V636" s="52">
        <f t="shared" si="179"/>
        <v>435.7</v>
      </c>
      <c r="W636" s="52"/>
      <c r="X636" s="52"/>
      <c r="Y636" s="52">
        <f t="shared" si="177"/>
        <v>435.7</v>
      </c>
      <c r="Z636" s="52">
        <f t="shared" si="178"/>
        <v>435.7</v>
      </c>
      <c r="AA636" s="52"/>
      <c r="AB636" s="52"/>
      <c r="AC636" s="52">
        <f t="shared" si="173"/>
        <v>435.7</v>
      </c>
      <c r="AD636" s="91">
        <f t="shared" si="174"/>
        <v>435.7</v>
      </c>
      <c r="AE636" s="3"/>
      <c r="AF636" s="3"/>
      <c r="AG636" s="135">
        <f t="shared" si="175"/>
        <v>435.7</v>
      </c>
      <c r="AH636" s="135">
        <f t="shared" si="176"/>
        <v>435.7</v>
      </c>
      <c r="AI636" s="135"/>
      <c r="AJ636" s="135"/>
      <c r="AK636" s="135">
        <f t="shared" si="171"/>
        <v>435.7</v>
      </c>
      <c r="AL636" s="135">
        <f t="shared" si="172"/>
        <v>435.7</v>
      </c>
    </row>
    <row r="637" spans="1:38" ht="22.5" x14ac:dyDescent="0.2">
      <c r="A637" s="42" t="s">
        <v>5</v>
      </c>
      <c r="B637" s="43">
        <v>298</v>
      </c>
      <c r="C637" s="44">
        <v>1102</v>
      </c>
      <c r="D637" s="45" t="s">
        <v>30</v>
      </c>
      <c r="E637" s="46" t="s">
        <v>3</v>
      </c>
      <c r="F637" s="45" t="s">
        <v>2</v>
      </c>
      <c r="G637" s="47" t="s">
        <v>29</v>
      </c>
      <c r="H637" s="48">
        <v>120</v>
      </c>
      <c r="I637" s="49">
        <v>435.7</v>
      </c>
      <c r="J637" s="49">
        <v>435.7</v>
      </c>
      <c r="K637" s="49"/>
      <c r="L637" s="49"/>
      <c r="M637" s="49">
        <f t="shared" si="164"/>
        <v>435.7</v>
      </c>
      <c r="N637" s="50">
        <f t="shared" si="165"/>
        <v>435.7</v>
      </c>
      <c r="O637" s="51"/>
      <c r="P637" s="51"/>
      <c r="Q637" s="50">
        <f t="shared" si="180"/>
        <v>435.7</v>
      </c>
      <c r="R637" s="50">
        <f t="shared" si="181"/>
        <v>435.7</v>
      </c>
      <c r="S637" s="51"/>
      <c r="T637" s="51"/>
      <c r="U637" s="52">
        <f t="shared" si="179"/>
        <v>435.7</v>
      </c>
      <c r="V637" s="52">
        <f t="shared" si="179"/>
        <v>435.7</v>
      </c>
      <c r="W637" s="52"/>
      <c r="X637" s="52"/>
      <c r="Y637" s="52">
        <f t="shared" si="177"/>
        <v>435.7</v>
      </c>
      <c r="Z637" s="52">
        <f t="shared" si="178"/>
        <v>435.7</v>
      </c>
      <c r="AA637" s="52"/>
      <c r="AB637" s="52"/>
      <c r="AC637" s="52">
        <f t="shared" si="173"/>
        <v>435.7</v>
      </c>
      <c r="AD637" s="91">
        <f t="shared" si="174"/>
        <v>435.7</v>
      </c>
      <c r="AE637" s="3"/>
      <c r="AF637" s="3"/>
      <c r="AG637" s="135">
        <f t="shared" si="175"/>
        <v>435.7</v>
      </c>
      <c r="AH637" s="135">
        <f t="shared" si="176"/>
        <v>435.7</v>
      </c>
      <c r="AI637" s="135"/>
      <c r="AJ637" s="135"/>
      <c r="AK637" s="135">
        <f t="shared" si="171"/>
        <v>435.7</v>
      </c>
      <c r="AL637" s="135">
        <f t="shared" si="172"/>
        <v>435.7</v>
      </c>
    </row>
    <row r="638" spans="1:38" ht="22.5" x14ac:dyDescent="0.2">
      <c r="A638" s="42" t="s">
        <v>14</v>
      </c>
      <c r="B638" s="43">
        <v>298</v>
      </c>
      <c r="C638" s="44">
        <v>1102</v>
      </c>
      <c r="D638" s="45" t="s">
        <v>30</v>
      </c>
      <c r="E638" s="46" t="s">
        <v>3</v>
      </c>
      <c r="F638" s="45" t="s">
        <v>2</v>
      </c>
      <c r="G638" s="47" t="s">
        <v>29</v>
      </c>
      <c r="H638" s="48">
        <v>200</v>
      </c>
      <c r="I638" s="49">
        <f>I639</f>
        <v>244.3</v>
      </c>
      <c r="J638" s="49">
        <f>J639</f>
        <v>244.3</v>
      </c>
      <c r="K638" s="49"/>
      <c r="L638" s="49"/>
      <c r="M638" s="49">
        <f t="shared" si="164"/>
        <v>244.3</v>
      </c>
      <c r="N638" s="50">
        <f t="shared" si="165"/>
        <v>244.3</v>
      </c>
      <c r="O638" s="51"/>
      <c r="P638" s="51"/>
      <c r="Q638" s="50">
        <f t="shared" si="180"/>
        <v>244.3</v>
      </c>
      <c r="R638" s="50">
        <f t="shared" si="181"/>
        <v>244.3</v>
      </c>
      <c r="S638" s="51"/>
      <c r="T638" s="51"/>
      <c r="U638" s="52">
        <f t="shared" si="179"/>
        <v>244.3</v>
      </c>
      <c r="V638" s="52">
        <f t="shared" si="179"/>
        <v>244.3</v>
      </c>
      <c r="W638" s="52"/>
      <c r="X638" s="52"/>
      <c r="Y638" s="52">
        <f t="shared" si="177"/>
        <v>244.3</v>
      </c>
      <c r="Z638" s="52">
        <f t="shared" si="178"/>
        <v>244.3</v>
      </c>
      <c r="AA638" s="52"/>
      <c r="AB638" s="52"/>
      <c r="AC638" s="52">
        <f t="shared" si="173"/>
        <v>244.3</v>
      </c>
      <c r="AD638" s="91">
        <f t="shared" si="174"/>
        <v>244.3</v>
      </c>
      <c r="AE638" s="3"/>
      <c r="AF638" s="3"/>
      <c r="AG638" s="135">
        <f t="shared" si="175"/>
        <v>244.3</v>
      </c>
      <c r="AH638" s="135">
        <f t="shared" si="176"/>
        <v>244.3</v>
      </c>
      <c r="AI638" s="135"/>
      <c r="AJ638" s="135"/>
      <c r="AK638" s="135">
        <f t="shared" si="171"/>
        <v>244.3</v>
      </c>
      <c r="AL638" s="135">
        <f t="shared" si="172"/>
        <v>244.3</v>
      </c>
    </row>
    <row r="639" spans="1:38" ht="22.5" x14ac:dyDescent="0.2">
      <c r="A639" s="42" t="s">
        <v>13</v>
      </c>
      <c r="B639" s="43">
        <v>298</v>
      </c>
      <c r="C639" s="44">
        <v>1102</v>
      </c>
      <c r="D639" s="45" t="s">
        <v>30</v>
      </c>
      <c r="E639" s="46" t="s">
        <v>3</v>
      </c>
      <c r="F639" s="45" t="s">
        <v>2</v>
      </c>
      <c r="G639" s="47" t="s">
        <v>29</v>
      </c>
      <c r="H639" s="48">
        <v>240</v>
      </c>
      <c r="I639" s="49">
        <v>244.3</v>
      </c>
      <c r="J639" s="49">
        <v>244.3</v>
      </c>
      <c r="K639" s="49"/>
      <c r="L639" s="49"/>
      <c r="M639" s="49">
        <f t="shared" si="164"/>
        <v>244.3</v>
      </c>
      <c r="N639" s="50">
        <f t="shared" si="165"/>
        <v>244.3</v>
      </c>
      <c r="O639" s="51"/>
      <c r="P639" s="51"/>
      <c r="Q639" s="50">
        <f t="shared" si="180"/>
        <v>244.3</v>
      </c>
      <c r="R639" s="50">
        <f t="shared" si="181"/>
        <v>244.3</v>
      </c>
      <c r="S639" s="51"/>
      <c r="T639" s="51"/>
      <c r="U639" s="52">
        <f t="shared" si="179"/>
        <v>244.3</v>
      </c>
      <c r="V639" s="52">
        <f t="shared" si="179"/>
        <v>244.3</v>
      </c>
      <c r="W639" s="52"/>
      <c r="X639" s="52"/>
      <c r="Y639" s="52">
        <f t="shared" si="177"/>
        <v>244.3</v>
      </c>
      <c r="Z639" s="52">
        <f t="shared" si="178"/>
        <v>244.3</v>
      </c>
      <c r="AA639" s="52"/>
      <c r="AB639" s="52"/>
      <c r="AC639" s="52">
        <f t="shared" si="173"/>
        <v>244.3</v>
      </c>
      <c r="AD639" s="91">
        <f t="shared" si="174"/>
        <v>244.3</v>
      </c>
      <c r="AE639" s="3"/>
      <c r="AF639" s="3"/>
      <c r="AG639" s="135">
        <f t="shared" si="175"/>
        <v>244.3</v>
      </c>
      <c r="AH639" s="135">
        <f t="shared" si="176"/>
        <v>244.3</v>
      </c>
      <c r="AI639" s="135"/>
      <c r="AJ639" s="135"/>
      <c r="AK639" s="135">
        <f t="shared" si="171"/>
        <v>244.3</v>
      </c>
      <c r="AL639" s="135">
        <f t="shared" si="172"/>
        <v>244.3</v>
      </c>
    </row>
    <row r="640" spans="1:38" ht="22.5" x14ac:dyDescent="0.2">
      <c r="A640" s="61" t="s">
        <v>28</v>
      </c>
      <c r="B640" s="62">
        <v>302</v>
      </c>
      <c r="C640" s="63" t="s">
        <v>7</v>
      </c>
      <c r="D640" s="64" t="s">
        <v>7</v>
      </c>
      <c r="E640" s="65" t="s">
        <v>7</v>
      </c>
      <c r="F640" s="64" t="s">
        <v>7</v>
      </c>
      <c r="G640" s="66" t="s">
        <v>7</v>
      </c>
      <c r="H640" s="67" t="s">
        <v>7</v>
      </c>
      <c r="I640" s="68">
        <f>I641</f>
        <v>6309.2</v>
      </c>
      <c r="J640" s="68">
        <f>J641</f>
        <v>6309.2</v>
      </c>
      <c r="K640" s="68"/>
      <c r="L640" s="68"/>
      <c r="M640" s="68">
        <f t="shared" si="164"/>
        <v>6309.2</v>
      </c>
      <c r="N640" s="69">
        <f t="shared" si="165"/>
        <v>6309.2</v>
      </c>
      <c r="O640" s="51"/>
      <c r="P640" s="51"/>
      <c r="Q640" s="69">
        <f t="shared" si="180"/>
        <v>6309.2</v>
      </c>
      <c r="R640" s="69">
        <f t="shared" si="181"/>
        <v>6309.2</v>
      </c>
      <c r="S640" s="51"/>
      <c r="T640" s="51"/>
      <c r="U640" s="40">
        <f t="shared" si="179"/>
        <v>6309.2</v>
      </c>
      <c r="V640" s="40">
        <f t="shared" si="179"/>
        <v>6309.2</v>
      </c>
      <c r="W640" s="40"/>
      <c r="X640" s="40"/>
      <c r="Y640" s="40">
        <f t="shared" si="177"/>
        <v>6309.2</v>
      </c>
      <c r="Z640" s="40">
        <f t="shared" si="178"/>
        <v>6309.2</v>
      </c>
      <c r="AA640" s="40"/>
      <c r="AB640" s="40"/>
      <c r="AC640" s="40">
        <f t="shared" si="173"/>
        <v>6309.2</v>
      </c>
      <c r="AD640" s="41">
        <f t="shared" si="174"/>
        <v>6309.2</v>
      </c>
      <c r="AE640" s="3"/>
      <c r="AF640" s="3"/>
      <c r="AG640" s="135">
        <f t="shared" si="175"/>
        <v>6309.2</v>
      </c>
      <c r="AH640" s="135">
        <f t="shared" si="176"/>
        <v>6309.2</v>
      </c>
      <c r="AI640" s="135"/>
      <c r="AJ640" s="135"/>
      <c r="AK640" s="135">
        <f t="shared" si="171"/>
        <v>6309.2</v>
      </c>
      <c r="AL640" s="135">
        <f t="shared" si="172"/>
        <v>6309.2</v>
      </c>
    </row>
    <row r="641" spans="1:38" x14ac:dyDescent="0.2">
      <c r="A641" s="42" t="s">
        <v>27</v>
      </c>
      <c r="B641" s="43">
        <v>302</v>
      </c>
      <c r="C641" s="44">
        <v>100</v>
      </c>
      <c r="D641" s="45" t="s">
        <v>7</v>
      </c>
      <c r="E641" s="46" t="s">
        <v>7</v>
      </c>
      <c r="F641" s="45" t="s">
        <v>7</v>
      </c>
      <c r="G641" s="47" t="s">
        <v>7</v>
      </c>
      <c r="H641" s="48" t="s">
        <v>7</v>
      </c>
      <c r="I641" s="49">
        <f>I642+I658</f>
        <v>6309.2</v>
      </c>
      <c r="J641" s="49">
        <f>J642+J658</f>
        <v>6309.2</v>
      </c>
      <c r="K641" s="49"/>
      <c r="L641" s="49"/>
      <c r="M641" s="49">
        <f t="shared" si="164"/>
        <v>6309.2</v>
      </c>
      <c r="N641" s="50">
        <f t="shared" si="165"/>
        <v>6309.2</v>
      </c>
      <c r="O641" s="51"/>
      <c r="P641" s="51"/>
      <c r="Q641" s="50">
        <f t="shared" si="180"/>
        <v>6309.2</v>
      </c>
      <c r="R641" s="50">
        <f t="shared" si="181"/>
        <v>6309.2</v>
      </c>
      <c r="S641" s="51"/>
      <c r="T641" s="51"/>
      <c r="U641" s="52">
        <f t="shared" si="179"/>
        <v>6309.2</v>
      </c>
      <c r="V641" s="52">
        <f t="shared" si="179"/>
        <v>6309.2</v>
      </c>
      <c r="W641" s="52"/>
      <c r="X641" s="52"/>
      <c r="Y641" s="52">
        <f t="shared" si="177"/>
        <v>6309.2</v>
      </c>
      <c r="Z641" s="52">
        <f t="shared" si="178"/>
        <v>6309.2</v>
      </c>
      <c r="AA641" s="52"/>
      <c r="AB641" s="52"/>
      <c r="AC641" s="52">
        <f t="shared" si="173"/>
        <v>6309.2</v>
      </c>
      <c r="AD641" s="91">
        <f t="shared" si="174"/>
        <v>6309.2</v>
      </c>
      <c r="AE641" s="3"/>
      <c r="AF641" s="3"/>
      <c r="AG641" s="135">
        <f t="shared" si="175"/>
        <v>6309.2</v>
      </c>
      <c r="AH641" s="135">
        <f t="shared" si="176"/>
        <v>6309.2</v>
      </c>
      <c r="AI641" s="135"/>
      <c r="AJ641" s="135"/>
      <c r="AK641" s="135">
        <f t="shared" si="171"/>
        <v>6309.2</v>
      </c>
      <c r="AL641" s="135">
        <f t="shared" si="172"/>
        <v>6309.2</v>
      </c>
    </row>
    <row r="642" spans="1:38" ht="33.6" customHeight="1" x14ac:dyDescent="0.2">
      <c r="A642" s="42" t="s">
        <v>26</v>
      </c>
      <c r="B642" s="43">
        <v>302</v>
      </c>
      <c r="C642" s="44">
        <v>103</v>
      </c>
      <c r="D642" s="45" t="s">
        <v>7</v>
      </c>
      <c r="E642" s="46" t="s">
        <v>7</v>
      </c>
      <c r="F642" s="45" t="s">
        <v>7</v>
      </c>
      <c r="G642" s="47" t="s">
        <v>7</v>
      </c>
      <c r="H642" s="48" t="s">
        <v>7</v>
      </c>
      <c r="I642" s="49">
        <f>I643</f>
        <v>4402</v>
      </c>
      <c r="J642" s="49">
        <f>J643</f>
        <v>4402</v>
      </c>
      <c r="K642" s="49"/>
      <c r="L642" s="49"/>
      <c r="M642" s="49">
        <f t="shared" ref="M642:M670" si="183">I642+K642</f>
        <v>4402</v>
      </c>
      <c r="N642" s="50">
        <f t="shared" ref="N642:N670" si="184">J642+L642</f>
        <v>4402</v>
      </c>
      <c r="O642" s="51"/>
      <c r="P642" s="51"/>
      <c r="Q642" s="50">
        <f t="shared" si="180"/>
        <v>4402</v>
      </c>
      <c r="R642" s="50">
        <f t="shared" si="181"/>
        <v>4402</v>
      </c>
      <c r="S642" s="51"/>
      <c r="T642" s="51"/>
      <c r="U642" s="52">
        <f t="shared" si="179"/>
        <v>4402</v>
      </c>
      <c r="V642" s="52">
        <f t="shared" si="179"/>
        <v>4402</v>
      </c>
      <c r="W642" s="52"/>
      <c r="X642" s="52"/>
      <c r="Y642" s="52">
        <f t="shared" si="177"/>
        <v>4402</v>
      </c>
      <c r="Z642" s="52">
        <f t="shared" si="178"/>
        <v>4402</v>
      </c>
      <c r="AA642" s="52"/>
      <c r="AB642" s="52"/>
      <c r="AC642" s="52">
        <f t="shared" si="173"/>
        <v>4402</v>
      </c>
      <c r="AD642" s="91">
        <f t="shared" si="174"/>
        <v>4402</v>
      </c>
      <c r="AE642" s="3"/>
      <c r="AF642" s="3"/>
      <c r="AG642" s="135">
        <f t="shared" si="175"/>
        <v>4402</v>
      </c>
      <c r="AH642" s="135">
        <f t="shared" si="176"/>
        <v>4402</v>
      </c>
      <c r="AI642" s="135"/>
      <c r="AJ642" s="135"/>
      <c r="AK642" s="135">
        <f t="shared" si="171"/>
        <v>4402</v>
      </c>
      <c r="AL642" s="135">
        <f t="shared" si="172"/>
        <v>4402</v>
      </c>
    </row>
    <row r="643" spans="1:38" ht="42" customHeight="1" x14ac:dyDescent="0.2">
      <c r="A643" s="42" t="s">
        <v>25</v>
      </c>
      <c r="B643" s="43">
        <v>302</v>
      </c>
      <c r="C643" s="44">
        <v>103</v>
      </c>
      <c r="D643" s="45" t="s">
        <v>19</v>
      </c>
      <c r="E643" s="46" t="s">
        <v>3</v>
      </c>
      <c r="F643" s="45" t="s">
        <v>2</v>
      </c>
      <c r="G643" s="47" t="s">
        <v>9</v>
      </c>
      <c r="H643" s="48" t="s">
        <v>7</v>
      </c>
      <c r="I643" s="49">
        <f>I644+I648+I654</f>
        <v>4402</v>
      </c>
      <c r="J643" s="49">
        <f>J644+J648+J654</f>
        <v>4402</v>
      </c>
      <c r="K643" s="49"/>
      <c r="L643" s="49"/>
      <c r="M643" s="49">
        <f t="shared" si="183"/>
        <v>4402</v>
      </c>
      <c r="N643" s="50">
        <f t="shared" si="184"/>
        <v>4402</v>
      </c>
      <c r="O643" s="51"/>
      <c r="P643" s="51"/>
      <c r="Q643" s="50">
        <f t="shared" si="180"/>
        <v>4402</v>
      </c>
      <c r="R643" s="50">
        <f t="shared" si="181"/>
        <v>4402</v>
      </c>
      <c r="S643" s="51"/>
      <c r="T643" s="51"/>
      <c r="U643" s="52">
        <f t="shared" si="179"/>
        <v>4402</v>
      </c>
      <c r="V643" s="52">
        <f t="shared" si="179"/>
        <v>4402</v>
      </c>
      <c r="W643" s="52"/>
      <c r="X643" s="52"/>
      <c r="Y643" s="52">
        <f t="shared" si="177"/>
        <v>4402</v>
      </c>
      <c r="Z643" s="52">
        <f t="shared" si="178"/>
        <v>4402</v>
      </c>
      <c r="AA643" s="52"/>
      <c r="AB643" s="52"/>
      <c r="AC643" s="52">
        <f t="shared" si="173"/>
        <v>4402</v>
      </c>
      <c r="AD643" s="91">
        <f t="shared" si="174"/>
        <v>4402</v>
      </c>
      <c r="AE643" s="3"/>
      <c r="AF643" s="3"/>
      <c r="AG643" s="135">
        <f t="shared" si="175"/>
        <v>4402</v>
      </c>
      <c r="AH643" s="135">
        <f t="shared" si="176"/>
        <v>4402</v>
      </c>
      <c r="AI643" s="135"/>
      <c r="AJ643" s="135"/>
      <c r="AK643" s="135">
        <f t="shared" si="171"/>
        <v>4402</v>
      </c>
      <c r="AL643" s="135">
        <f t="shared" si="172"/>
        <v>4402</v>
      </c>
    </row>
    <row r="644" spans="1:38" ht="22.5" x14ac:dyDescent="0.2">
      <c r="A644" s="42" t="s">
        <v>24</v>
      </c>
      <c r="B644" s="43">
        <v>302</v>
      </c>
      <c r="C644" s="44">
        <v>103</v>
      </c>
      <c r="D644" s="45" t="s">
        <v>19</v>
      </c>
      <c r="E644" s="46" t="s">
        <v>23</v>
      </c>
      <c r="F644" s="45" t="s">
        <v>2</v>
      </c>
      <c r="G644" s="47" t="s">
        <v>9</v>
      </c>
      <c r="H644" s="48" t="s">
        <v>7</v>
      </c>
      <c r="I644" s="49">
        <f t="shared" ref="I644:J646" si="185">I645</f>
        <v>1967.2</v>
      </c>
      <c r="J644" s="49">
        <f t="shared" si="185"/>
        <v>1967.2</v>
      </c>
      <c r="K644" s="49"/>
      <c r="L644" s="49"/>
      <c r="M644" s="49">
        <f t="shared" si="183"/>
        <v>1967.2</v>
      </c>
      <c r="N644" s="50">
        <f t="shared" si="184"/>
        <v>1967.2</v>
      </c>
      <c r="O644" s="51"/>
      <c r="P644" s="51"/>
      <c r="Q644" s="50">
        <f t="shared" si="180"/>
        <v>1967.2</v>
      </c>
      <c r="R644" s="50">
        <f t="shared" si="181"/>
        <v>1967.2</v>
      </c>
      <c r="S644" s="51"/>
      <c r="T644" s="51"/>
      <c r="U644" s="52">
        <f t="shared" si="179"/>
        <v>1967.2</v>
      </c>
      <c r="V644" s="52">
        <f t="shared" si="179"/>
        <v>1967.2</v>
      </c>
      <c r="W644" s="52"/>
      <c r="X644" s="52"/>
      <c r="Y644" s="52">
        <f t="shared" si="177"/>
        <v>1967.2</v>
      </c>
      <c r="Z644" s="52">
        <f t="shared" si="178"/>
        <v>1967.2</v>
      </c>
      <c r="AA644" s="52"/>
      <c r="AB644" s="52"/>
      <c r="AC644" s="52">
        <f t="shared" si="173"/>
        <v>1967.2</v>
      </c>
      <c r="AD644" s="91">
        <f t="shared" si="174"/>
        <v>1967.2</v>
      </c>
      <c r="AE644" s="3"/>
      <c r="AF644" s="3"/>
      <c r="AG644" s="135">
        <f t="shared" si="175"/>
        <v>1967.2</v>
      </c>
      <c r="AH644" s="135">
        <f t="shared" si="176"/>
        <v>1967.2</v>
      </c>
      <c r="AI644" s="135"/>
      <c r="AJ644" s="135"/>
      <c r="AK644" s="135">
        <f t="shared" si="171"/>
        <v>1967.2</v>
      </c>
      <c r="AL644" s="135">
        <f t="shared" si="172"/>
        <v>1967.2</v>
      </c>
    </row>
    <row r="645" spans="1:38" ht="22.5" x14ac:dyDescent="0.2">
      <c r="A645" s="42" t="s">
        <v>15</v>
      </c>
      <c r="B645" s="43">
        <v>302</v>
      </c>
      <c r="C645" s="44">
        <v>103</v>
      </c>
      <c r="D645" s="45" t="s">
        <v>19</v>
      </c>
      <c r="E645" s="46" t="s">
        <v>23</v>
      </c>
      <c r="F645" s="45" t="s">
        <v>2</v>
      </c>
      <c r="G645" s="47" t="s">
        <v>11</v>
      </c>
      <c r="H645" s="48" t="s">
        <v>7</v>
      </c>
      <c r="I645" s="49">
        <f t="shared" si="185"/>
        <v>1967.2</v>
      </c>
      <c r="J645" s="49">
        <f t="shared" si="185"/>
        <v>1967.2</v>
      </c>
      <c r="K645" s="49"/>
      <c r="L645" s="49"/>
      <c r="M645" s="49">
        <f t="shared" si="183"/>
        <v>1967.2</v>
      </c>
      <c r="N645" s="50">
        <f t="shared" si="184"/>
        <v>1967.2</v>
      </c>
      <c r="O645" s="51"/>
      <c r="P645" s="51"/>
      <c r="Q645" s="50">
        <f t="shared" si="180"/>
        <v>1967.2</v>
      </c>
      <c r="R645" s="50">
        <f t="shared" si="181"/>
        <v>1967.2</v>
      </c>
      <c r="S645" s="51"/>
      <c r="T645" s="51"/>
      <c r="U645" s="52">
        <f t="shared" si="179"/>
        <v>1967.2</v>
      </c>
      <c r="V645" s="52">
        <f t="shared" si="179"/>
        <v>1967.2</v>
      </c>
      <c r="W645" s="52"/>
      <c r="X645" s="52"/>
      <c r="Y645" s="52">
        <f t="shared" si="177"/>
        <v>1967.2</v>
      </c>
      <c r="Z645" s="52">
        <f t="shared" si="178"/>
        <v>1967.2</v>
      </c>
      <c r="AA645" s="52"/>
      <c r="AB645" s="52"/>
      <c r="AC645" s="52">
        <f t="shared" si="173"/>
        <v>1967.2</v>
      </c>
      <c r="AD645" s="91">
        <f t="shared" si="174"/>
        <v>1967.2</v>
      </c>
      <c r="AE645" s="3"/>
      <c r="AF645" s="3"/>
      <c r="AG645" s="135">
        <f t="shared" si="175"/>
        <v>1967.2</v>
      </c>
      <c r="AH645" s="135">
        <f t="shared" si="176"/>
        <v>1967.2</v>
      </c>
      <c r="AI645" s="135"/>
      <c r="AJ645" s="135"/>
      <c r="AK645" s="135">
        <f t="shared" si="171"/>
        <v>1967.2</v>
      </c>
      <c r="AL645" s="135">
        <f t="shared" si="172"/>
        <v>1967.2</v>
      </c>
    </row>
    <row r="646" spans="1:38" ht="43.9" customHeight="1" x14ac:dyDescent="0.2">
      <c r="A646" s="42" t="s">
        <v>6</v>
      </c>
      <c r="B646" s="43">
        <v>302</v>
      </c>
      <c r="C646" s="44">
        <v>103</v>
      </c>
      <c r="D646" s="45" t="s">
        <v>19</v>
      </c>
      <c r="E646" s="46" t="s">
        <v>23</v>
      </c>
      <c r="F646" s="45" t="s">
        <v>2</v>
      </c>
      <c r="G646" s="47" t="s">
        <v>11</v>
      </c>
      <c r="H646" s="48">
        <v>100</v>
      </c>
      <c r="I646" s="49">
        <f t="shared" si="185"/>
        <v>1967.2</v>
      </c>
      <c r="J646" s="49">
        <f t="shared" si="185"/>
        <v>1967.2</v>
      </c>
      <c r="K646" s="49"/>
      <c r="L646" s="49"/>
      <c r="M646" s="49">
        <f t="shared" si="183"/>
        <v>1967.2</v>
      </c>
      <c r="N646" s="50">
        <f t="shared" si="184"/>
        <v>1967.2</v>
      </c>
      <c r="O646" s="51"/>
      <c r="P646" s="51"/>
      <c r="Q646" s="50">
        <f t="shared" si="180"/>
        <v>1967.2</v>
      </c>
      <c r="R646" s="50">
        <f t="shared" si="181"/>
        <v>1967.2</v>
      </c>
      <c r="S646" s="51"/>
      <c r="T646" s="51"/>
      <c r="U646" s="52">
        <f t="shared" si="179"/>
        <v>1967.2</v>
      </c>
      <c r="V646" s="52">
        <f t="shared" si="179"/>
        <v>1967.2</v>
      </c>
      <c r="W646" s="52"/>
      <c r="X646" s="52"/>
      <c r="Y646" s="52">
        <f t="shared" si="177"/>
        <v>1967.2</v>
      </c>
      <c r="Z646" s="52">
        <f t="shared" si="178"/>
        <v>1967.2</v>
      </c>
      <c r="AA646" s="52"/>
      <c r="AB646" s="52"/>
      <c r="AC646" s="52">
        <f t="shared" si="173"/>
        <v>1967.2</v>
      </c>
      <c r="AD646" s="91">
        <f t="shared" si="174"/>
        <v>1967.2</v>
      </c>
      <c r="AE646" s="3"/>
      <c r="AF646" s="3"/>
      <c r="AG646" s="135">
        <f t="shared" si="175"/>
        <v>1967.2</v>
      </c>
      <c r="AH646" s="135">
        <f t="shared" si="176"/>
        <v>1967.2</v>
      </c>
      <c r="AI646" s="135"/>
      <c r="AJ646" s="135"/>
      <c r="AK646" s="135">
        <f t="shared" si="171"/>
        <v>1967.2</v>
      </c>
      <c r="AL646" s="135">
        <f t="shared" si="172"/>
        <v>1967.2</v>
      </c>
    </row>
    <row r="647" spans="1:38" ht="22.5" x14ac:dyDescent="0.2">
      <c r="A647" s="42" t="s">
        <v>5</v>
      </c>
      <c r="B647" s="43">
        <v>302</v>
      </c>
      <c r="C647" s="44">
        <v>103</v>
      </c>
      <c r="D647" s="45" t="s">
        <v>19</v>
      </c>
      <c r="E647" s="46" t="s">
        <v>23</v>
      </c>
      <c r="F647" s="45" t="s">
        <v>2</v>
      </c>
      <c r="G647" s="47" t="s">
        <v>11</v>
      </c>
      <c r="H647" s="48">
        <v>120</v>
      </c>
      <c r="I647" s="49">
        <f>1569.4+397.8</f>
        <v>1967.2</v>
      </c>
      <c r="J647" s="49">
        <f>397.8+1569.4</f>
        <v>1967.2</v>
      </c>
      <c r="K647" s="49"/>
      <c r="L647" s="49"/>
      <c r="M647" s="49">
        <f t="shared" si="183"/>
        <v>1967.2</v>
      </c>
      <c r="N647" s="50">
        <f t="shared" si="184"/>
        <v>1967.2</v>
      </c>
      <c r="O647" s="51"/>
      <c r="P647" s="51"/>
      <c r="Q647" s="50">
        <f t="shared" si="180"/>
        <v>1967.2</v>
      </c>
      <c r="R647" s="50">
        <f t="shared" si="181"/>
        <v>1967.2</v>
      </c>
      <c r="S647" s="51"/>
      <c r="T647" s="51"/>
      <c r="U647" s="52">
        <f t="shared" si="179"/>
        <v>1967.2</v>
      </c>
      <c r="V647" s="52">
        <f t="shared" si="179"/>
        <v>1967.2</v>
      </c>
      <c r="W647" s="52"/>
      <c r="X647" s="52"/>
      <c r="Y647" s="52">
        <f t="shared" si="177"/>
        <v>1967.2</v>
      </c>
      <c r="Z647" s="52">
        <f t="shared" si="178"/>
        <v>1967.2</v>
      </c>
      <c r="AA647" s="52"/>
      <c r="AB647" s="52"/>
      <c r="AC647" s="52">
        <f t="shared" si="173"/>
        <v>1967.2</v>
      </c>
      <c r="AD647" s="91">
        <f t="shared" si="174"/>
        <v>1967.2</v>
      </c>
      <c r="AE647" s="3"/>
      <c r="AF647" s="3"/>
      <c r="AG647" s="135">
        <f t="shared" si="175"/>
        <v>1967.2</v>
      </c>
      <c r="AH647" s="135">
        <f t="shared" si="176"/>
        <v>1967.2</v>
      </c>
      <c r="AI647" s="135"/>
      <c r="AJ647" s="135"/>
      <c r="AK647" s="135">
        <f t="shared" si="171"/>
        <v>1967.2</v>
      </c>
      <c r="AL647" s="135">
        <f t="shared" si="172"/>
        <v>1967.2</v>
      </c>
    </row>
    <row r="648" spans="1:38" x14ac:dyDescent="0.2">
      <c r="A648" s="42" t="s">
        <v>22</v>
      </c>
      <c r="B648" s="43">
        <v>302</v>
      </c>
      <c r="C648" s="44">
        <v>103</v>
      </c>
      <c r="D648" s="45" t="s">
        <v>19</v>
      </c>
      <c r="E648" s="46" t="s">
        <v>21</v>
      </c>
      <c r="F648" s="45" t="s">
        <v>2</v>
      </c>
      <c r="G648" s="47" t="s">
        <v>9</v>
      </c>
      <c r="H648" s="48" t="s">
        <v>7</v>
      </c>
      <c r="I648" s="49">
        <f>I649</f>
        <v>1934.2</v>
      </c>
      <c r="J648" s="49">
        <f>J649</f>
        <v>1934.2</v>
      </c>
      <c r="K648" s="49"/>
      <c r="L648" s="49"/>
      <c r="M648" s="49">
        <f t="shared" si="183"/>
        <v>1934.2</v>
      </c>
      <c r="N648" s="50">
        <f t="shared" si="184"/>
        <v>1934.2</v>
      </c>
      <c r="O648" s="51"/>
      <c r="P648" s="51"/>
      <c r="Q648" s="50">
        <f t="shared" si="180"/>
        <v>1934.2</v>
      </c>
      <c r="R648" s="50">
        <f t="shared" si="181"/>
        <v>1934.2</v>
      </c>
      <c r="S648" s="51"/>
      <c r="T648" s="51"/>
      <c r="U648" s="52">
        <f t="shared" si="179"/>
        <v>1934.2</v>
      </c>
      <c r="V648" s="52">
        <f t="shared" si="179"/>
        <v>1934.2</v>
      </c>
      <c r="W648" s="52"/>
      <c r="X648" s="52"/>
      <c r="Y648" s="52">
        <f t="shared" si="177"/>
        <v>1934.2</v>
      </c>
      <c r="Z648" s="52">
        <f t="shared" si="178"/>
        <v>1934.2</v>
      </c>
      <c r="AA648" s="52"/>
      <c r="AB648" s="52"/>
      <c r="AC648" s="52">
        <f t="shared" si="173"/>
        <v>1934.2</v>
      </c>
      <c r="AD648" s="91">
        <f t="shared" si="174"/>
        <v>1934.2</v>
      </c>
      <c r="AE648" s="3"/>
      <c r="AF648" s="3"/>
      <c r="AG648" s="135">
        <f t="shared" si="175"/>
        <v>1934.2</v>
      </c>
      <c r="AH648" s="135">
        <f t="shared" si="176"/>
        <v>1934.2</v>
      </c>
      <c r="AI648" s="135"/>
      <c r="AJ648" s="135"/>
      <c r="AK648" s="135">
        <f t="shared" si="171"/>
        <v>1934.2</v>
      </c>
      <c r="AL648" s="135">
        <f t="shared" si="172"/>
        <v>1934.2</v>
      </c>
    </row>
    <row r="649" spans="1:38" ht="22.5" x14ac:dyDescent="0.2">
      <c r="A649" s="42" t="s">
        <v>15</v>
      </c>
      <c r="B649" s="43">
        <v>302</v>
      </c>
      <c r="C649" s="44">
        <v>103</v>
      </c>
      <c r="D649" s="45" t="s">
        <v>19</v>
      </c>
      <c r="E649" s="46" t="s">
        <v>21</v>
      </c>
      <c r="F649" s="45" t="s">
        <v>2</v>
      </c>
      <c r="G649" s="47" t="s">
        <v>11</v>
      </c>
      <c r="H649" s="48" t="s">
        <v>7</v>
      </c>
      <c r="I649" s="49">
        <f>I650+I652</f>
        <v>1934.2</v>
      </c>
      <c r="J649" s="49">
        <f>J650+J652</f>
        <v>1934.2</v>
      </c>
      <c r="K649" s="49"/>
      <c r="L649" s="49"/>
      <c r="M649" s="49">
        <f t="shared" si="183"/>
        <v>1934.2</v>
      </c>
      <c r="N649" s="50">
        <f t="shared" si="184"/>
        <v>1934.2</v>
      </c>
      <c r="O649" s="51"/>
      <c r="P649" s="51"/>
      <c r="Q649" s="50">
        <f t="shared" si="180"/>
        <v>1934.2</v>
      </c>
      <c r="R649" s="50">
        <f t="shared" si="181"/>
        <v>1934.2</v>
      </c>
      <c r="S649" s="51"/>
      <c r="T649" s="51"/>
      <c r="U649" s="52">
        <f t="shared" si="179"/>
        <v>1934.2</v>
      </c>
      <c r="V649" s="52">
        <f t="shared" si="179"/>
        <v>1934.2</v>
      </c>
      <c r="W649" s="52"/>
      <c r="X649" s="52"/>
      <c r="Y649" s="52">
        <f t="shared" si="177"/>
        <v>1934.2</v>
      </c>
      <c r="Z649" s="52">
        <f t="shared" si="178"/>
        <v>1934.2</v>
      </c>
      <c r="AA649" s="52"/>
      <c r="AB649" s="52"/>
      <c r="AC649" s="52">
        <f t="shared" si="173"/>
        <v>1934.2</v>
      </c>
      <c r="AD649" s="91">
        <f t="shared" si="174"/>
        <v>1934.2</v>
      </c>
      <c r="AE649" s="3"/>
      <c r="AF649" s="3"/>
      <c r="AG649" s="135">
        <f t="shared" si="175"/>
        <v>1934.2</v>
      </c>
      <c r="AH649" s="135">
        <f t="shared" si="176"/>
        <v>1934.2</v>
      </c>
      <c r="AI649" s="135"/>
      <c r="AJ649" s="135"/>
      <c r="AK649" s="135">
        <f t="shared" si="171"/>
        <v>1934.2</v>
      </c>
      <c r="AL649" s="135">
        <f t="shared" si="172"/>
        <v>1934.2</v>
      </c>
    </row>
    <row r="650" spans="1:38" ht="42.6" customHeight="1" x14ac:dyDescent="0.2">
      <c r="A650" s="42" t="s">
        <v>6</v>
      </c>
      <c r="B650" s="43">
        <v>302</v>
      </c>
      <c r="C650" s="44">
        <v>103</v>
      </c>
      <c r="D650" s="45" t="s">
        <v>19</v>
      </c>
      <c r="E650" s="46" t="s">
        <v>21</v>
      </c>
      <c r="F650" s="45" t="s">
        <v>2</v>
      </c>
      <c r="G650" s="47" t="s">
        <v>11</v>
      </c>
      <c r="H650" s="48">
        <v>100</v>
      </c>
      <c r="I650" s="49">
        <f>I651</f>
        <v>1525.2</v>
      </c>
      <c r="J650" s="49">
        <f>J651</f>
        <v>1525.2</v>
      </c>
      <c r="K650" s="49"/>
      <c r="L650" s="49"/>
      <c r="M650" s="49">
        <f t="shared" si="183"/>
        <v>1525.2</v>
      </c>
      <c r="N650" s="50">
        <f t="shared" si="184"/>
        <v>1525.2</v>
      </c>
      <c r="O650" s="51"/>
      <c r="P650" s="51"/>
      <c r="Q650" s="50">
        <f t="shared" si="180"/>
        <v>1525.2</v>
      </c>
      <c r="R650" s="50">
        <f t="shared" si="181"/>
        <v>1525.2</v>
      </c>
      <c r="S650" s="51"/>
      <c r="T650" s="51"/>
      <c r="U650" s="52">
        <f t="shared" si="179"/>
        <v>1525.2</v>
      </c>
      <c r="V650" s="52">
        <f t="shared" si="179"/>
        <v>1525.2</v>
      </c>
      <c r="W650" s="52"/>
      <c r="X650" s="52"/>
      <c r="Y650" s="52">
        <f t="shared" si="177"/>
        <v>1525.2</v>
      </c>
      <c r="Z650" s="52">
        <f t="shared" si="178"/>
        <v>1525.2</v>
      </c>
      <c r="AA650" s="52"/>
      <c r="AB650" s="52"/>
      <c r="AC650" s="52">
        <f t="shared" si="173"/>
        <v>1525.2</v>
      </c>
      <c r="AD650" s="91">
        <f t="shared" si="174"/>
        <v>1525.2</v>
      </c>
      <c r="AE650" s="3"/>
      <c r="AF650" s="3"/>
      <c r="AG650" s="135">
        <f t="shared" si="175"/>
        <v>1525.2</v>
      </c>
      <c r="AH650" s="135">
        <f t="shared" si="176"/>
        <v>1525.2</v>
      </c>
      <c r="AI650" s="135"/>
      <c r="AJ650" s="135"/>
      <c r="AK650" s="135">
        <f t="shared" si="171"/>
        <v>1525.2</v>
      </c>
      <c r="AL650" s="135">
        <f t="shared" si="172"/>
        <v>1525.2</v>
      </c>
    </row>
    <row r="651" spans="1:38" ht="22.5" x14ac:dyDescent="0.2">
      <c r="A651" s="42" t="s">
        <v>5</v>
      </c>
      <c r="B651" s="43">
        <v>302</v>
      </c>
      <c r="C651" s="44">
        <v>103</v>
      </c>
      <c r="D651" s="45" t="s">
        <v>19</v>
      </c>
      <c r="E651" s="46" t="s">
        <v>21</v>
      </c>
      <c r="F651" s="45" t="s">
        <v>2</v>
      </c>
      <c r="G651" s="47" t="s">
        <v>11</v>
      </c>
      <c r="H651" s="48">
        <v>120</v>
      </c>
      <c r="I651" s="49">
        <f>1098.5+95+331.7</f>
        <v>1525.2</v>
      </c>
      <c r="J651" s="49">
        <f>1098.5+95+331.7</f>
        <v>1525.2</v>
      </c>
      <c r="K651" s="49"/>
      <c r="L651" s="49"/>
      <c r="M651" s="49">
        <f t="shared" si="183"/>
        <v>1525.2</v>
      </c>
      <c r="N651" s="50">
        <f t="shared" si="184"/>
        <v>1525.2</v>
      </c>
      <c r="O651" s="51"/>
      <c r="P651" s="51"/>
      <c r="Q651" s="50">
        <f t="shared" si="180"/>
        <v>1525.2</v>
      </c>
      <c r="R651" s="50">
        <f t="shared" si="181"/>
        <v>1525.2</v>
      </c>
      <c r="S651" s="51"/>
      <c r="T651" s="51"/>
      <c r="U651" s="52">
        <f t="shared" si="179"/>
        <v>1525.2</v>
      </c>
      <c r="V651" s="52">
        <f t="shared" si="179"/>
        <v>1525.2</v>
      </c>
      <c r="W651" s="52"/>
      <c r="X651" s="52"/>
      <c r="Y651" s="52">
        <f t="shared" si="177"/>
        <v>1525.2</v>
      </c>
      <c r="Z651" s="52">
        <f t="shared" si="178"/>
        <v>1525.2</v>
      </c>
      <c r="AA651" s="52"/>
      <c r="AB651" s="52"/>
      <c r="AC651" s="52">
        <f t="shared" si="173"/>
        <v>1525.2</v>
      </c>
      <c r="AD651" s="91">
        <f t="shared" si="174"/>
        <v>1525.2</v>
      </c>
      <c r="AE651" s="3"/>
      <c r="AF651" s="3"/>
      <c r="AG651" s="135">
        <f t="shared" si="175"/>
        <v>1525.2</v>
      </c>
      <c r="AH651" s="135">
        <f t="shared" si="176"/>
        <v>1525.2</v>
      </c>
      <c r="AI651" s="135"/>
      <c r="AJ651" s="135"/>
      <c r="AK651" s="135">
        <f t="shared" si="171"/>
        <v>1525.2</v>
      </c>
      <c r="AL651" s="135">
        <f t="shared" si="172"/>
        <v>1525.2</v>
      </c>
    </row>
    <row r="652" spans="1:38" ht="22.5" x14ac:dyDescent="0.2">
      <c r="A652" s="42" t="s">
        <v>14</v>
      </c>
      <c r="B652" s="43">
        <v>302</v>
      </c>
      <c r="C652" s="44">
        <v>103</v>
      </c>
      <c r="D652" s="45" t="s">
        <v>19</v>
      </c>
      <c r="E652" s="46" t="s">
        <v>21</v>
      </c>
      <c r="F652" s="45" t="s">
        <v>2</v>
      </c>
      <c r="G652" s="47" t="s">
        <v>11</v>
      </c>
      <c r="H652" s="48">
        <v>200</v>
      </c>
      <c r="I652" s="49">
        <f>I653</f>
        <v>409</v>
      </c>
      <c r="J652" s="49">
        <f>J653</f>
        <v>409</v>
      </c>
      <c r="K652" s="49"/>
      <c r="L652" s="49"/>
      <c r="M652" s="49">
        <f t="shared" si="183"/>
        <v>409</v>
      </c>
      <c r="N652" s="50">
        <f t="shared" si="184"/>
        <v>409</v>
      </c>
      <c r="O652" s="51"/>
      <c r="P652" s="51"/>
      <c r="Q652" s="50">
        <f t="shared" si="180"/>
        <v>409</v>
      </c>
      <c r="R652" s="50">
        <f t="shared" si="181"/>
        <v>409</v>
      </c>
      <c r="S652" s="51"/>
      <c r="T652" s="51"/>
      <c r="U652" s="52">
        <f t="shared" si="179"/>
        <v>409</v>
      </c>
      <c r="V652" s="52">
        <f t="shared" si="179"/>
        <v>409</v>
      </c>
      <c r="W652" s="52"/>
      <c r="X652" s="52"/>
      <c r="Y652" s="52">
        <f t="shared" si="177"/>
        <v>409</v>
      </c>
      <c r="Z652" s="52">
        <f t="shared" si="178"/>
        <v>409</v>
      </c>
      <c r="AA652" s="52"/>
      <c r="AB652" s="52"/>
      <c r="AC652" s="52">
        <f t="shared" si="173"/>
        <v>409</v>
      </c>
      <c r="AD652" s="91">
        <f t="shared" si="174"/>
        <v>409</v>
      </c>
      <c r="AE652" s="3"/>
      <c r="AF652" s="3"/>
      <c r="AG652" s="135">
        <f t="shared" si="175"/>
        <v>409</v>
      </c>
      <c r="AH652" s="135">
        <f t="shared" si="176"/>
        <v>409</v>
      </c>
      <c r="AI652" s="135"/>
      <c r="AJ652" s="135"/>
      <c r="AK652" s="135">
        <f t="shared" si="171"/>
        <v>409</v>
      </c>
      <c r="AL652" s="135">
        <f t="shared" si="172"/>
        <v>409</v>
      </c>
    </row>
    <row r="653" spans="1:38" ht="22.5" x14ac:dyDescent="0.2">
      <c r="A653" s="42" t="s">
        <v>13</v>
      </c>
      <c r="B653" s="43">
        <v>302</v>
      </c>
      <c r="C653" s="44">
        <v>103</v>
      </c>
      <c r="D653" s="45" t="s">
        <v>19</v>
      </c>
      <c r="E653" s="46" t="s">
        <v>21</v>
      </c>
      <c r="F653" s="45" t="s">
        <v>2</v>
      </c>
      <c r="G653" s="47" t="s">
        <v>11</v>
      </c>
      <c r="H653" s="48">
        <v>240</v>
      </c>
      <c r="I653" s="49">
        <f>386.6+22.4</f>
        <v>409</v>
      </c>
      <c r="J653" s="49">
        <f>386.6+22.4</f>
        <v>409</v>
      </c>
      <c r="K653" s="49"/>
      <c r="L653" s="49"/>
      <c r="M653" s="49">
        <f t="shared" si="183"/>
        <v>409</v>
      </c>
      <c r="N653" s="50">
        <f t="shared" si="184"/>
        <v>409</v>
      </c>
      <c r="O653" s="51"/>
      <c r="P653" s="51"/>
      <c r="Q653" s="50">
        <f t="shared" si="180"/>
        <v>409</v>
      </c>
      <c r="R653" s="50">
        <f t="shared" si="181"/>
        <v>409</v>
      </c>
      <c r="S653" s="51"/>
      <c r="T653" s="51"/>
      <c r="U653" s="52">
        <f t="shared" si="179"/>
        <v>409</v>
      </c>
      <c r="V653" s="52">
        <f t="shared" si="179"/>
        <v>409</v>
      </c>
      <c r="W653" s="52"/>
      <c r="X653" s="52"/>
      <c r="Y653" s="52">
        <f t="shared" si="177"/>
        <v>409</v>
      </c>
      <c r="Z653" s="52">
        <f t="shared" si="178"/>
        <v>409</v>
      </c>
      <c r="AA653" s="52"/>
      <c r="AB653" s="52"/>
      <c r="AC653" s="52">
        <f t="shared" si="173"/>
        <v>409</v>
      </c>
      <c r="AD653" s="91">
        <f t="shared" si="174"/>
        <v>409</v>
      </c>
      <c r="AE653" s="3"/>
      <c r="AF653" s="3"/>
      <c r="AG653" s="135">
        <f t="shared" si="175"/>
        <v>409</v>
      </c>
      <c r="AH653" s="135">
        <f t="shared" si="176"/>
        <v>409</v>
      </c>
      <c r="AI653" s="135"/>
      <c r="AJ653" s="135"/>
      <c r="AK653" s="135">
        <f t="shared" si="171"/>
        <v>409</v>
      </c>
      <c r="AL653" s="135">
        <f t="shared" si="172"/>
        <v>409</v>
      </c>
    </row>
    <row r="654" spans="1:38" x14ac:dyDescent="0.2">
      <c r="A654" s="42" t="s">
        <v>20</v>
      </c>
      <c r="B654" s="43">
        <v>302</v>
      </c>
      <c r="C654" s="44">
        <v>103</v>
      </c>
      <c r="D654" s="45" t="s">
        <v>19</v>
      </c>
      <c r="E654" s="46" t="s">
        <v>18</v>
      </c>
      <c r="F654" s="45" t="s">
        <v>2</v>
      </c>
      <c r="G654" s="47" t="s">
        <v>9</v>
      </c>
      <c r="H654" s="48" t="s">
        <v>7</v>
      </c>
      <c r="I654" s="49">
        <f t="shared" ref="I654:J656" si="186">I655</f>
        <v>500.59999999999997</v>
      </c>
      <c r="J654" s="49">
        <f t="shared" si="186"/>
        <v>500.59999999999997</v>
      </c>
      <c r="K654" s="49"/>
      <c r="L654" s="49"/>
      <c r="M654" s="49">
        <f t="shared" si="183"/>
        <v>500.59999999999997</v>
      </c>
      <c r="N654" s="50">
        <f t="shared" si="184"/>
        <v>500.59999999999997</v>
      </c>
      <c r="O654" s="51"/>
      <c r="P654" s="51"/>
      <c r="Q654" s="50">
        <f t="shared" si="180"/>
        <v>500.59999999999997</v>
      </c>
      <c r="R654" s="50">
        <f t="shared" si="181"/>
        <v>500.59999999999997</v>
      </c>
      <c r="S654" s="51"/>
      <c r="T654" s="51"/>
      <c r="U654" s="52">
        <f t="shared" si="179"/>
        <v>500.59999999999997</v>
      </c>
      <c r="V654" s="52">
        <f t="shared" si="179"/>
        <v>500.59999999999997</v>
      </c>
      <c r="W654" s="52"/>
      <c r="X654" s="52"/>
      <c r="Y654" s="52">
        <f t="shared" si="177"/>
        <v>500.59999999999997</v>
      </c>
      <c r="Z654" s="52">
        <f t="shared" si="178"/>
        <v>500.59999999999997</v>
      </c>
      <c r="AA654" s="52"/>
      <c r="AB654" s="52"/>
      <c r="AC654" s="52">
        <f t="shared" si="173"/>
        <v>500.59999999999997</v>
      </c>
      <c r="AD654" s="91">
        <f t="shared" si="174"/>
        <v>500.59999999999997</v>
      </c>
      <c r="AE654" s="3"/>
      <c r="AF654" s="3"/>
      <c r="AG654" s="135">
        <f t="shared" si="175"/>
        <v>500.59999999999997</v>
      </c>
      <c r="AH654" s="135">
        <f t="shared" si="176"/>
        <v>500.59999999999997</v>
      </c>
      <c r="AI654" s="135"/>
      <c r="AJ654" s="135"/>
      <c r="AK654" s="135">
        <f t="shared" si="171"/>
        <v>500.59999999999997</v>
      </c>
      <c r="AL654" s="135">
        <f t="shared" si="172"/>
        <v>500.59999999999997</v>
      </c>
    </row>
    <row r="655" spans="1:38" ht="22.5" x14ac:dyDescent="0.2">
      <c r="A655" s="42" t="s">
        <v>15</v>
      </c>
      <c r="B655" s="43">
        <v>302</v>
      </c>
      <c r="C655" s="44">
        <v>103</v>
      </c>
      <c r="D655" s="45" t="s">
        <v>19</v>
      </c>
      <c r="E655" s="46" t="s">
        <v>18</v>
      </c>
      <c r="F655" s="45" t="s">
        <v>2</v>
      </c>
      <c r="G655" s="47" t="s">
        <v>11</v>
      </c>
      <c r="H655" s="48" t="s">
        <v>7</v>
      </c>
      <c r="I655" s="49">
        <f t="shared" si="186"/>
        <v>500.59999999999997</v>
      </c>
      <c r="J655" s="49">
        <f t="shared" si="186"/>
        <v>500.59999999999997</v>
      </c>
      <c r="K655" s="49"/>
      <c r="L655" s="49"/>
      <c r="M655" s="49">
        <f t="shared" si="183"/>
        <v>500.59999999999997</v>
      </c>
      <c r="N655" s="50">
        <f t="shared" si="184"/>
        <v>500.59999999999997</v>
      </c>
      <c r="O655" s="51"/>
      <c r="P655" s="51"/>
      <c r="Q655" s="50">
        <f t="shared" si="180"/>
        <v>500.59999999999997</v>
      </c>
      <c r="R655" s="50">
        <f t="shared" si="181"/>
        <v>500.59999999999997</v>
      </c>
      <c r="S655" s="51"/>
      <c r="T655" s="51"/>
      <c r="U655" s="52">
        <f t="shared" si="179"/>
        <v>500.59999999999997</v>
      </c>
      <c r="V655" s="52">
        <f t="shared" si="179"/>
        <v>500.59999999999997</v>
      </c>
      <c r="W655" s="52"/>
      <c r="X655" s="52"/>
      <c r="Y655" s="52">
        <f t="shared" si="177"/>
        <v>500.59999999999997</v>
      </c>
      <c r="Z655" s="52">
        <f t="shared" si="178"/>
        <v>500.59999999999997</v>
      </c>
      <c r="AA655" s="52"/>
      <c r="AB655" s="52"/>
      <c r="AC655" s="52">
        <f t="shared" si="173"/>
        <v>500.59999999999997</v>
      </c>
      <c r="AD655" s="91">
        <f t="shared" si="174"/>
        <v>500.59999999999997</v>
      </c>
      <c r="AE655" s="3"/>
      <c r="AF655" s="3"/>
      <c r="AG655" s="135">
        <f t="shared" si="175"/>
        <v>500.59999999999997</v>
      </c>
      <c r="AH655" s="135">
        <f t="shared" si="176"/>
        <v>500.59999999999997</v>
      </c>
      <c r="AI655" s="135"/>
      <c r="AJ655" s="135"/>
      <c r="AK655" s="135">
        <f t="shared" si="171"/>
        <v>500.59999999999997</v>
      </c>
      <c r="AL655" s="135">
        <f t="shared" si="172"/>
        <v>500.59999999999997</v>
      </c>
    </row>
    <row r="656" spans="1:38" ht="45" x14ac:dyDescent="0.2">
      <c r="A656" s="42" t="s">
        <v>6</v>
      </c>
      <c r="B656" s="43">
        <v>302</v>
      </c>
      <c r="C656" s="44">
        <v>103</v>
      </c>
      <c r="D656" s="45" t="s">
        <v>19</v>
      </c>
      <c r="E656" s="46" t="s">
        <v>18</v>
      </c>
      <c r="F656" s="45" t="s">
        <v>2</v>
      </c>
      <c r="G656" s="47" t="s">
        <v>11</v>
      </c>
      <c r="H656" s="48">
        <v>100</v>
      </c>
      <c r="I656" s="49">
        <f t="shared" si="186"/>
        <v>500.59999999999997</v>
      </c>
      <c r="J656" s="49">
        <f t="shared" si="186"/>
        <v>500.59999999999997</v>
      </c>
      <c r="K656" s="49"/>
      <c r="L656" s="49"/>
      <c r="M656" s="49">
        <f t="shared" si="183"/>
        <v>500.59999999999997</v>
      </c>
      <c r="N656" s="50">
        <f t="shared" si="184"/>
        <v>500.59999999999997</v>
      </c>
      <c r="O656" s="51"/>
      <c r="P656" s="51"/>
      <c r="Q656" s="50">
        <f t="shared" si="180"/>
        <v>500.59999999999997</v>
      </c>
      <c r="R656" s="50">
        <f t="shared" si="181"/>
        <v>500.59999999999997</v>
      </c>
      <c r="S656" s="51"/>
      <c r="T656" s="51"/>
      <c r="U656" s="52">
        <f t="shared" si="179"/>
        <v>500.59999999999997</v>
      </c>
      <c r="V656" s="52">
        <f t="shared" si="179"/>
        <v>500.59999999999997</v>
      </c>
      <c r="W656" s="52"/>
      <c r="X656" s="52"/>
      <c r="Y656" s="52">
        <f t="shared" si="177"/>
        <v>500.59999999999997</v>
      </c>
      <c r="Z656" s="52">
        <f t="shared" si="178"/>
        <v>500.59999999999997</v>
      </c>
      <c r="AA656" s="52"/>
      <c r="AB656" s="52"/>
      <c r="AC656" s="52">
        <f t="shared" si="173"/>
        <v>500.59999999999997</v>
      </c>
      <c r="AD656" s="91">
        <f t="shared" si="174"/>
        <v>500.59999999999997</v>
      </c>
      <c r="AE656" s="3"/>
      <c r="AF656" s="3"/>
      <c r="AG656" s="135">
        <f t="shared" si="175"/>
        <v>500.59999999999997</v>
      </c>
      <c r="AH656" s="135">
        <f t="shared" si="176"/>
        <v>500.59999999999997</v>
      </c>
      <c r="AI656" s="135"/>
      <c r="AJ656" s="135"/>
      <c r="AK656" s="135">
        <f t="shared" si="171"/>
        <v>500.59999999999997</v>
      </c>
      <c r="AL656" s="135">
        <f t="shared" si="172"/>
        <v>500.59999999999997</v>
      </c>
    </row>
    <row r="657" spans="1:38" ht="22.5" x14ac:dyDescent="0.2">
      <c r="A657" s="42" t="s">
        <v>5</v>
      </c>
      <c r="B657" s="43">
        <v>302</v>
      </c>
      <c r="C657" s="44">
        <v>103</v>
      </c>
      <c r="D657" s="45" t="s">
        <v>19</v>
      </c>
      <c r="E657" s="46" t="s">
        <v>18</v>
      </c>
      <c r="F657" s="45" t="s">
        <v>2</v>
      </c>
      <c r="G657" s="47" t="s">
        <v>11</v>
      </c>
      <c r="H657" s="48">
        <v>120</v>
      </c>
      <c r="I657" s="49">
        <f>22.9+470.7+7</f>
        <v>500.59999999999997</v>
      </c>
      <c r="J657" s="49">
        <f>22.9+470.7+7</f>
        <v>500.59999999999997</v>
      </c>
      <c r="K657" s="49"/>
      <c r="L657" s="49"/>
      <c r="M657" s="49">
        <f t="shared" si="183"/>
        <v>500.59999999999997</v>
      </c>
      <c r="N657" s="50">
        <f t="shared" si="184"/>
        <v>500.59999999999997</v>
      </c>
      <c r="O657" s="51"/>
      <c r="P657" s="51"/>
      <c r="Q657" s="50">
        <f t="shared" si="180"/>
        <v>500.59999999999997</v>
      </c>
      <c r="R657" s="50">
        <f t="shared" si="181"/>
        <v>500.59999999999997</v>
      </c>
      <c r="S657" s="51"/>
      <c r="T657" s="51"/>
      <c r="U657" s="52">
        <f t="shared" si="179"/>
        <v>500.59999999999997</v>
      </c>
      <c r="V657" s="52">
        <f t="shared" si="179"/>
        <v>500.59999999999997</v>
      </c>
      <c r="W657" s="52"/>
      <c r="X657" s="52"/>
      <c r="Y657" s="52">
        <f t="shared" si="177"/>
        <v>500.59999999999997</v>
      </c>
      <c r="Z657" s="52">
        <f t="shared" si="178"/>
        <v>500.59999999999997</v>
      </c>
      <c r="AA657" s="52"/>
      <c r="AB657" s="52"/>
      <c r="AC657" s="52">
        <f t="shared" si="173"/>
        <v>500.59999999999997</v>
      </c>
      <c r="AD657" s="91">
        <f t="shared" si="174"/>
        <v>500.59999999999997</v>
      </c>
      <c r="AE657" s="3"/>
      <c r="AF657" s="3"/>
      <c r="AG657" s="135">
        <f t="shared" si="175"/>
        <v>500.59999999999997</v>
      </c>
      <c r="AH657" s="135">
        <f t="shared" si="176"/>
        <v>500.59999999999997</v>
      </c>
      <c r="AI657" s="135"/>
      <c r="AJ657" s="135"/>
      <c r="AK657" s="135">
        <f t="shared" si="171"/>
        <v>500.59999999999997</v>
      </c>
      <c r="AL657" s="135">
        <f t="shared" si="172"/>
        <v>500.59999999999997</v>
      </c>
    </row>
    <row r="658" spans="1:38" ht="33.75" x14ac:dyDescent="0.2">
      <c r="A658" s="42" t="s">
        <v>17</v>
      </c>
      <c r="B658" s="43">
        <v>302</v>
      </c>
      <c r="C658" s="44">
        <v>106</v>
      </c>
      <c r="D658" s="45" t="s">
        <v>7</v>
      </c>
      <c r="E658" s="46" t="s">
        <v>7</v>
      </c>
      <c r="F658" s="45" t="s">
        <v>7</v>
      </c>
      <c r="G658" s="47" t="s">
        <v>7</v>
      </c>
      <c r="H658" s="48" t="s">
        <v>7</v>
      </c>
      <c r="I658" s="49">
        <f>I659+I665</f>
        <v>1907.2</v>
      </c>
      <c r="J658" s="49">
        <f>J659+J665</f>
        <v>1907.2</v>
      </c>
      <c r="K658" s="49"/>
      <c r="L658" s="49"/>
      <c r="M658" s="49">
        <f t="shared" si="183"/>
        <v>1907.2</v>
      </c>
      <c r="N658" s="50">
        <f t="shared" si="184"/>
        <v>1907.2</v>
      </c>
      <c r="O658" s="51"/>
      <c r="P658" s="51"/>
      <c r="Q658" s="50">
        <f t="shared" si="180"/>
        <v>1907.2</v>
      </c>
      <c r="R658" s="50">
        <f t="shared" si="181"/>
        <v>1907.2</v>
      </c>
      <c r="S658" s="51"/>
      <c r="T658" s="51"/>
      <c r="U658" s="52">
        <f t="shared" si="179"/>
        <v>1907.2</v>
      </c>
      <c r="V658" s="52">
        <f t="shared" si="179"/>
        <v>1907.2</v>
      </c>
      <c r="W658" s="52"/>
      <c r="X658" s="52"/>
      <c r="Y658" s="52">
        <f t="shared" si="177"/>
        <v>1907.2</v>
      </c>
      <c r="Z658" s="52">
        <f t="shared" si="178"/>
        <v>1907.2</v>
      </c>
      <c r="AA658" s="52"/>
      <c r="AB658" s="52"/>
      <c r="AC658" s="52">
        <f t="shared" si="173"/>
        <v>1907.2</v>
      </c>
      <c r="AD658" s="91">
        <f t="shared" si="174"/>
        <v>1907.2</v>
      </c>
      <c r="AE658" s="3"/>
      <c r="AF658" s="3"/>
      <c r="AG658" s="135">
        <f t="shared" si="175"/>
        <v>1907.2</v>
      </c>
      <c r="AH658" s="135">
        <f t="shared" si="176"/>
        <v>1907.2</v>
      </c>
      <c r="AI658" s="135"/>
      <c r="AJ658" s="135"/>
      <c r="AK658" s="135">
        <f t="shared" si="171"/>
        <v>1907.2</v>
      </c>
      <c r="AL658" s="135">
        <f t="shared" si="172"/>
        <v>1907.2</v>
      </c>
    </row>
    <row r="659" spans="1:38" ht="22.15" customHeight="1" x14ac:dyDescent="0.2">
      <c r="A659" s="42" t="s">
        <v>16</v>
      </c>
      <c r="B659" s="43">
        <v>302</v>
      </c>
      <c r="C659" s="44">
        <v>106</v>
      </c>
      <c r="D659" s="45" t="s">
        <v>12</v>
      </c>
      <c r="E659" s="46" t="s">
        <v>3</v>
      </c>
      <c r="F659" s="45" t="s">
        <v>2</v>
      </c>
      <c r="G659" s="47" t="s">
        <v>9</v>
      </c>
      <c r="H659" s="48" t="s">
        <v>7</v>
      </c>
      <c r="I659" s="49">
        <f>I660</f>
        <v>1467.2</v>
      </c>
      <c r="J659" s="49">
        <f>J660</f>
        <v>1467.2</v>
      </c>
      <c r="K659" s="49"/>
      <c r="L659" s="49"/>
      <c r="M659" s="49">
        <f t="shared" si="183"/>
        <v>1467.2</v>
      </c>
      <c r="N659" s="50">
        <f t="shared" si="184"/>
        <v>1467.2</v>
      </c>
      <c r="O659" s="51"/>
      <c r="P659" s="51"/>
      <c r="Q659" s="50">
        <f t="shared" si="180"/>
        <v>1467.2</v>
      </c>
      <c r="R659" s="50">
        <f t="shared" si="181"/>
        <v>1467.2</v>
      </c>
      <c r="S659" s="51"/>
      <c r="T659" s="51"/>
      <c r="U659" s="52">
        <f t="shared" si="179"/>
        <v>1467.2</v>
      </c>
      <c r="V659" s="52">
        <f t="shared" si="179"/>
        <v>1467.2</v>
      </c>
      <c r="W659" s="52"/>
      <c r="X659" s="52"/>
      <c r="Y659" s="52">
        <f t="shared" si="177"/>
        <v>1467.2</v>
      </c>
      <c r="Z659" s="52">
        <f t="shared" si="178"/>
        <v>1467.2</v>
      </c>
      <c r="AA659" s="52"/>
      <c r="AB659" s="52"/>
      <c r="AC659" s="52">
        <f t="shared" si="173"/>
        <v>1467.2</v>
      </c>
      <c r="AD659" s="91">
        <f t="shared" si="174"/>
        <v>1467.2</v>
      </c>
      <c r="AE659" s="3"/>
      <c r="AF659" s="3"/>
      <c r="AG659" s="135">
        <f t="shared" si="175"/>
        <v>1467.2</v>
      </c>
      <c r="AH659" s="135">
        <f t="shared" si="176"/>
        <v>1467.2</v>
      </c>
      <c r="AI659" s="135"/>
      <c r="AJ659" s="135"/>
      <c r="AK659" s="135">
        <f t="shared" si="171"/>
        <v>1467.2</v>
      </c>
      <c r="AL659" s="135">
        <f t="shared" si="172"/>
        <v>1467.2</v>
      </c>
    </row>
    <row r="660" spans="1:38" ht="22.5" x14ac:dyDescent="0.2">
      <c r="A660" s="42" t="s">
        <v>15</v>
      </c>
      <c r="B660" s="43">
        <v>302</v>
      </c>
      <c r="C660" s="44">
        <v>106</v>
      </c>
      <c r="D660" s="45" t="s">
        <v>12</v>
      </c>
      <c r="E660" s="46" t="s">
        <v>3</v>
      </c>
      <c r="F660" s="45" t="s">
        <v>2</v>
      </c>
      <c r="G660" s="47" t="s">
        <v>11</v>
      </c>
      <c r="H660" s="48" t="s">
        <v>7</v>
      </c>
      <c r="I660" s="49">
        <f>I661+I663</f>
        <v>1467.2</v>
      </c>
      <c r="J660" s="49">
        <f>J661+J663</f>
        <v>1467.2</v>
      </c>
      <c r="K660" s="49"/>
      <c r="L660" s="49"/>
      <c r="M660" s="49">
        <f t="shared" si="183"/>
        <v>1467.2</v>
      </c>
      <c r="N660" s="50">
        <f t="shared" si="184"/>
        <v>1467.2</v>
      </c>
      <c r="O660" s="51"/>
      <c r="P660" s="51"/>
      <c r="Q660" s="50">
        <f t="shared" si="180"/>
        <v>1467.2</v>
      </c>
      <c r="R660" s="50">
        <f t="shared" si="181"/>
        <v>1467.2</v>
      </c>
      <c r="S660" s="51"/>
      <c r="T660" s="51"/>
      <c r="U660" s="52">
        <f t="shared" si="179"/>
        <v>1467.2</v>
      </c>
      <c r="V660" s="52">
        <f t="shared" si="179"/>
        <v>1467.2</v>
      </c>
      <c r="W660" s="52"/>
      <c r="X660" s="52"/>
      <c r="Y660" s="52">
        <f t="shared" si="177"/>
        <v>1467.2</v>
      </c>
      <c r="Z660" s="52">
        <f t="shared" si="178"/>
        <v>1467.2</v>
      </c>
      <c r="AA660" s="52"/>
      <c r="AB660" s="52"/>
      <c r="AC660" s="52">
        <f t="shared" si="173"/>
        <v>1467.2</v>
      </c>
      <c r="AD660" s="91">
        <f t="shared" si="174"/>
        <v>1467.2</v>
      </c>
      <c r="AE660" s="3"/>
      <c r="AF660" s="3"/>
      <c r="AG660" s="135">
        <f t="shared" si="175"/>
        <v>1467.2</v>
      </c>
      <c r="AH660" s="135">
        <f t="shared" si="176"/>
        <v>1467.2</v>
      </c>
      <c r="AI660" s="135"/>
      <c r="AJ660" s="135"/>
      <c r="AK660" s="135">
        <f t="shared" si="171"/>
        <v>1467.2</v>
      </c>
      <c r="AL660" s="135">
        <f t="shared" si="172"/>
        <v>1467.2</v>
      </c>
    </row>
    <row r="661" spans="1:38" ht="43.9" customHeight="1" x14ac:dyDescent="0.2">
      <c r="A661" s="42" t="s">
        <v>6</v>
      </c>
      <c r="B661" s="43">
        <v>302</v>
      </c>
      <c r="C661" s="44">
        <v>106</v>
      </c>
      <c r="D661" s="45" t="s">
        <v>12</v>
      </c>
      <c r="E661" s="46" t="s">
        <v>3</v>
      </c>
      <c r="F661" s="45" t="s">
        <v>2</v>
      </c>
      <c r="G661" s="47" t="s">
        <v>11</v>
      </c>
      <c r="H661" s="48">
        <v>100</v>
      </c>
      <c r="I661" s="49">
        <f>I662</f>
        <v>1411.2</v>
      </c>
      <c r="J661" s="49">
        <f>J662</f>
        <v>1411.2</v>
      </c>
      <c r="K661" s="49"/>
      <c r="L661" s="49"/>
      <c r="M661" s="49">
        <f t="shared" si="183"/>
        <v>1411.2</v>
      </c>
      <c r="N661" s="50">
        <f t="shared" si="184"/>
        <v>1411.2</v>
      </c>
      <c r="O661" s="51"/>
      <c r="P661" s="51"/>
      <c r="Q661" s="50">
        <f t="shared" si="180"/>
        <v>1411.2</v>
      </c>
      <c r="R661" s="50">
        <f t="shared" si="181"/>
        <v>1411.2</v>
      </c>
      <c r="S661" s="51"/>
      <c r="T661" s="51"/>
      <c r="U661" s="52">
        <f t="shared" si="179"/>
        <v>1411.2</v>
      </c>
      <c r="V661" s="52">
        <f t="shared" si="179"/>
        <v>1411.2</v>
      </c>
      <c r="W661" s="52"/>
      <c r="X661" s="52"/>
      <c r="Y661" s="52">
        <f t="shared" si="177"/>
        <v>1411.2</v>
      </c>
      <c r="Z661" s="52">
        <f t="shared" si="178"/>
        <v>1411.2</v>
      </c>
      <c r="AA661" s="52"/>
      <c r="AB661" s="52"/>
      <c r="AC661" s="52">
        <f t="shared" si="173"/>
        <v>1411.2</v>
      </c>
      <c r="AD661" s="91">
        <f t="shared" si="174"/>
        <v>1411.2</v>
      </c>
      <c r="AE661" s="3"/>
      <c r="AF661" s="3"/>
      <c r="AG661" s="135">
        <f t="shared" si="175"/>
        <v>1411.2</v>
      </c>
      <c r="AH661" s="135">
        <f t="shared" si="176"/>
        <v>1411.2</v>
      </c>
      <c r="AI661" s="135"/>
      <c r="AJ661" s="135"/>
      <c r="AK661" s="135">
        <f t="shared" si="171"/>
        <v>1411.2</v>
      </c>
      <c r="AL661" s="135">
        <f t="shared" si="172"/>
        <v>1411.2</v>
      </c>
    </row>
    <row r="662" spans="1:38" ht="22.5" x14ac:dyDescent="0.2">
      <c r="A662" s="42" t="s">
        <v>5</v>
      </c>
      <c r="B662" s="43">
        <v>302</v>
      </c>
      <c r="C662" s="44">
        <v>106</v>
      </c>
      <c r="D662" s="45" t="s">
        <v>12</v>
      </c>
      <c r="E662" s="46" t="s">
        <v>3</v>
      </c>
      <c r="F662" s="45" t="s">
        <v>2</v>
      </c>
      <c r="G662" s="47" t="s">
        <v>11</v>
      </c>
      <c r="H662" s="48">
        <v>120</v>
      </c>
      <c r="I662" s="49">
        <f>1049+45.4+316.8</f>
        <v>1411.2</v>
      </c>
      <c r="J662" s="49">
        <f>1049+45.4+316.8</f>
        <v>1411.2</v>
      </c>
      <c r="K662" s="49"/>
      <c r="L662" s="49"/>
      <c r="M662" s="49">
        <f t="shared" si="183"/>
        <v>1411.2</v>
      </c>
      <c r="N662" s="50">
        <f t="shared" si="184"/>
        <v>1411.2</v>
      </c>
      <c r="O662" s="51"/>
      <c r="P662" s="51"/>
      <c r="Q662" s="50">
        <f t="shared" si="180"/>
        <v>1411.2</v>
      </c>
      <c r="R662" s="50">
        <f t="shared" si="181"/>
        <v>1411.2</v>
      </c>
      <c r="S662" s="51"/>
      <c r="T662" s="51"/>
      <c r="U662" s="52">
        <f t="shared" si="179"/>
        <v>1411.2</v>
      </c>
      <c r="V662" s="52">
        <f t="shared" si="179"/>
        <v>1411.2</v>
      </c>
      <c r="W662" s="52"/>
      <c r="X662" s="52"/>
      <c r="Y662" s="52">
        <f t="shared" si="177"/>
        <v>1411.2</v>
      </c>
      <c r="Z662" s="52">
        <f t="shared" si="178"/>
        <v>1411.2</v>
      </c>
      <c r="AA662" s="52"/>
      <c r="AB662" s="52"/>
      <c r="AC662" s="52">
        <f t="shared" si="173"/>
        <v>1411.2</v>
      </c>
      <c r="AD662" s="91">
        <f t="shared" si="174"/>
        <v>1411.2</v>
      </c>
      <c r="AE662" s="3"/>
      <c r="AF662" s="3"/>
      <c r="AG662" s="135">
        <f t="shared" si="175"/>
        <v>1411.2</v>
      </c>
      <c r="AH662" s="135">
        <f t="shared" si="176"/>
        <v>1411.2</v>
      </c>
      <c r="AI662" s="135"/>
      <c r="AJ662" s="135"/>
      <c r="AK662" s="135">
        <f t="shared" si="171"/>
        <v>1411.2</v>
      </c>
      <c r="AL662" s="135">
        <f t="shared" si="172"/>
        <v>1411.2</v>
      </c>
    </row>
    <row r="663" spans="1:38" ht="22.5" x14ac:dyDescent="0.2">
      <c r="A663" s="42" t="s">
        <v>14</v>
      </c>
      <c r="B663" s="43">
        <v>302</v>
      </c>
      <c r="C663" s="44">
        <v>106</v>
      </c>
      <c r="D663" s="45" t="s">
        <v>12</v>
      </c>
      <c r="E663" s="46" t="s">
        <v>3</v>
      </c>
      <c r="F663" s="45" t="s">
        <v>2</v>
      </c>
      <c r="G663" s="47" t="s">
        <v>11</v>
      </c>
      <c r="H663" s="48">
        <v>200</v>
      </c>
      <c r="I663" s="49">
        <f>I664</f>
        <v>56</v>
      </c>
      <c r="J663" s="49">
        <f>J664</f>
        <v>56</v>
      </c>
      <c r="K663" s="49"/>
      <c r="L663" s="49"/>
      <c r="M663" s="49">
        <f t="shared" si="183"/>
        <v>56</v>
      </c>
      <c r="N663" s="50">
        <f t="shared" si="184"/>
        <v>56</v>
      </c>
      <c r="O663" s="51"/>
      <c r="P663" s="51"/>
      <c r="Q663" s="50">
        <f t="shared" si="180"/>
        <v>56</v>
      </c>
      <c r="R663" s="50">
        <f t="shared" si="181"/>
        <v>56</v>
      </c>
      <c r="S663" s="51"/>
      <c r="T663" s="51"/>
      <c r="U663" s="52">
        <f t="shared" si="179"/>
        <v>56</v>
      </c>
      <c r="V663" s="52">
        <f t="shared" si="179"/>
        <v>56</v>
      </c>
      <c r="W663" s="52"/>
      <c r="X663" s="52"/>
      <c r="Y663" s="52">
        <f t="shared" si="177"/>
        <v>56</v>
      </c>
      <c r="Z663" s="52">
        <f t="shared" si="178"/>
        <v>56</v>
      </c>
      <c r="AA663" s="52"/>
      <c r="AB663" s="52"/>
      <c r="AC663" s="52">
        <f t="shared" si="173"/>
        <v>56</v>
      </c>
      <c r="AD663" s="91">
        <f t="shared" si="174"/>
        <v>56</v>
      </c>
      <c r="AE663" s="3"/>
      <c r="AF663" s="3"/>
      <c r="AG663" s="135">
        <f t="shared" si="175"/>
        <v>56</v>
      </c>
      <c r="AH663" s="135">
        <f t="shared" si="176"/>
        <v>56</v>
      </c>
      <c r="AI663" s="135"/>
      <c r="AJ663" s="135"/>
      <c r="AK663" s="135">
        <f t="shared" si="171"/>
        <v>56</v>
      </c>
      <c r="AL663" s="135">
        <f t="shared" si="172"/>
        <v>56</v>
      </c>
    </row>
    <row r="664" spans="1:38" ht="24.6" customHeight="1" x14ac:dyDescent="0.2">
      <c r="A664" s="42" t="s">
        <v>13</v>
      </c>
      <c r="B664" s="43">
        <v>302</v>
      </c>
      <c r="C664" s="44">
        <v>106</v>
      </c>
      <c r="D664" s="45" t="s">
        <v>12</v>
      </c>
      <c r="E664" s="46" t="s">
        <v>3</v>
      </c>
      <c r="F664" s="45" t="s">
        <v>2</v>
      </c>
      <c r="G664" s="47" t="s">
        <v>11</v>
      </c>
      <c r="H664" s="48">
        <v>240</v>
      </c>
      <c r="I664" s="49">
        <v>56</v>
      </c>
      <c r="J664" s="49">
        <v>56</v>
      </c>
      <c r="K664" s="49"/>
      <c r="L664" s="49"/>
      <c r="M664" s="49">
        <f t="shared" si="183"/>
        <v>56</v>
      </c>
      <c r="N664" s="50">
        <f t="shared" si="184"/>
        <v>56</v>
      </c>
      <c r="O664" s="51"/>
      <c r="P664" s="51"/>
      <c r="Q664" s="50">
        <f t="shared" si="180"/>
        <v>56</v>
      </c>
      <c r="R664" s="50">
        <f t="shared" si="181"/>
        <v>56</v>
      </c>
      <c r="S664" s="51"/>
      <c r="T664" s="51"/>
      <c r="U664" s="52">
        <f t="shared" si="179"/>
        <v>56</v>
      </c>
      <c r="V664" s="52">
        <f t="shared" si="179"/>
        <v>56</v>
      </c>
      <c r="W664" s="52"/>
      <c r="X664" s="52"/>
      <c r="Y664" s="52">
        <f t="shared" si="177"/>
        <v>56</v>
      </c>
      <c r="Z664" s="52">
        <f t="shared" si="178"/>
        <v>56</v>
      </c>
      <c r="AA664" s="52"/>
      <c r="AB664" s="52"/>
      <c r="AC664" s="52">
        <f t="shared" si="173"/>
        <v>56</v>
      </c>
      <c r="AD664" s="91">
        <f t="shared" si="174"/>
        <v>56</v>
      </c>
      <c r="AE664" s="3"/>
      <c r="AF664" s="3"/>
      <c r="AG664" s="135">
        <f t="shared" si="175"/>
        <v>56</v>
      </c>
      <c r="AH664" s="135">
        <f t="shared" si="176"/>
        <v>56</v>
      </c>
      <c r="AI664" s="135"/>
      <c r="AJ664" s="135"/>
      <c r="AK664" s="135">
        <f t="shared" ref="AK664:AK670" si="187">AG664+AI664</f>
        <v>56</v>
      </c>
      <c r="AL664" s="135">
        <f t="shared" ref="AL664:AL670" si="188">AH664+AJ664</f>
        <v>56</v>
      </c>
    </row>
    <row r="665" spans="1:38" ht="22.5" x14ac:dyDescent="0.2">
      <c r="A665" s="42" t="s">
        <v>10</v>
      </c>
      <c r="B665" s="43">
        <v>302</v>
      </c>
      <c r="C665" s="44">
        <v>106</v>
      </c>
      <c r="D665" s="45" t="s">
        <v>4</v>
      </c>
      <c r="E665" s="46" t="s">
        <v>3</v>
      </c>
      <c r="F665" s="45" t="s">
        <v>2</v>
      </c>
      <c r="G665" s="47" t="s">
        <v>9</v>
      </c>
      <c r="H665" s="48" t="s">
        <v>7</v>
      </c>
      <c r="I665" s="49">
        <f t="shared" ref="I665:J667" si="189">I666</f>
        <v>440</v>
      </c>
      <c r="J665" s="49">
        <f t="shared" si="189"/>
        <v>440</v>
      </c>
      <c r="K665" s="49"/>
      <c r="L665" s="49"/>
      <c r="M665" s="49">
        <f t="shared" si="183"/>
        <v>440</v>
      </c>
      <c r="N665" s="50">
        <f t="shared" si="184"/>
        <v>440</v>
      </c>
      <c r="O665" s="51"/>
      <c r="P665" s="51"/>
      <c r="Q665" s="50">
        <f t="shared" si="180"/>
        <v>440</v>
      </c>
      <c r="R665" s="50">
        <f t="shared" si="181"/>
        <v>440</v>
      </c>
      <c r="S665" s="51"/>
      <c r="T665" s="51"/>
      <c r="U665" s="52">
        <f t="shared" si="179"/>
        <v>440</v>
      </c>
      <c r="V665" s="52">
        <f t="shared" si="179"/>
        <v>440</v>
      </c>
      <c r="W665" s="52"/>
      <c r="X665" s="52"/>
      <c r="Y665" s="52">
        <f t="shared" si="177"/>
        <v>440</v>
      </c>
      <c r="Z665" s="52">
        <f t="shared" si="178"/>
        <v>440</v>
      </c>
      <c r="AA665" s="52"/>
      <c r="AB665" s="52"/>
      <c r="AC665" s="52">
        <f t="shared" si="173"/>
        <v>440</v>
      </c>
      <c r="AD665" s="91">
        <f t="shared" si="174"/>
        <v>440</v>
      </c>
      <c r="AE665" s="3"/>
      <c r="AF665" s="3"/>
      <c r="AG665" s="135">
        <f t="shared" si="175"/>
        <v>440</v>
      </c>
      <c r="AH665" s="135">
        <f t="shared" si="176"/>
        <v>440</v>
      </c>
      <c r="AI665" s="135"/>
      <c r="AJ665" s="135"/>
      <c r="AK665" s="135">
        <f t="shared" si="187"/>
        <v>440</v>
      </c>
      <c r="AL665" s="135">
        <f t="shared" si="188"/>
        <v>440</v>
      </c>
    </row>
    <row r="666" spans="1:38" ht="45.6" customHeight="1" x14ac:dyDescent="0.2">
      <c r="A666" s="42" t="s">
        <v>8</v>
      </c>
      <c r="B666" s="43">
        <v>302</v>
      </c>
      <c r="C666" s="44">
        <v>106</v>
      </c>
      <c r="D666" s="45" t="s">
        <v>4</v>
      </c>
      <c r="E666" s="46" t="s">
        <v>3</v>
      </c>
      <c r="F666" s="45" t="s">
        <v>2</v>
      </c>
      <c r="G666" s="47" t="s">
        <v>1</v>
      </c>
      <c r="H666" s="48" t="s">
        <v>7</v>
      </c>
      <c r="I666" s="49">
        <f t="shared" si="189"/>
        <v>440</v>
      </c>
      <c r="J666" s="49">
        <f t="shared" si="189"/>
        <v>440</v>
      </c>
      <c r="K666" s="49"/>
      <c r="L666" s="49"/>
      <c r="M666" s="49">
        <f t="shared" si="183"/>
        <v>440</v>
      </c>
      <c r="N666" s="50">
        <f t="shared" si="184"/>
        <v>440</v>
      </c>
      <c r="O666" s="51"/>
      <c r="P666" s="51"/>
      <c r="Q666" s="50">
        <f t="shared" si="180"/>
        <v>440</v>
      </c>
      <c r="R666" s="50">
        <f t="shared" si="181"/>
        <v>440</v>
      </c>
      <c r="S666" s="51"/>
      <c r="T666" s="51"/>
      <c r="U666" s="52">
        <f t="shared" si="179"/>
        <v>440</v>
      </c>
      <c r="V666" s="52">
        <f t="shared" si="179"/>
        <v>440</v>
      </c>
      <c r="W666" s="52"/>
      <c r="X666" s="52"/>
      <c r="Y666" s="52">
        <f t="shared" si="177"/>
        <v>440</v>
      </c>
      <c r="Z666" s="52">
        <f t="shared" si="178"/>
        <v>440</v>
      </c>
      <c r="AA666" s="52"/>
      <c r="AB666" s="52"/>
      <c r="AC666" s="52">
        <f t="shared" ref="AC666:AC670" si="190">Y666+AA666</f>
        <v>440</v>
      </c>
      <c r="AD666" s="91">
        <f t="shared" ref="AD666:AD670" si="191">Z666+AB666</f>
        <v>440</v>
      </c>
      <c r="AE666" s="3"/>
      <c r="AF666" s="3"/>
      <c r="AG666" s="135">
        <f t="shared" ref="AG666:AG670" si="192">AC666+AE666</f>
        <v>440</v>
      </c>
      <c r="AH666" s="135">
        <f t="shared" ref="AH666:AH670" si="193">AD666+AF666</f>
        <v>440</v>
      </c>
      <c r="AI666" s="135"/>
      <c r="AJ666" s="135"/>
      <c r="AK666" s="135">
        <f t="shared" si="187"/>
        <v>440</v>
      </c>
      <c r="AL666" s="135">
        <f t="shared" si="188"/>
        <v>440</v>
      </c>
    </row>
    <row r="667" spans="1:38" ht="43.9" customHeight="1" x14ac:dyDescent="0.2">
      <c r="A667" s="42" t="s">
        <v>6</v>
      </c>
      <c r="B667" s="43">
        <v>302</v>
      </c>
      <c r="C667" s="44">
        <v>106</v>
      </c>
      <c r="D667" s="45" t="s">
        <v>4</v>
      </c>
      <c r="E667" s="46" t="s">
        <v>3</v>
      </c>
      <c r="F667" s="45" t="s">
        <v>2</v>
      </c>
      <c r="G667" s="47" t="s">
        <v>1</v>
      </c>
      <c r="H667" s="48">
        <v>100</v>
      </c>
      <c r="I667" s="49">
        <f t="shared" si="189"/>
        <v>440</v>
      </c>
      <c r="J667" s="49">
        <f t="shared" si="189"/>
        <v>440</v>
      </c>
      <c r="K667" s="49"/>
      <c r="L667" s="49"/>
      <c r="M667" s="49">
        <f t="shared" si="183"/>
        <v>440</v>
      </c>
      <c r="N667" s="50">
        <f t="shared" si="184"/>
        <v>440</v>
      </c>
      <c r="O667" s="51"/>
      <c r="P667" s="51"/>
      <c r="Q667" s="50">
        <f t="shared" si="180"/>
        <v>440</v>
      </c>
      <c r="R667" s="50">
        <f t="shared" si="181"/>
        <v>440</v>
      </c>
      <c r="S667" s="51"/>
      <c r="T667" s="51"/>
      <c r="U667" s="52">
        <f t="shared" si="179"/>
        <v>440</v>
      </c>
      <c r="V667" s="52">
        <f t="shared" si="179"/>
        <v>440</v>
      </c>
      <c r="W667" s="52"/>
      <c r="X667" s="52"/>
      <c r="Y667" s="52">
        <f t="shared" si="177"/>
        <v>440</v>
      </c>
      <c r="Z667" s="52">
        <f t="shared" si="178"/>
        <v>440</v>
      </c>
      <c r="AA667" s="52"/>
      <c r="AB667" s="52"/>
      <c r="AC667" s="52">
        <f t="shared" si="190"/>
        <v>440</v>
      </c>
      <c r="AD667" s="91">
        <f t="shared" si="191"/>
        <v>440</v>
      </c>
      <c r="AE667" s="3"/>
      <c r="AF667" s="3"/>
      <c r="AG667" s="135">
        <f t="shared" si="192"/>
        <v>440</v>
      </c>
      <c r="AH667" s="135">
        <f t="shared" si="193"/>
        <v>440</v>
      </c>
      <c r="AI667" s="135"/>
      <c r="AJ667" s="135"/>
      <c r="AK667" s="135">
        <f t="shared" si="187"/>
        <v>440</v>
      </c>
      <c r="AL667" s="135">
        <f t="shared" si="188"/>
        <v>440</v>
      </c>
    </row>
    <row r="668" spans="1:38" ht="22.5" x14ac:dyDescent="0.2">
      <c r="A668" s="42" t="s">
        <v>5</v>
      </c>
      <c r="B668" s="43">
        <v>302</v>
      </c>
      <c r="C668" s="44">
        <v>106</v>
      </c>
      <c r="D668" s="45" t="s">
        <v>4</v>
      </c>
      <c r="E668" s="46" t="s">
        <v>3</v>
      </c>
      <c r="F668" s="45" t="s">
        <v>2</v>
      </c>
      <c r="G668" s="47" t="s">
        <v>1</v>
      </c>
      <c r="H668" s="48">
        <v>120</v>
      </c>
      <c r="I668" s="49">
        <f>338+102</f>
        <v>440</v>
      </c>
      <c r="J668" s="49">
        <f>338+102</f>
        <v>440</v>
      </c>
      <c r="K668" s="49"/>
      <c r="L668" s="49"/>
      <c r="M668" s="49">
        <f t="shared" si="183"/>
        <v>440</v>
      </c>
      <c r="N668" s="50">
        <f t="shared" si="184"/>
        <v>440</v>
      </c>
      <c r="O668" s="51"/>
      <c r="P668" s="51"/>
      <c r="Q668" s="50">
        <f t="shared" si="180"/>
        <v>440</v>
      </c>
      <c r="R668" s="50">
        <f t="shared" si="181"/>
        <v>440</v>
      </c>
      <c r="S668" s="51"/>
      <c r="T668" s="51"/>
      <c r="U668" s="52">
        <f t="shared" si="179"/>
        <v>440</v>
      </c>
      <c r="V668" s="52">
        <f t="shared" si="179"/>
        <v>440</v>
      </c>
      <c r="W668" s="52"/>
      <c r="X668" s="52"/>
      <c r="Y668" s="52">
        <f t="shared" si="177"/>
        <v>440</v>
      </c>
      <c r="Z668" s="52">
        <f t="shared" si="178"/>
        <v>440</v>
      </c>
      <c r="AA668" s="52"/>
      <c r="AB668" s="52"/>
      <c r="AC668" s="52">
        <f t="shared" si="190"/>
        <v>440</v>
      </c>
      <c r="AD668" s="91">
        <f t="shared" si="191"/>
        <v>440</v>
      </c>
      <c r="AE668" s="3"/>
      <c r="AF668" s="3"/>
      <c r="AG668" s="135">
        <f t="shared" si="192"/>
        <v>440</v>
      </c>
      <c r="AH668" s="135">
        <f t="shared" si="193"/>
        <v>440</v>
      </c>
      <c r="AI668" s="135"/>
      <c r="AJ668" s="135"/>
      <c r="AK668" s="135">
        <f t="shared" si="187"/>
        <v>440</v>
      </c>
      <c r="AL668" s="135">
        <f t="shared" si="188"/>
        <v>440</v>
      </c>
    </row>
    <row r="669" spans="1:38" ht="13.5" thickBot="1" x14ac:dyDescent="0.25">
      <c r="A669" s="73" t="s">
        <v>256</v>
      </c>
      <c r="B669" s="74"/>
      <c r="C669" s="75"/>
      <c r="D669" s="76"/>
      <c r="E669" s="77"/>
      <c r="F669" s="76"/>
      <c r="G669" s="78"/>
      <c r="H669" s="79"/>
      <c r="I669" s="80">
        <v>20000</v>
      </c>
      <c r="J669" s="80">
        <v>35000</v>
      </c>
      <c r="K669" s="80"/>
      <c r="L669" s="80"/>
      <c r="M669" s="80">
        <f t="shared" si="183"/>
        <v>20000</v>
      </c>
      <c r="N669" s="81">
        <f t="shared" si="184"/>
        <v>35000</v>
      </c>
      <c r="O669" s="82"/>
      <c r="P669" s="82"/>
      <c r="Q669" s="83">
        <f t="shared" si="180"/>
        <v>20000</v>
      </c>
      <c r="R669" s="83">
        <f t="shared" si="181"/>
        <v>35000</v>
      </c>
      <c r="S669" s="89"/>
      <c r="T669" s="89"/>
      <c r="U669" s="93">
        <f t="shared" si="179"/>
        <v>20000</v>
      </c>
      <c r="V669" s="93">
        <f t="shared" si="179"/>
        <v>35000</v>
      </c>
      <c r="W669" s="93"/>
      <c r="X669" s="93"/>
      <c r="Y669" s="93">
        <f t="shared" si="177"/>
        <v>20000</v>
      </c>
      <c r="Z669" s="93">
        <f t="shared" si="178"/>
        <v>35000</v>
      </c>
      <c r="AA669" s="93"/>
      <c r="AB669" s="93"/>
      <c r="AC669" s="93">
        <f t="shared" si="190"/>
        <v>20000</v>
      </c>
      <c r="AD669" s="133">
        <f t="shared" si="191"/>
        <v>35000</v>
      </c>
      <c r="AE669" s="11"/>
      <c r="AF669" s="11"/>
      <c r="AG669" s="136">
        <f t="shared" si="192"/>
        <v>20000</v>
      </c>
      <c r="AH669" s="136">
        <f t="shared" si="193"/>
        <v>35000</v>
      </c>
      <c r="AI669" s="136"/>
      <c r="AJ669" s="136"/>
      <c r="AK669" s="136">
        <f t="shared" si="187"/>
        <v>20000</v>
      </c>
      <c r="AL669" s="136">
        <f t="shared" si="188"/>
        <v>35000</v>
      </c>
    </row>
    <row r="670" spans="1:38" ht="18" customHeight="1" thickBot="1" x14ac:dyDescent="0.25">
      <c r="A670" s="181" t="s">
        <v>0</v>
      </c>
      <c r="B670" s="182"/>
      <c r="C670" s="182"/>
      <c r="D670" s="182"/>
      <c r="E670" s="182"/>
      <c r="F670" s="182"/>
      <c r="G670" s="182"/>
      <c r="H670" s="183"/>
      <c r="I670" s="84">
        <f>I20+I146+I230+I358+I461+I414+I494+I640+I669</f>
        <v>1075883.2</v>
      </c>
      <c r="J670" s="84">
        <f>J20+J146+J230+J358+J414+J461+J494+J640+J669</f>
        <v>1112759.7</v>
      </c>
      <c r="K670" s="84">
        <f>K20+K146+K230+K358+K414+K461+K494+K640+K669</f>
        <v>2274.8999999999996</v>
      </c>
      <c r="L670" s="84">
        <f>L20+L146+L230+L358+L414+L461+L494+L640+L669</f>
        <v>2355.9</v>
      </c>
      <c r="M670" s="84">
        <f t="shared" si="183"/>
        <v>1078158.0999999999</v>
      </c>
      <c r="N670" s="85">
        <f t="shared" si="184"/>
        <v>1115115.5999999999</v>
      </c>
      <c r="O670" s="85">
        <f>O20+O146+O230+O358+O414+O461+O494+O640</f>
        <v>42465</v>
      </c>
      <c r="P670" s="85">
        <f>P20+P146+P230+P358+P414+P461+P494+P640</f>
        <v>42940</v>
      </c>
      <c r="Q670" s="85">
        <f t="shared" si="180"/>
        <v>1120623.0999999999</v>
      </c>
      <c r="R670" s="86">
        <f t="shared" si="180"/>
        <v>1158055.5999999999</v>
      </c>
      <c r="S670" s="94">
        <f>S20+S146+S230+S358+S414+S461+S494+S640</f>
        <v>10000</v>
      </c>
      <c r="T670" s="94">
        <f>T20+T146+T230+T358+T414+T461+T494+T640</f>
        <v>0</v>
      </c>
      <c r="U670" s="84">
        <f t="shared" si="179"/>
        <v>1130623.0999999999</v>
      </c>
      <c r="V670" s="86">
        <f t="shared" si="179"/>
        <v>1158055.5999999999</v>
      </c>
      <c r="W670" s="84">
        <f>W20+W146+W230+W358+W414+W461+W494+W640+W669</f>
        <v>0</v>
      </c>
      <c r="X670" s="84">
        <f>X20+X146+X230+X358+X414+X461+X494+X640+X669</f>
        <v>0</v>
      </c>
      <c r="Y670" s="84">
        <f t="shared" si="177"/>
        <v>1130623.0999999999</v>
      </c>
      <c r="Z670" s="86">
        <f t="shared" si="178"/>
        <v>1158055.5999999999</v>
      </c>
      <c r="AA670" s="84">
        <f>AA20+AA146+AA230+AA358+AA414+AA461+AA494+AA640</f>
        <v>23170.8449</v>
      </c>
      <c r="AB670" s="84">
        <f>AB20+AB146+AB230+AB358+AB414+AB461+AB494+AB640</f>
        <v>2564.1</v>
      </c>
      <c r="AC670" s="84">
        <f t="shared" si="190"/>
        <v>1153793.9448999998</v>
      </c>
      <c r="AD670" s="85">
        <f t="shared" si="191"/>
        <v>1160619.7</v>
      </c>
      <c r="AE670" s="145">
        <f>AE20+AE146+AE230+AE358+AE414+AE461+AE494+AE640</f>
        <v>0</v>
      </c>
      <c r="AF670" s="145">
        <f>AF20+AF146+AF230+AF358+AF414+AF461+AF494+AF640</f>
        <v>0</v>
      </c>
      <c r="AG670" s="143">
        <f t="shared" si="192"/>
        <v>1153793.9448999998</v>
      </c>
      <c r="AH670" s="144">
        <f t="shared" si="193"/>
        <v>1160619.7</v>
      </c>
      <c r="AI670" s="143">
        <f>AI20+AI146+AI230+AI358+AI414+AI461+AI494+AI640</f>
        <v>0</v>
      </c>
      <c r="AJ670" s="143">
        <f>AJ20+AJ146+AJ230+AJ358+AJ414+AJ461+AJ494+AJ640</f>
        <v>0</v>
      </c>
      <c r="AK670" s="143">
        <f t="shared" si="187"/>
        <v>1153793.9448999998</v>
      </c>
      <c r="AL670" s="144">
        <f t="shared" si="188"/>
        <v>1160619.7</v>
      </c>
    </row>
    <row r="671" spans="1:38" ht="6.6" customHeight="1" x14ac:dyDescent="0.2">
      <c r="A671" s="87"/>
      <c r="B671" s="87"/>
      <c r="C671" s="87"/>
      <c r="D671" s="23"/>
      <c r="E671" s="23"/>
      <c r="F671" s="23"/>
      <c r="G671" s="23"/>
      <c r="H671" s="23"/>
      <c r="I671" s="20"/>
      <c r="J671" s="20"/>
      <c r="K671" s="20"/>
      <c r="L671" s="20"/>
      <c r="M671" s="20"/>
      <c r="N671" s="20"/>
      <c r="O671" s="20"/>
      <c r="P671" s="20"/>
      <c r="Q671" s="20"/>
      <c r="R671" s="20"/>
    </row>
    <row r="672" spans="1:38" hidden="1" x14ac:dyDescent="0.2">
      <c r="A672" s="87"/>
      <c r="B672" s="87"/>
      <c r="C672" s="87"/>
      <c r="D672" s="23"/>
      <c r="E672" s="23"/>
      <c r="F672" s="23"/>
      <c r="G672" s="23"/>
      <c r="H672" s="23"/>
      <c r="I672" s="20"/>
      <c r="J672" s="20"/>
      <c r="K672" s="174">
        <v>2020</v>
      </c>
      <c r="L672" s="175"/>
      <c r="M672" s="176">
        <v>2021</v>
      </c>
      <c r="N672" s="177"/>
      <c r="O672" s="20"/>
      <c r="P672" s="20"/>
      <c r="Q672" s="20"/>
      <c r="R672" s="20"/>
      <c r="U672" s="1" t="s">
        <v>351</v>
      </c>
      <c r="V672" s="1" t="s">
        <v>353</v>
      </c>
    </row>
    <row r="673" spans="1:27" hidden="1" x14ac:dyDescent="0.2">
      <c r="A673" s="2"/>
      <c r="B673" s="2"/>
      <c r="C673" s="2"/>
      <c r="D673" s="2"/>
      <c r="E673" s="2"/>
      <c r="F673" s="2"/>
      <c r="G673" s="2"/>
      <c r="H673" s="2"/>
      <c r="J673" s="3"/>
      <c r="K673" s="3" t="s">
        <v>328</v>
      </c>
      <c r="L673" s="4" t="s">
        <v>329</v>
      </c>
      <c r="M673" s="5" t="s">
        <v>328</v>
      </c>
      <c r="N673" s="6" t="s">
        <v>329</v>
      </c>
      <c r="S673" s="1" t="s">
        <v>350</v>
      </c>
      <c r="U673" s="1">
        <v>10000</v>
      </c>
      <c r="V673" s="1">
        <v>10</v>
      </c>
    </row>
    <row r="674" spans="1:27" hidden="1" x14ac:dyDescent="0.2">
      <c r="J674" s="3" t="s">
        <v>330</v>
      </c>
      <c r="K674" s="7">
        <v>2036.1</v>
      </c>
      <c r="L674" s="8">
        <v>20.361000000000001</v>
      </c>
      <c r="M674" s="9">
        <v>2117.5</v>
      </c>
      <c r="N674" s="6">
        <v>21.175000000000001</v>
      </c>
      <c r="S674" s="1" t="s">
        <v>333</v>
      </c>
      <c r="V674" s="1">
        <v>-10</v>
      </c>
    </row>
    <row r="675" spans="1:27" hidden="1" x14ac:dyDescent="0.2">
      <c r="J675" s="3" t="s">
        <v>332</v>
      </c>
      <c r="K675" s="7">
        <f>K443</f>
        <v>238.8</v>
      </c>
      <c r="L675" s="10"/>
      <c r="M675" s="9">
        <f>L443</f>
        <v>238.4</v>
      </c>
      <c r="N675" s="6"/>
    </row>
    <row r="676" spans="1:27" x14ac:dyDescent="0.2">
      <c r="J676" s="3" t="s">
        <v>333</v>
      </c>
      <c r="K676" s="3"/>
      <c r="L676" s="4">
        <v>-20.361000000000001</v>
      </c>
      <c r="M676" s="5"/>
      <c r="N676" s="6">
        <f>-21.175+150</f>
        <v>128.82499999999999</v>
      </c>
    </row>
    <row r="677" spans="1:27" ht="13.5" thickBot="1" x14ac:dyDescent="0.25">
      <c r="J677" s="11" t="s">
        <v>334</v>
      </c>
      <c r="K677" s="11"/>
      <c r="L677" s="12"/>
      <c r="M677" s="13"/>
      <c r="N677" s="14">
        <v>-150</v>
      </c>
    </row>
    <row r="678" spans="1:27" ht="13.5" thickBot="1" x14ac:dyDescent="0.25">
      <c r="J678" s="15" t="s">
        <v>0</v>
      </c>
      <c r="K678" s="16">
        <f>K674+K675</f>
        <v>2274.9</v>
      </c>
      <c r="L678" s="17">
        <f>L674+L676</f>
        <v>0</v>
      </c>
      <c r="M678" s="18">
        <f>M674+M675</f>
        <v>2355.9</v>
      </c>
      <c r="N678" s="19">
        <f>N674+N676+N677</f>
        <v>0</v>
      </c>
    </row>
    <row r="684" spans="1:27" x14ac:dyDescent="0.2">
      <c r="AA684" s="125"/>
    </row>
  </sheetData>
  <sheetProtection sort="0" autoFilter="0"/>
  <mergeCells count="51">
    <mergeCell ref="AA17:AB17"/>
    <mergeCell ref="AC17:AD17"/>
    <mergeCell ref="U16:V16"/>
    <mergeCell ref="AK3:AL3"/>
    <mergeCell ref="AJ7:AL7"/>
    <mergeCell ref="AG16:AH16"/>
    <mergeCell ref="AE17:AF17"/>
    <mergeCell ref="AG17:AH17"/>
    <mergeCell ref="AK5:AL5"/>
    <mergeCell ref="AI17:AJ17"/>
    <mergeCell ref="AK17:AL17"/>
    <mergeCell ref="AK16:AL16"/>
    <mergeCell ref="A14:AL14"/>
    <mergeCell ref="U17:V17"/>
    <mergeCell ref="S17:T17"/>
    <mergeCell ref="X1:AD1"/>
    <mergeCell ref="P8:R8"/>
    <mergeCell ref="M8:N8"/>
    <mergeCell ref="H9:N9"/>
    <mergeCell ref="H11:N11"/>
    <mergeCell ref="U11:V11"/>
    <mergeCell ref="U9:V9"/>
    <mergeCell ref="Q9:R9"/>
    <mergeCell ref="K10:N10"/>
    <mergeCell ref="I10:J10"/>
    <mergeCell ref="H4:AL4"/>
    <mergeCell ref="H6:AL6"/>
    <mergeCell ref="AG1:AH1"/>
    <mergeCell ref="AG3:AH3"/>
    <mergeCell ref="H2:AH2"/>
    <mergeCell ref="H7:AH7"/>
    <mergeCell ref="A670:H670"/>
    <mergeCell ref="A17:A18"/>
    <mergeCell ref="B17:B18"/>
    <mergeCell ref="C17:C18"/>
    <mergeCell ref="D17:G18"/>
    <mergeCell ref="H17:H18"/>
    <mergeCell ref="W17:X17"/>
    <mergeCell ref="Y17:Z17"/>
    <mergeCell ref="Y16:Z16"/>
    <mergeCell ref="AC16:AD16"/>
    <mergeCell ref="I17:J17"/>
    <mergeCell ref="I16:J16"/>
    <mergeCell ref="Q17:R17"/>
    <mergeCell ref="K672:L672"/>
    <mergeCell ref="M672:N672"/>
    <mergeCell ref="K16:L16"/>
    <mergeCell ref="M16:N16"/>
    <mergeCell ref="K17:L17"/>
    <mergeCell ref="M17:N17"/>
    <mergeCell ref="O17:P17"/>
  </mergeCells>
  <pageMargins left="0.70866141732283472" right="0.59055118110236227" top="0.59055118110236227" bottom="0.59055118110236227" header="0.51181102362204722" footer="0.51181102362204722"/>
  <pageSetup paperSize="9" scale="68" fitToHeight="1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463"/>
  <sheetViews>
    <sheetView tabSelected="1" view="pageBreakPreview" topLeftCell="D3" zoomScale="86" zoomScaleNormal="52" zoomScaleSheetLayoutView="86" workbookViewId="0">
      <selection activeCell="AK4" sqref="AK4:AN4"/>
    </sheetView>
  </sheetViews>
  <sheetFormatPr defaultColWidth="9.140625" defaultRowHeight="12.75" x14ac:dyDescent="0.2"/>
  <cols>
    <col min="1" max="1" width="44.85546875" style="1" customWidth="1"/>
    <col min="2" max="2" width="4.140625" style="1" customWidth="1"/>
    <col min="3" max="3" width="3.42578125" style="1" customWidth="1"/>
    <col min="4" max="4" width="4.5703125" style="1" customWidth="1"/>
    <col min="5" max="5" width="6.5703125" style="1" customWidth="1"/>
    <col min="6" max="6" width="10" style="1" customWidth="1"/>
    <col min="7" max="7" width="12.7109375" style="1" hidden="1" customWidth="1"/>
    <col min="8" max="8" width="13.140625" style="1" hidden="1" customWidth="1"/>
    <col min="9" max="9" width="12.7109375" style="1" hidden="1" customWidth="1"/>
    <col min="10" max="10" width="13.140625" style="1" hidden="1" customWidth="1"/>
    <col min="11" max="11" width="10.5703125" style="1" hidden="1" customWidth="1"/>
    <col min="12" max="12" width="9.42578125" style="1" hidden="1" customWidth="1"/>
    <col min="13" max="14" width="9.140625" style="1" hidden="1" customWidth="1"/>
    <col min="15" max="15" width="13.5703125" style="1" hidden="1" customWidth="1"/>
    <col min="16" max="16" width="12.140625" style="1" hidden="1" customWidth="1"/>
    <col min="17" max="17" width="13.5703125" style="1" hidden="1" customWidth="1"/>
    <col min="18" max="18" width="12.140625" style="1" hidden="1" customWidth="1"/>
    <col min="19" max="19" width="13.5703125" style="1" hidden="1" customWidth="1"/>
    <col min="20" max="20" width="12.140625" style="1" hidden="1" customWidth="1"/>
    <col min="21" max="21" width="12.5703125" style="1" hidden="1" customWidth="1"/>
    <col min="22" max="22" width="12.140625" style="1" hidden="1" customWidth="1"/>
    <col min="23" max="23" width="11.140625" style="1" hidden="1" customWidth="1"/>
    <col min="24" max="24" width="13.28515625" style="1" hidden="1" customWidth="1"/>
    <col min="25" max="25" width="11.140625" style="1" hidden="1" customWidth="1"/>
    <col min="26" max="26" width="8.140625" style="1" hidden="1" customWidth="1"/>
    <col min="27" max="27" width="18.140625" style="1" hidden="1" customWidth="1"/>
    <col min="28" max="28" width="10.42578125" style="1" hidden="1" customWidth="1"/>
    <col min="29" max="29" width="10.5703125" style="1" hidden="1" customWidth="1"/>
    <col min="30" max="30" width="10.85546875" style="1" hidden="1" customWidth="1"/>
    <col min="31" max="31" width="12.140625" style="1" hidden="1" customWidth="1"/>
    <col min="32" max="32" width="9.140625" style="1" hidden="1" customWidth="1"/>
    <col min="33" max="33" width="10.42578125" style="1" hidden="1" customWidth="1"/>
    <col min="34" max="34" width="10.5703125" style="1" hidden="1" customWidth="1"/>
    <col min="35" max="35" width="9.85546875" style="1" hidden="1" customWidth="1"/>
    <col min="36" max="36" width="10.42578125" style="1" hidden="1" customWidth="1"/>
    <col min="37" max="37" width="11.5703125" style="1" hidden="1" customWidth="1"/>
    <col min="38" max="38" width="11.42578125" style="1" hidden="1" customWidth="1"/>
    <col min="39" max="39" width="20.5703125" style="1" customWidth="1"/>
    <col min="40" max="40" width="21.42578125" style="1" customWidth="1"/>
    <col min="41" max="222" width="9.140625" style="1" customWidth="1"/>
    <col min="223" max="16384" width="9.140625" style="1"/>
  </cols>
  <sheetData>
    <row r="1" spans="1:40" ht="22.5" hidden="1" customHeight="1" x14ac:dyDescent="0.2">
      <c r="AI1" s="205" t="s">
        <v>358</v>
      </c>
      <c r="AJ1" s="205"/>
    </row>
    <row r="2" spans="1:40" ht="43.5" hidden="1" customHeight="1" x14ac:dyDescent="0.2">
      <c r="K2" s="179"/>
      <c r="L2" s="179"/>
      <c r="N2" s="191"/>
      <c r="O2" s="191"/>
      <c r="P2" s="191"/>
      <c r="AI2" s="180" t="s">
        <v>359</v>
      </c>
      <c r="AJ2" s="180"/>
    </row>
    <row r="3" spans="1:40" ht="18.75" customHeight="1" x14ac:dyDescent="0.2">
      <c r="K3" s="96"/>
      <c r="L3" s="96"/>
      <c r="N3" s="95"/>
      <c r="O3" s="95"/>
      <c r="P3" s="95"/>
      <c r="R3" s="179"/>
      <c r="S3" s="179"/>
      <c r="T3" s="179"/>
      <c r="Z3" s="179"/>
      <c r="AA3" s="179"/>
      <c r="AB3" s="179"/>
      <c r="AC3" s="179"/>
      <c r="AD3" s="179"/>
      <c r="AE3" s="179"/>
      <c r="AF3" s="179"/>
      <c r="AH3" s="205"/>
      <c r="AI3" s="205"/>
      <c r="AJ3" s="205"/>
      <c r="AL3" s="179" t="s">
        <v>358</v>
      </c>
      <c r="AM3" s="179"/>
      <c r="AN3" s="179"/>
    </row>
    <row r="4" spans="1:40" ht="41.25" customHeight="1" x14ac:dyDescent="0.2">
      <c r="K4" s="96"/>
      <c r="L4" s="96"/>
      <c r="N4" s="95"/>
      <c r="O4" s="95"/>
      <c r="P4" s="95"/>
      <c r="R4" s="179"/>
      <c r="S4" s="179"/>
      <c r="T4" s="179"/>
      <c r="Z4" s="179"/>
      <c r="AA4" s="179"/>
      <c r="AB4" s="179"/>
      <c r="AC4" s="179"/>
      <c r="AD4" s="179"/>
      <c r="AE4" s="179"/>
      <c r="AF4" s="179"/>
      <c r="AH4" s="180"/>
      <c r="AI4" s="180"/>
      <c r="AJ4" s="180"/>
      <c r="AK4" s="180" t="s">
        <v>365</v>
      </c>
      <c r="AL4" s="180"/>
      <c r="AM4" s="180"/>
      <c r="AN4" s="180"/>
    </row>
    <row r="5" spans="1:40" ht="24.75" customHeight="1" x14ac:dyDescent="0.2">
      <c r="K5" s="167"/>
      <c r="L5" s="167"/>
      <c r="N5" s="168"/>
      <c r="O5" s="168"/>
      <c r="P5" s="168"/>
      <c r="R5" s="167"/>
      <c r="S5" s="167"/>
      <c r="T5" s="167"/>
      <c r="Z5" s="167"/>
      <c r="AA5" s="167"/>
      <c r="AB5" s="167"/>
      <c r="AC5" s="167"/>
      <c r="AD5" s="167"/>
      <c r="AE5" s="167"/>
      <c r="AF5" s="167"/>
      <c r="AH5" s="169"/>
      <c r="AI5" s="169"/>
      <c r="AJ5" s="169"/>
      <c r="AK5" s="167"/>
      <c r="AL5" s="167"/>
      <c r="AM5" s="167"/>
      <c r="AN5" s="167" t="s">
        <v>361</v>
      </c>
    </row>
    <row r="6" spans="1:40" ht="47.25" customHeight="1" x14ac:dyDescent="0.2">
      <c r="K6" s="96"/>
      <c r="L6" s="96"/>
      <c r="N6" s="95"/>
      <c r="O6" s="95"/>
      <c r="P6" s="95"/>
      <c r="AM6" s="180" t="s">
        <v>362</v>
      </c>
      <c r="AN6" s="180"/>
    </row>
    <row r="7" spans="1:40" ht="21.75" customHeight="1" x14ac:dyDescent="0.2">
      <c r="A7" s="210" t="s">
        <v>322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0"/>
      <c r="AK7" s="210"/>
      <c r="AL7" s="210"/>
      <c r="AM7" s="210"/>
      <c r="AN7" s="210"/>
    </row>
    <row r="8" spans="1:40" ht="15.75" customHeight="1" x14ac:dyDescent="0.2">
      <c r="A8" s="210"/>
      <c r="B8" s="210"/>
      <c r="C8" s="210"/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0"/>
      <c r="AA8" s="210"/>
      <c r="AB8" s="210"/>
      <c r="AC8" s="210"/>
      <c r="AD8" s="210"/>
      <c r="AE8" s="210"/>
      <c r="AF8" s="210"/>
      <c r="AG8" s="210"/>
      <c r="AH8" s="210"/>
      <c r="AI8" s="210"/>
      <c r="AJ8" s="210"/>
      <c r="AK8" s="210"/>
      <c r="AL8" s="210"/>
      <c r="AM8" s="210"/>
      <c r="AN8" s="210"/>
    </row>
    <row r="9" spans="1:40" ht="12.6" customHeight="1" x14ac:dyDescent="0.2">
      <c r="A9" s="210"/>
      <c r="B9" s="210"/>
      <c r="C9" s="210"/>
      <c r="D9" s="210"/>
      <c r="E9" s="210"/>
      <c r="F9" s="210"/>
      <c r="G9" s="210"/>
      <c r="H9" s="210"/>
      <c r="I9" s="210"/>
      <c r="J9" s="210"/>
      <c r="K9" s="210"/>
      <c r="L9" s="210"/>
      <c r="M9" s="210"/>
      <c r="N9" s="210"/>
      <c r="O9" s="210"/>
      <c r="P9" s="210"/>
      <c r="Q9" s="210"/>
      <c r="R9" s="210"/>
      <c r="S9" s="210"/>
      <c r="T9" s="210"/>
      <c r="U9" s="210"/>
      <c r="V9" s="210"/>
      <c r="W9" s="210"/>
      <c r="X9" s="210"/>
      <c r="Y9" s="210"/>
      <c r="Z9" s="210"/>
      <c r="AA9" s="210"/>
      <c r="AB9" s="210"/>
      <c r="AC9" s="210"/>
      <c r="AD9" s="210"/>
      <c r="AE9" s="210"/>
      <c r="AF9" s="210"/>
      <c r="AG9" s="210"/>
      <c r="AH9" s="210"/>
      <c r="AI9" s="210"/>
      <c r="AJ9" s="210"/>
      <c r="AK9" s="210"/>
      <c r="AL9" s="210"/>
      <c r="AM9" s="210"/>
      <c r="AN9" s="210"/>
    </row>
    <row r="10" spans="1:40" x14ac:dyDescent="0.2">
      <c r="A10" s="25"/>
      <c r="B10" s="25"/>
      <c r="C10" s="25"/>
      <c r="D10" s="25"/>
      <c r="E10" s="25"/>
      <c r="F10" s="25"/>
      <c r="G10" s="25"/>
      <c r="H10" s="20"/>
      <c r="I10" s="25"/>
      <c r="J10" s="20"/>
      <c r="K10" s="25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</row>
    <row r="11" spans="1:40" ht="13.5" thickBot="1" x14ac:dyDescent="0.25">
      <c r="A11" s="25"/>
      <c r="B11" s="25"/>
      <c r="C11" s="25"/>
      <c r="D11" s="25"/>
      <c r="E11" s="25"/>
      <c r="F11" s="25"/>
      <c r="G11" s="178"/>
      <c r="H11" s="178"/>
      <c r="I11" s="178"/>
      <c r="J11" s="178"/>
      <c r="K11" s="178"/>
      <c r="L11" s="178"/>
      <c r="M11" s="20"/>
      <c r="N11" s="20"/>
      <c r="O11" s="20"/>
      <c r="P11" s="20"/>
      <c r="Q11" s="20"/>
      <c r="R11" s="20"/>
      <c r="S11" s="178"/>
      <c r="T11" s="178"/>
      <c r="U11" s="20"/>
      <c r="V11" s="20"/>
      <c r="W11" s="199"/>
      <c r="X11" s="199"/>
      <c r="Y11" s="20"/>
      <c r="Z11" s="20"/>
      <c r="AA11" s="199"/>
      <c r="AB11" s="199"/>
      <c r="AC11" s="20"/>
      <c r="AD11" s="20"/>
      <c r="AE11" s="199"/>
      <c r="AF11" s="199"/>
      <c r="AI11" s="201"/>
      <c r="AJ11" s="201"/>
      <c r="AM11" s="201" t="s">
        <v>267</v>
      </c>
      <c r="AN11" s="201"/>
    </row>
    <row r="12" spans="1:40" ht="15.75" customHeight="1" thickBot="1" x14ac:dyDescent="0.25">
      <c r="A12" s="184" t="s">
        <v>255</v>
      </c>
      <c r="B12" s="186" t="s">
        <v>252</v>
      </c>
      <c r="C12" s="186"/>
      <c r="D12" s="186"/>
      <c r="E12" s="184"/>
      <c r="F12" s="186" t="s">
        <v>251</v>
      </c>
      <c r="G12" s="206" t="s">
        <v>323</v>
      </c>
      <c r="H12" s="207"/>
      <c r="I12" s="206" t="s">
        <v>324</v>
      </c>
      <c r="J12" s="207"/>
      <c r="K12" s="206" t="s">
        <v>323</v>
      </c>
      <c r="L12" s="209"/>
      <c r="M12" s="197" t="s">
        <v>324</v>
      </c>
      <c r="N12" s="198"/>
      <c r="O12" s="188" t="s">
        <v>323</v>
      </c>
      <c r="P12" s="189"/>
      <c r="Q12" s="188" t="s">
        <v>324</v>
      </c>
      <c r="R12" s="189"/>
      <c r="S12" s="188" t="s">
        <v>323</v>
      </c>
      <c r="T12" s="189"/>
      <c r="U12" s="188" t="s">
        <v>324</v>
      </c>
      <c r="V12" s="189"/>
      <c r="W12" s="188" t="s">
        <v>323</v>
      </c>
      <c r="X12" s="189"/>
      <c r="Y12" s="188" t="s">
        <v>324</v>
      </c>
      <c r="Z12" s="189"/>
      <c r="AA12" s="188" t="s">
        <v>323</v>
      </c>
      <c r="AB12" s="202"/>
      <c r="AC12" s="188" t="s">
        <v>324</v>
      </c>
      <c r="AD12" s="202"/>
      <c r="AE12" s="188" t="s">
        <v>323</v>
      </c>
      <c r="AF12" s="202"/>
      <c r="AG12" s="188" t="s">
        <v>324</v>
      </c>
      <c r="AH12" s="202"/>
      <c r="AI12" s="188" t="s">
        <v>323</v>
      </c>
      <c r="AJ12" s="202"/>
      <c r="AK12" s="188" t="s">
        <v>324</v>
      </c>
      <c r="AL12" s="202"/>
      <c r="AM12" s="188" t="s">
        <v>250</v>
      </c>
      <c r="AN12" s="202"/>
    </row>
    <row r="13" spans="1:40" ht="18" customHeight="1" thickBot="1" x14ac:dyDescent="0.25">
      <c r="A13" s="185"/>
      <c r="B13" s="186"/>
      <c r="C13" s="186"/>
      <c r="D13" s="186"/>
      <c r="E13" s="184"/>
      <c r="F13" s="186"/>
      <c r="G13" s="100" t="s">
        <v>249</v>
      </c>
      <c r="H13" s="101" t="s">
        <v>265</v>
      </c>
      <c r="I13" s="100" t="s">
        <v>249</v>
      </c>
      <c r="J13" s="101" t="s">
        <v>265</v>
      </c>
      <c r="K13" s="100" t="s">
        <v>249</v>
      </c>
      <c r="L13" s="100" t="s">
        <v>265</v>
      </c>
      <c r="M13" s="27" t="s">
        <v>249</v>
      </c>
      <c r="N13" s="27" t="s">
        <v>265</v>
      </c>
      <c r="O13" s="27" t="s">
        <v>249</v>
      </c>
      <c r="P13" s="102" t="s">
        <v>265</v>
      </c>
      <c r="Q13" s="27" t="s">
        <v>249</v>
      </c>
      <c r="R13" s="102" t="s">
        <v>265</v>
      </c>
      <c r="S13" s="27" t="s">
        <v>249</v>
      </c>
      <c r="T13" s="102" t="s">
        <v>265</v>
      </c>
      <c r="U13" s="27" t="s">
        <v>249</v>
      </c>
      <c r="V13" s="102" t="s">
        <v>265</v>
      </c>
      <c r="W13" s="27" t="s">
        <v>249</v>
      </c>
      <c r="X13" s="102" t="s">
        <v>265</v>
      </c>
      <c r="Y13" s="27" t="s">
        <v>249</v>
      </c>
      <c r="Z13" s="102" t="s">
        <v>265</v>
      </c>
      <c r="AA13" s="27" t="s">
        <v>249</v>
      </c>
      <c r="AB13" s="102" t="s">
        <v>265</v>
      </c>
      <c r="AC13" s="27" t="s">
        <v>249</v>
      </c>
      <c r="AD13" s="102" t="s">
        <v>265</v>
      </c>
      <c r="AE13" s="27" t="s">
        <v>249</v>
      </c>
      <c r="AF13" s="102" t="s">
        <v>265</v>
      </c>
      <c r="AG13" s="27" t="s">
        <v>249</v>
      </c>
      <c r="AH13" s="102" t="s">
        <v>265</v>
      </c>
      <c r="AI13" s="27" t="s">
        <v>249</v>
      </c>
      <c r="AJ13" s="102" t="s">
        <v>265</v>
      </c>
      <c r="AK13" s="27" t="s">
        <v>249</v>
      </c>
      <c r="AL13" s="102" t="s">
        <v>265</v>
      </c>
      <c r="AM13" s="27" t="s">
        <v>249</v>
      </c>
      <c r="AN13" s="102" t="s">
        <v>265</v>
      </c>
    </row>
    <row r="14" spans="1:40" ht="13.5" thickBot="1" x14ac:dyDescent="0.25">
      <c r="A14" s="28">
        <v>1</v>
      </c>
      <c r="B14" s="30">
        <v>2</v>
      </c>
      <c r="C14" s="30">
        <v>3</v>
      </c>
      <c r="D14" s="30">
        <v>4</v>
      </c>
      <c r="E14" s="30">
        <v>5</v>
      </c>
      <c r="F14" s="30">
        <v>6</v>
      </c>
      <c r="G14" s="103">
        <v>7</v>
      </c>
      <c r="H14" s="104">
        <v>8</v>
      </c>
      <c r="I14" s="103">
        <v>9</v>
      </c>
      <c r="J14" s="104">
        <v>10</v>
      </c>
      <c r="K14" s="105">
        <v>7</v>
      </c>
      <c r="L14" s="106">
        <v>8</v>
      </c>
      <c r="M14" s="105">
        <v>9</v>
      </c>
      <c r="N14" s="106">
        <v>10</v>
      </c>
      <c r="O14" s="105">
        <v>9</v>
      </c>
      <c r="P14" s="106">
        <v>10</v>
      </c>
      <c r="Q14" s="105">
        <v>11</v>
      </c>
      <c r="R14" s="106">
        <v>12</v>
      </c>
      <c r="S14" s="105">
        <v>7</v>
      </c>
      <c r="T14" s="106">
        <v>8</v>
      </c>
      <c r="U14" s="105">
        <v>9</v>
      </c>
      <c r="V14" s="106">
        <v>10</v>
      </c>
      <c r="W14" s="105">
        <v>7</v>
      </c>
      <c r="X14" s="106">
        <v>8</v>
      </c>
      <c r="Y14" s="105">
        <v>9</v>
      </c>
      <c r="Z14" s="106">
        <v>10</v>
      </c>
      <c r="AA14" s="105">
        <v>7</v>
      </c>
      <c r="AB14" s="106">
        <v>8</v>
      </c>
      <c r="AC14" s="105">
        <v>9</v>
      </c>
      <c r="AD14" s="106">
        <v>10</v>
      </c>
      <c r="AE14" s="105">
        <v>7</v>
      </c>
      <c r="AF14" s="106">
        <v>8</v>
      </c>
      <c r="AG14" s="105">
        <v>9</v>
      </c>
      <c r="AH14" s="106">
        <v>10</v>
      </c>
      <c r="AI14" s="105">
        <v>7</v>
      </c>
      <c r="AJ14" s="106">
        <v>8</v>
      </c>
      <c r="AK14" s="105">
        <v>9</v>
      </c>
      <c r="AL14" s="106">
        <v>10</v>
      </c>
      <c r="AM14" s="105">
        <v>7</v>
      </c>
      <c r="AN14" s="106">
        <v>8</v>
      </c>
    </row>
    <row r="15" spans="1:40" ht="33.75" x14ac:dyDescent="0.2">
      <c r="A15" s="107" t="s">
        <v>268</v>
      </c>
      <c r="B15" s="108"/>
      <c r="C15" s="109"/>
      <c r="D15" s="108"/>
      <c r="E15" s="110"/>
      <c r="F15" s="111"/>
      <c r="G15" s="40">
        <f>G16+G43+G121+G135+G212+G260+G298+G341+G362+G381+G385+G407+G400</f>
        <v>1034821.7999999999</v>
      </c>
      <c r="H15" s="40">
        <f>H16+H43+H121+H135+H212+H260+H298+H341+H362+H381+H385+H407+H400</f>
        <v>1056390.4000000001</v>
      </c>
      <c r="I15" s="40">
        <f>I16+I43</f>
        <v>2295.261</v>
      </c>
      <c r="J15" s="40">
        <f>J16+J43+J385</f>
        <v>2227.0750000000003</v>
      </c>
      <c r="K15" s="40">
        <f>G15+I15</f>
        <v>1037117.061</v>
      </c>
      <c r="L15" s="41">
        <f>H15+J15</f>
        <v>1058617.4750000001</v>
      </c>
      <c r="M15" s="41">
        <f>M43</f>
        <v>42465</v>
      </c>
      <c r="N15" s="41">
        <f>N43</f>
        <v>42940</v>
      </c>
      <c r="O15" s="40">
        <f>K15+M15</f>
        <v>1079582.061</v>
      </c>
      <c r="P15" s="40">
        <f>L15+N15</f>
        <v>1101557.4750000001</v>
      </c>
      <c r="Q15" s="40">
        <f>Q16+Q43+Q121+Q135+Q212+Q260+Q298+Q341+Q362+Q381+Q385+Q400+Q407</f>
        <v>10000</v>
      </c>
      <c r="R15" s="40"/>
      <c r="S15" s="40">
        <f>O15+Q15</f>
        <v>1089582.061</v>
      </c>
      <c r="T15" s="40">
        <f>P15+R15</f>
        <v>1101557.4750000001</v>
      </c>
      <c r="U15" s="40"/>
      <c r="V15" s="40"/>
      <c r="W15" s="40">
        <f>S15+U15</f>
        <v>1089582.061</v>
      </c>
      <c r="X15" s="40">
        <f>T15+V15</f>
        <v>1101557.4750000001</v>
      </c>
      <c r="Y15" s="40">
        <f>Y16+Y43</f>
        <v>10</v>
      </c>
      <c r="Z15" s="40"/>
      <c r="AA15" s="40">
        <f>W15+Y15</f>
        <v>1089592.061</v>
      </c>
      <c r="AB15" s="40">
        <f>X15+Z15</f>
        <v>1101557.4750000001</v>
      </c>
      <c r="AC15" s="40">
        <f>AC43</f>
        <v>23191.487789999999</v>
      </c>
      <c r="AD15" s="40"/>
      <c r="AE15" s="40">
        <f>AA15+AC15</f>
        <v>1112783.5487899999</v>
      </c>
      <c r="AF15" s="40">
        <f>AB15+AD15</f>
        <v>1101557.4750000001</v>
      </c>
      <c r="AG15" s="40">
        <f>AG16+AG43+AG121+AG135+AG212+AG260+AG298+AG341+AG362+AG381+AG385+AG400+AG407</f>
        <v>0</v>
      </c>
      <c r="AH15" s="40">
        <f>AH16+AH43+AH121+AH135+AH212+AH260+AH298+AH341+AH362+AH381+AH385+AH400+AH407</f>
        <v>0</v>
      </c>
      <c r="AI15" s="146">
        <f>AE15+AG15</f>
        <v>1112783.5487899999</v>
      </c>
      <c r="AJ15" s="146">
        <f>AF15+AH15</f>
        <v>1101557.4750000001</v>
      </c>
      <c r="AK15" s="146">
        <f>AK43</f>
        <v>1518.5530000000001</v>
      </c>
      <c r="AL15" s="146"/>
      <c r="AM15" s="146">
        <f>AI15+AK15</f>
        <v>1114302.10179</v>
      </c>
      <c r="AN15" s="146">
        <f>AJ15+AL15</f>
        <v>1101557.4750000001</v>
      </c>
    </row>
    <row r="16" spans="1:40" ht="67.5" x14ac:dyDescent="0.2">
      <c r="A16" s="124" t="s">
        <v>301</v>
      </c>
      <c r="B16" s="112" t="s">
        <v>108</v>
      </c>
      <c r="C16" s="113" t="s">
        <v>3</v>
      </c>
      <c r="D16" s="112" t="s">
        <v>2</v>
      </c>
      <c r="E16" s="114" t="s">
        <v>9</v>
      </c>
      <c r="F16" s="115" t="s">
        <v>7</v>
      </c>
      <c r="G16" s="40">
        <f>G17+G23+G26+G31+G34+G37+G40</f>
        <v>8914.1</v>
      </c>
      <c r="H16" s="40">
        <f>H17+H23+H26+H31+H34+H37+H40</f>
        <v>8914.1</v>
      </c>
      <c r="I16" s="40">
        <f>I20</f>
        <v>238.8</v>
      </c>
      <c r="J16" s="40">
        <f>J20</f>
        <v>238.4</v>
      </c>
      <c r="K16" s="40">
        <f t="shared" ref="K16:K91" si="0">G16+I16</f>
        <v>9152.9</v>
      </c>
      <c r="L16" s="41">
        <f t="shared" ref="L16:L91" si="1">H16+J16</f>
        <v>9152.5</v>
      </c>
      <c r="M16" s="51"/>
      <c r="N16" s="51"/>
      <c r="O16" s="68">
        <f t="shared" ref="O16:P31" si="2">K16+M16</f>
        <v>9152.9</v>
      </c>
      <c r="P16" s="68">
        <f t="shared" si="2"/>
        <v>9152.5</v>
      </c>
      <c r="Q16" s="68"/>
      <c r="R16" s="68"/>
      <c r="S16" s="68">
        <f t="shared" ref="S16:S88" si="3">O16+Q16</f>
        <v>9152.9</v>
      </c>
      <c r="T16" s="68">
        <f t="shared" ref="T16:T88" si="4">P16+R16</f>
        <v>9152.5</v>
      </c>
      <c r="U16" s="68"/>
      <c r="V16" s="68"/>
      <c r="W16" s="68">
        <f t="shared" ref="W16:W88" si="5">S16+U16</f>
        <v>9152.9</v>
      </c>
      <c r="X16" s="68">
        <f t="shared" ref="X16:X88" si="6">T16+V16</f>
        <v>9152.5</v>
      </c>
      <c r="Y16" s="68"/>
      <c r="Z16" s="68"/>
      <c r="AA16" s="68">
        <f t="shared" ref="AA16:AA88" si="7">W16+Y16</f>
        <v>9152.9</v>
      </c>
      <c r="AB16" s="68">
        <f t="shared" ref="AB16:AB88" si="8">X16+Z16</f>
        <v>9152.5</v>
      </c>
      <c r="AC16" s="68"/>
      <c r="AD16" s="68"/>
      <c r="AE16" s="68">
        <f t="shared" ref="AE16:AE82" si="9">AA16+AC16</f>
        <v>9152.9</v>
      </c>
      <c r="AF16" s="68">
        <f t="shared" ref="AF16:AF82" si="10">AB16+AD16</f>
        <v>9152.5</v>
      </c>
      <c r="AG16" s="3"/>
      <c r="AH16" s="3"/>
      <c r="AI16" s="146">
        <f t="shared" ref="AI16:AI82" si="11">AE16+AG16</f>
        <v>9152.9</v>
      </c>
      <c r="AJ16" s="146">
        <f t="shared" ref="AJ16:AJ82" si="12">AF16+AH16</f>
        <v>9152.5</v>
      </c>
      <c r="AK16" s="146"/>
      <c r="AL16" s="146"/>
      <c r="AM16" s="146">
        <f t="shared" ref="AM16:AM82" si="13">AI16+AK16</f>
        <v>9152.9</v>
      </c>
      <c r="AN16" s="146">
        <f t="shared" ref="AN16:AN82" si="14">AJ16+AL16</f>
        <v>9152.5</v>
      </c>
    </row>
    <row r="17" spans="1:40" ht="33.75" x14ac:dyDescent="0.2">
      <c r="A17" s="42" t="s">
        <v>121</v>
      </c>
      <c r="B17" s="55" t="s">
        <v>108</v>
      </c>
      <c r="C17" s="56" t="s">
        <v>3</v>
      </c>
      <c r="D17" s="55" t="s">
        <v>2</v>
      </c>
      <c r="E17" s="57" t="s">
        <v>120</v>
      </c>
      <c r="F17" s="60" t="s">
        <v>7</v>
      </c>
      <c r="G17" s="52">
        <f>G18</f>
        <v>608</v>
      </c>
      <c r="H17" s="52">
        <f>H18</f>
        <v>608</v>
      </c>
      <c r="I17" s="52"/>
      <c r="J17" s="52"/>
      <c r="K17" s="52">
        <f t="shared" si="0"/>
        <v>608</v>
      </c>
      <c r="L17" s="91">
        <f t="shared" si="1"/>
        <v>608</v>
      </c>
      <c r="M17" s="51"/>
      <c r="N17" s="51"/>
      <c r="O17" s="49">
        <f t="shared" si="2"/>
        <v>608</v>
      </c>
      <c r="P17" s="49">
        <f t="shared" si="2"/>
        <v>608</v>
      </c>
      <c r="Q17" s="49"/>
      <c r="R17" s="49"/>
      <c r="S17" s="49">
        <f t="shared" si="3"/>
        <v>608</v>
      </c>
      <c r="T17" s="49">
        <f t="shared" si="4"/>
        <v>608</v>
      </c>
      <c r="U17" s="49"/>
      <c r="V17" s="49"/>
      <c r="W17" s="49">
        <f t="shared" si="5"/>
        <v>608</v>
      </c>
      <c r="X17" s="49">
        <f t="shared" si="6"/>
        <v>608</v>
      </c>
      <c r="Y17" s="49"/>
      <c r="Z17" s="49"/>
      <c r="AA17" s="49">
        <f t="shared" si="7"/>
        <v>608</v>
      </c>
      <c r="AB17" s="49">
        <f t="shared" si="8"/>
        <v>608</v>
      </c>
      <c r="AC17" s="49"/>
      <c r="AD17" s="49"/>
      <c r="AE17" s="49">
        <f t="shared" si="9"/>
        <v>608</v>
      </c>
      <c r="AF17" s="49">
        <f t="shared" si="10"/>
        <v>608</v>
      </c>
      <c r="AG17" s="3"/>
      <c r="AH17" s="3"/>
      <c r="AI17" s="135">
        <f t="shared" si="11"/>
        <v>608</v>
      </c>
      <c r="AJ17" s="135">
        <f t="shared" si="12"/>
        <v>608</v>
      </c>
      <c r="AK17" s="135"/>
      <c r="AL17" s="135"/>
      <c r="AM17" s="135">
        <f t="shared" si="13"/>
        <v>608</v>
      </c>
      <c r="AN17" s="135">
        <f t="shared" si="14"/>
        <v>608</v>
      </c>
    </row>
    <row r="18" spans="1:40" x14ac:dyDescent="0.2">
      <c r="A18" s="42" t="s">
        <v>71</v>
      </c>
      <c r="B18" s="55" t="s">
        <v>108</v>
      </c>
      <c r="C18" s="56" t="s">
        <v>3</v>
      </c>
      <c r="D18" s="55" t="s">
        <v>2</v>
      </c>
      <c r="E18" s="57" t="s">
        <v>120</v>
      </c>
      <c r="F18" s="60">
        <v>800</v>
      </c>
      <c r="G18" s="52">
        <f>G19</f>
        <v>608</v>
      </c>
      <c r="H18" s="52">
        <f>H19</f>
        <v>608</v>
      </c>
      <c r="I18" s="52"/>
      <c r="J18" s="52"/>
      <c r="K18" s="52">
        <f t="shared" si="0"/>
        <v>608</v>
      </c>
      <c r="L18" s="91">
        <f t="shared" si="1"/>
        <v>608</v>
      </c>
      <c r="M18" s="51"/>
      <c r="N18" s="51"/>
      <c r="O18" s="49">
        <f t="shared" si="2"/>
        <v>608</v>
      </c>
      <c r="P18" s="49">
        <f t="shared" si="2"/>
        <v>608</v>
      </c>
      <c r="Q18" s="49"/>
      <c r="R18" s="49"/>
      <c r="S18" s="49">
        <f t="shared" si="3"/>
        <v>608</v>
      </c>
      <c r="T18" s="49">
        <f t="shared" si="4"/>
        <v>608</v>
      </c>
      <c r="U18" s="49"/>
      <c r="V18" s="49"/>
      <c r="W18" s="49">
        <f t="shared" si="5"/>
        <v>608</v>
      </c>
      <c r="X18" s="49">
        <f t="shared" si="6"/>
        <v>608</v>
      </c>
      <c r="Y18" s="49"/>
      <c r="Z18" s="49"/>
      <c r="AA18" s="49">
        <f t="shared" si="7"/>
        <v>608</v>
      </c>
      <c r="AB18" s="49">
        <f t="shared" si="8"/>
        <v>608</v>
      </c>
      <c r="AC18" s="49"/>
      <c r="AD18" s="49"/>
      <c r="AE18" s="49">
        <f t="shared" si="9"/>
        <v>608</v>
      </c>
      <c r="AF18" s="49">
        <f t="shared" si="10"/>
        <v>608</v>
      </c>
      <c r="AG18" s="3"/>
      <c r="AH18" s="3"/>
      <c r="AI18" s="135">
        <f t="shared" si="11"/>
        <v>608</v>
      </c>
      <c r="AJ18" s="135">
        <f t="shared" si="12"/>
        <v>608</v>
      </c>
      <c r="AK18" s="135"/>
      <c r="AL18" s="135"/>
      <c r="AM18" s="135">
        <f t="shared" si="13"/>
        <v>608</v>
      </c>
      <c r="AN18" s="135">
        <f t="shared" si="14"/>
        <v>608</v>
      </c>
    </row>
    <row r="19" spans="1:40" ht="45" x14ac:dyDescent="0.2">
      <c r="A19" s="42" t="s">
        <v>109</v>
      </c>
      <c r="B19" s="55" t="s">
        <v>108</v>
      </c>
      <c r="C19" s="56" t="s">
        <v>3</v>
      </c>
      <c r="D19" s="55" t="s">
        <v>2</v>
      </c>
      <c r="E19" s="57" t="s">
        <v>120</v>
      </c>
      <c r="F19" s="60">
        <v>810</v>
      </c>
      <c r="G19" s="52">
        <v>608</v>
      </c>
      <c r="H19" s="52">
        <v>608</v>
      </c>
      <c r="I19" s="52"/>
      <c r="J19" s="52"/>
      <c r="K19" s="52">
        <f t="shared" si="0"/>
        <v>608</v>
      </c>
      <c r="L19" s="91">
        <f t="shared" si="1"/>
        <v>608</v>
      </c>
      <c r="M19" s="51"/>
      <c r="N19" s="51"/>
      <c r="O19" s="49">
        <f t="shared" si="2"/>
        <v>608</v>
      </c>
      <c r="P19" s="49">
        <f t="shared" si="2"/>
        <v>608</v>
      </c>
      <c r="Q19" s="49"/>
      <c r="R19" s="49"/>
      <c r="S19" s="49">
        <f t="shared" si="3"/>
        <v>608</v>
      </c>
      <c r="T19" s="49">
        <f t="shared" si="4"/>
        <v>608</v>
      </c>
      <c r="U19" s="49"/>
      <c r="V19" s="49"/>
      <c r="W19" s="49">
        <f t="shared" si="5"/>
        <v>608</v>
      </c>
      <c r="X19" s="49">
        <f t="shared" si="6"/>
        <v>608</v>
      </c>
      <c r="Y19" s="49"/>
      <c r="Z19" s="49"/>
      <c r="AA19" s="49">
        <f t="shared" si="7"/>
        <v>608</v>
      </c>
      <c r="AB19" s="49">
        <f t="shared" si="8"/>
        <v>608</v>
      </c>
      <c r="AC19" s="49"/>
      <c r="AD19" s="49"/>
      <c r="AE19" s="49">
        <f t="shared" si="9"/>
        <v>608</v>
      </c>
      <c r="AF19" s="49">
        <f t="shared" si="10"/>
        <v>608</v>
      </c>
      <c r="AG19" s="3"/>
      <c r="AH19" s="3"/>
      <c r="AI19" s="135">
        <f t="shared" si="11"/>
        <v>608</v>
      </c>
      <c r="AJ19" s="135">
        <f t="shared" si="12"/>
        <v>608</v>
      </c>
      <c r="AK19" s="135"/>
      <c r="AL19" s="135"/>
      <c r="AM19" s="135">
        <f t="shared" si="13"/>
        <v>608</v>
      </c>
      <c r="AN19" s="135">
        <f t="shared" si="14"/>
        <v>608</v>
      </c>
    </row>
    <row r="20" spans="1:40" ht="22.5" x14ac:dyDescent="0.2">
      <c r="A20" s="53" t="s">
        <v>331</v>
      </c>
      <c r="B20" s="55">
        <v>1</v>
      </c>
      <c r="C20" s="56">
        <v>0</v>
      </c>
      <c r="D20" s="55">
        <v>0</v>
      </c>
      <c r="E20" s="57">
        <v>78270</v>
      </c>
      <c r="F20" s="60"/>
      <c r="G20" s="60"/>
      <c r="H20" s="52"/>
      <c r="I20" s="49">
        <f>I21</f>
        <v>238.8</v>
      </c>
      <c r="J20" s="49">
        <f>J21</f>
        <v>238.4</v>
      </c>
      <c r="K20" s="52">
        <f t="shared" ref="K20:L22" si="15">I20</f>
        <v>238.8</v>
      </c>
      <c r="L20" s="91">
        <f t="shared" si="15"/>
        <v>238.4</v>
      </c>
      <c r="M20" s="51"/>
      <c r="N20" s="51"/>
      <c r="O20" s="49">
        <f t="shared" si="2"/>
        <v>238.8</v>
      </c>
      <c r="P20" s="49">
        <f t="shared" si="2"/>
        <v>238.4</v>
      </c>
      <c r="Q20" s="49"/>
      <c r="R20" s="49"/>
      <c r="S20" s="49">
        <f t="shared" si="3"/>
        <v>238.8</v>
      </c>
      <c r="T20" s="49">
        <f t="shared" si="4"/>
        <v>238.4</v>
      </c>
      <c r="U20" s="49"/>
      <c r="V20" s="49"/>
      <c r="W20" s="49">
        <f t="shared" si="5"/>
        <v>238.8</v>
      </c>
      <c r="X20" s="49">
        <f t="shared" si="6"/>
        <v>238.4</v>
      </c>
      <c r="Y20" s="49"/>
      <c r="Z20" s="49"/>
      <c r="AA20" s="49">
        <f t="shared" si="7"/>
        <v>238.8</v>
      </c>
      <c r="AB20" s="49">
        <f t="shared" si="8"/>
        <v>238.4</v>
      </c>
      <c r="AC20" s="49"/>
      <c r="AD20" s="49"/>
      <c r="AE20" s="49">
        <f t="shared" si="9"/>
        <v>238.8</v>
      </c>
      <c r="AF20" s="49">
        <f t="shared" si="10"/>
        <v>238.4</v>
      </c>
      <c r="AG20" s="3"/>
      <c r="AH20" s="3"/>
      <c r="AI20" s="135">
        <f t="shared" si="11"/>
        <v>238.8</v>
      </c>
      <c r="AJ20" s="135">
        <f t="shared" si="12"/>
        <v>238.4</v>
      </c>
      <c r="AK20" s="135"/>
      <c r="AL20" s="135"/>
      <c r="AM20" s="135">
        <f t="shared" si="13"/>
        <v>238.8</v>
      </c>
      <c r="AN20" s="135">
        <f t="shared" si="14"/>
        <v>238.4</v>
      </c>
    </row>
    <row r="21" spans="1:40" x14ac:dyDescent="0.2">
      <c r="A21" s="42" t="s">
        <v>71</v>
      </c>
      <c r="B21" s="55">
        <v>1</v>
      </c>
      <c r="C21" s="56">
        <v>0</v>
      </c>
      <c r="D21" s="55">
        <v>0</v>
      </c>
      <c r="E21" s="57">
        <v>78270</v>
      </c>
      <c r="F21" s="60">
        <v>800</v>
      </c>
      <c r="G21" s="60"/>
      <c r="H21" s="52"/>
      <c r="I21" s="49">
        <f>I22</f>
        <v>238.8</v>
      </c>
      <c r="J21" s="49">
        <f>J22</f>
        <v>238.4</v>
      </c>
      <c r="K21" s="52">
        <f t="shared" si="15"/>
        <v>238.8</v>
      </c>
      <c r="L21" s="91">
        <f t="shared" si="15"/>
        <v>238.4</v>
      </c>
      <c r="M21" s="51"/>
      <c r="N21" s="51"/>
      <c r="O21" s="49">
        <f t="shared" si="2"/>
        <v>238.8</v>
      </c>
      <c r="P21" s="49">
        <f t="shared" si="2"/>
        <v>238.4</v>
      </c>
      <c r="Q21" s="49"/>
      <c r="R21" s="49"/>
      <c r="S21" s="49">
        <f t="shared" si="3"/>
        <v>238.8</v>
      </c>
      <c r="T21" s="49">
        <f t="shared" si="4"/>
        <v>238.4</v>
      </c>
      <c r="U21" s="49"/>
      <c r="V21" s="49"/>
      <c r="W21" s="49">
        <f t="shared" si="5"/>
        <v>238.8</v>
      </c>
      <c r="X21" s="49">
        <f t="shared" si="6"/>
        <v>238.4</v>
      </c>
      <c r="Y21" s="49"/>
      <c r="Z21" s="49"/>
      <c r="AA21" s="49">
        <f t="shared" si="7"/>
        <v>238.8</v>
      </c>
      <c r="AB21" s="49">
        <f t="shared" si="8"/>
        <v>238.4</v>
      </c>
      <c r="AC21" s="49"/>
      <c r="AD21" s="49"/>
      <c r="AE21" s="49">
        <f t="shared" si="9"/>
        <v>238.8</v>
      </c>
      <c r="AF21" s="49">
        <f t="shared" si="10"/>
        <v>238.4</v>
      </c>
      <c r="AG21" s="3"/>
      <c r="AH21" s="3"/>
      <c r="AI21" s="135">
        <f t="shared" si="11"/>
        <v>238.8</v>
      </c>
      <c r="AJ21" s="135">
        <f t="shared" si="12"/>
        <v>238.4</v>
      </c>
      <c r="AK21" s="135"/>
      <c r="AL21" s="135"/>
      <c r="AM21" s="135">
        <f t="shared" si="13"/>
        <v>238.8</v>
      </c>
      <c r="AN21" s="135">
        <f t="shared" si="14"/>
        <v>238.4</v>
      </c>
    </row>
    <row r="22" spans="1:40" ht="45" x14ac:dyDescent="0.2">
      <c r="A22" s="42" t="s">
        <v>109</v>
      </c>
      <c r="B22" s="55">
        <v>1</v>
      </c>
      <c r="C22" s="56">
        <v>0</v>
      </c>
      <c r="D22" s="55">
        <v>0</v>
      </c>
      <c r="E22" s="57">
        <v>78270</v>
      </c>
      <c r="F22" s="60">
        <v>810</v>
      </c>
      <c r="G22" s="52"/>
      <c r="H22" s="52"/>
      <c r="I22" s="49">
        <v>238.8</v>
      </c>
      <c r="J22" s="49">
        <v>238.4</v>
      </c>
      <c r="K22" s="52">
        <f t="shared" si="15"/>
        <v>238.8</v>
      </c>
      <c r="L22" s="91">
        <f t="shared" si="15"/>
        <v>238.4</v>
      </c>
      <c r="M22" s="51"/>
      <c r="N22" s="51"/>
      <c r="O22" s="49">
        <f t="shared" si="2"/>
        <v>238.8</v>
      </c>
      <c r="P22" s="49">
        <f t="shared" si="2"/>
        <v>238.4</v>
      </c>
      <c r="Q22" s="49"/>
      <c r="R22" s="49"/>
      <c r="S22" s="49">
        <f t="shared" si="3"/>
        <v>238.8</v>
      </c>
      <c r="T22" s="49">
        <f t="shared" si="4"/>
        <v>238.4</v>
      </c>
      <c r="U22" s="49"/>
      <c r="V22" s="49"/>
      <c r="W22" s="49">
        <f t="shared" si="5"/>
        <v>238.8</v>
      </c>
      <c r="X22" s="49">
        <f t="shared" si="6"/>
        <v>238.4</v>
      </c>
      <c r="Y22" s="49"/>
      <c r="Z22" s="49"/>
      <c r="AA22" s="49">
        <f t="shared" si="7"/>
        <v>238.8</v>
      </c>
      <c r="AB22" s="49">
        <f t="shared" si="8"/>
        <v>238.4</v>
      </c>
      <c r="AC22" s="49"/>
      <c r="AD22" s="49"/>
      <c r="AE22" s="49">
        <f t="shared" si="9"/>
        <v>238.8</v>
      </c>
      <c r="AF22" s="49">
        <f t="shared" si="10"/>
        <v>238.4</v>
      </c>
      <c r="AG22" s="3"/>
      <c r="AH22" s="3"/>
      <c r="AI22" s="135">
        <f t="shared" si="11"/>
        <v>238.8</v>
      </c>
      <c r="AJ22" s="135">
        <f t="shared" si="12"/>
        <v>238.4</v>
      </c>
      <c r="AK22" s="135"/>
      <c r="AL22" s="135"/>
      <c r="AM22" s="135">
        <f t="shared" si="13"/>
        <v>238.8</v>
      </c>
      <c r="AN22" s="135">
        <f t="shared" si="14"/>
        <v>238.4</v>
      </c>
    </row>
    <row r="23" spans="1:40" ht="22.5" x14ac:dyDescent="0.2">
      <c r="A23" s="42" t="s">
        <v>123</v>
      </c>
      <c r="B23" s="55" t="s">
        <v>108</v>
      </c>
      <c r="C23" s="56" t="s">
        <v>3</v>
      </c>
      <c r="D23" s="55" t="s">
        <v>2</v>
      </c>
      <c r="E23" s="57" t="s">
        <v>122</v>
      </c>
      <c r="F23" s="60" t="s">
        <v>7</v>
      </c>
      <c r="G23" s="52">
        <f>G24</f>
        <v>25</v>
      </c>
      <c r="H23" s="52">
        <f>H24</f>
        <v>25</v>
      </c>
      <c r="I23" s="52"/>
      <c r="J23" s="52"/>
      <c r="K23" s="52">
        <f t="shared" si="0"/>
        <v>25</v>
      </c>
      <c r="L23" s="91">
        <f t="shared" si="1"/>
        <v>25</v>
      </c>
      <c r="M23" s="51"/>
      <c r="N23" s="51"/>
      <c r="O23" s="49">
        <f t="shared" si="2"/>
        <v>25</v>
      </c>
      <c r="P23" s="49">
        <f t="shared" si="2"/>
        <v>25</v>
      </c>
      <c r="Q23" s="49"/>
      <c r="R23" s="49"/>
      <c r="S23" s="49">
        <f t="shared" si="3"/>
        <v>25</v>
      </c>
      <c r="T23" s="49">
        <f t="shared" si="4"/>
        <v>25</v>
      </c>
      <c r="U23" s="49"/>
      <c r="V23" s="49"/>
      <c r="W23" s="49">
        <f t="shared" si="5"/>
        <v>25</v>
      </c>
      <c r="X23" s="49">
        <f t="shared" si="6"/>
        <v>25</v>
      </c>
      <c r="Y23" s="49"/>
      <c r="Z23" s="49"/>
      <c r="AA23" s="49">
        <f t="shared" si="7"/>
        <v>25</v>
      </c>
      <c r="AB23" s="49">
        <f t="shared" si="8"/>
        <v>25</v>
      </c>
      <c r="AC23" s="49"/>
      <c r="AD23" s="49"/>
      <c r="AE23" s="49">
        <f t="shared" si="9"/>
        <v>25</v>
      </c>
      <c r="AF23" s="49">
        <f t="shared" si="10"/>
        <v>25</v>
      </c>
      <c r="AG23" s="3"/>
      <c r="AH23" s="3"/>
      <c r="AI23" s="135">
        <f t="shared" si="11"/>
        <v>25</v>
      </c>
      <c r="AJ23" s="135">
        <f t="shared" si="12"/>
        <v>25</v>
      </c>
      <c r="AK23" s="135"/>
      <c r="AL23" s="135"/>
      <c r="AM23" s="135">
        <f t="shared" si="13"/>
        <v>25</v>
      </c>
      <c r="AN23" s="135">
        <f t="shared" si="14"/>
        <v>25</v>
      </c>
    </row>
    <row r="24" spans="1:40" ht="22.5" x14ac:dyDescent="0.2">
      <c r="A24" s="42" t="s">
        <v>14</v>
      </c>
      <c r="B24" s="55" t="s">
        <v>108</v>
      </c>
      <c r="C24" s="56" t="s">
        <v>3</v>
      </c>
      <c r="D24" s="55" t="s">
        <v>2</v>
      </c>
      <c r="E24" s="57" t="s">
        <v>122</v>
      </c>
      <c r="F24" s="60">
        <v>200</v>
      </c>
      <c r="G24" s="52">
        <f>G25</f>
        <v>25</v>
      </c>
      <c r="H24" s="52">
        <f>H25</f>
        <v>25</v>
      </c>
      <c r="I24" s="52"/>
      <c r="J24" s="52"/>
      <c r="K24" s="52">
        <f t="shared" si="0"/>
        <v>25</v>
      </c>
      <c r="L24" s="91">
        <f t="shared" si="1"/>
        <v>25</v>
      </c>
      <c r="M24" s="51"/>
      <c r="N24" s="51"/>
      <c r="O24" s="49">
        <f t="shared" si="2"/>
        <v>25</v>
      </c>
      <c r="P24" s="49">
        <f t="shared" si="2"/>
        <v>25</v>
      </c>
      <c r="Q24" s="49"/>
      <c r="R24" s="49"/>
      <c r="S24" s="49">
        <f t="shared" si="3"/>
        <v>25</v>
      </c>
      <c r="T24" s="49">
        <f t="shared" si="4"/>
        <v>25</v>
      </c>
      <c r="U24" s="49"/>
      <c r="V24" s="49"/>
      <c r="W24" s="49">
        <f t="shared" si="5"/>
        <v>25</v>
      </c>
      <c r="X24" s="49">
        <f t="shared" si="6"/>
        <v>25</v>
      </c>
      <c r="Y24" s="49"/>
      <c r="Z24" s="49"/>
      <c r="AA24" s="49">
        <f t="shared" si="7"/>
        <v>25</v>
      </c>
      <c r="AB24" s="49">
        <f t="shared" si="8"/>
        <v>25</v>
      </c>
      <c r="AC24" s="49"/>
      <c r="AD24" s="49"/>
      <c r="AE24" s="49">
        <f t="shared" si="9"/>
        <v>25</v>
      </c>
      <c r="AF24" s="49">
        <f t="shared" si="10"/>
        <v>25</v>
      </c>
      <c r="AG24" s="3"/>
      <c r="AH24" s="3"/>
      <c r="AI24" s="135">
        <f t="shared" si="11"/>
        <v>25</v>
      </c>
      <c r="AJ24" s="135">
        <f t="shared" si="12"/>
        <v>25</v>
      </c>
      <c r="AK24" s="135"/>
      <c r="AL24" s="135"/>
      <c r="AM24" s="135">
        <f t="shared" si="13"/>
        <v>25</v>
      </c>
      <c r="AN24" s="135">
        <f t="shared" si="14"/>
        <v>25</v>
      </c>
    </row>
    <row r="25" spans="1:40" ht="22.5" x14ac:dyDescent="0.2">
      <c r="A25" s="42" t="s">
        <v>13</v>
      </c>
      <c r="B25" s="55" t="s">
        <v>108</v>
      </c>
      <c r="C25" s="56" t="s">
        <v>3</v>
      </c>
      <c r="D25" s="55" t="s">
        <v>2</v>
      </c>
      <c r="E25" s="57" t="s">
        <v>122</v>
      </c>
      <c r="F25" s="60">
        <v>240</v>
      </c>
      <c r="G25" s="52">
        <v>25</v>
      </c>
      <c r="H25" s="52">
        <v>25</v>
      </c>
      <c r="I25" s="52"/>
      <c r="J25" s="52"/>
      <c r="K25" s="52">
        <f t="shared" si="0"/>
        <v>25</v>
      </c>
      <c r="L25" s="91">
        <f t="shared" si="1"/>
        <v>25</v>
      </c>
      <c r="M25" s="51"/>
      <c r="N25" s="51"/>
      <c r="O25" s="49">
        <f t="shared" si="2"/>
        <v>25</v>
      </c>
      <c r="P25" s="49">
        <f t="shared" si="2"/>
        <v>25</v>
      </c>
      <c r="Q25" s="49"/>
      <c r="R25" s="49"/>
      <c r="S25" s="49">
        <f t="shared" si="3"/>
        <v>25</v>
      </c>
      <c r="T25" s="49">
        <f t="shared" si="4"/>
        <v>25</v>
      </c>
      <c r="U25" s="49"/>
      <c r="V25" s="49"/>
      <c r="W25" s="49">
        <f t="shared" si="5"/>
        <v>25</v>
      </c>
      <c r="X25" s="49">
        <f t="shared" si="6"/>
        <v>25</v>
      </c>
      <c r="Y25" s="49"/>
      <c r="Z25" s="49"/>
      <c r="AA25" s="49">
        <f t="shared" si="7"/>
        <v>25</v>
      </c>
      <c r="AB25" s="49">
        <f t="shared" si="8"/>
        <v>25</v>
      </c>
      <c r="AC25" s="49"/>
      <c r="AD25" s="49"/>
      <c r="AE25" s="49">
        <f t="shared" si="9"/>
        <v>25</v>
      </c>
      <c r="AF25" s="49">
        <f t="shared" si="10"/>
        <v>25</v>
      </c>
      <c r="AG25" s="3"/>
      <c r="AH25" s="3"/>
      <c r="AI25" s="135">
        <f t="shared" si="11"/>
        <v>25</v>
      </c>
      <c r="AJ25" s="135">
        <f t="shared" si="12"/>
        <v>25</v>
      </c>
      <c r="AK25" s="135"/>
      <c r="AL25" s="135"/>
      <c r="AM25" s="135">
        <f t="shared" si="13"/>
        <v>25</v>
      </c>
      <c r="AN25" s="135">
        <f t="shared" si="14"/>
        <v>25</v>
      </c>
    </row>
    <row r="26" spans="1:40" ht="22.5" x14ac:dyDescent="0.2">
      <c r="A26" s="42" t="s">
        <v>15</v>
      </c>
      <c r="B26" s="55" t="s">
        <v>108</v>
      </c>
      <c r="C26" s="56" t="s">
        <v>3</v>
      </c>
      <c r="D26" s="55" t="s">
        <v>2</v>
      </c>
      <c r="E26" s="57" t="s">
        <v>11</v>
      </c>
      <c r="F26" s="60" t="s">
        <v>7</v>
      </c>
      <c r="G26" s="52">
        <f>G27+G29</f>
        <v>7776</v>
      </c>
      <c r="H26" s="52">
        <f>H27+H29</f>
        <v>7776</v>
      </c>
      <c r="I26" s="52"/>
      <c r="J26" s="52"/>
      <c r="K26" s="52">
        <f t="shared" si="0"/>
        <v>7776</v>
      </c>
      <c r="L26" s="91">
        <f t="shared" si="1"/>
        <v>7776</v>
      </c>
      <c r="M26" s="51"/>
      <c r="N26" s="51"/>
      <c r="O26" s="49">
        <f t="shared" si="2"/>
        <v>7776</v>
      </c>
      <c r="P26" s="49">
        <f t="shared" si="2"/>
        <v>7776</v>
      </c>
      <c r="Q26" s="49"/>
      <c r="R26" s="49"/>
      <c r="S26" s="49">
        <f t="shared" si="3"/>
        <v>7776</v>
      </c>
      <c r="T26" s="49">
        <f t="shared" si="4"/>
        <v>7776</v>
      </c>
      <c r="U26" s="49"/>
      <c r="V26" s="49"/>
      <c r="W26" s="49">
        <f t="shared" si="5"/>
        <v>7776</v>
      </c>
      <c r="X26" s="49">
        <f t="shared" si="6"/>
        <v>7776</v>
      </c>
      <c r="Y26" s="49"/>
      <c r="Z26" s="49"/>
      <c r="AA26" s="49">
        <f t="shared" si="7"/>
        <v>7776</v>
      </c>
      <c r="AB26" s="49">
        <f t="shared" si="8"/>
        <v>7776</v>
      </c>
      <c r="AC26" s="49"/>
      <c r="AD26" s="49"/>
      <c r="AE26" s="49">
        <f t="shared" si="9"/>
        <v>7776</v>
      </c>
      <c r="AF26" s="49">
        <f t="shared" si="10"/>
        <v>7776</v>
      </c>
      <c r="AG26" s="3"/>
      <c r="AH26" s="3"/>
      <c r="AI26" s="135">
        <f t="shared" si="11"/>
        <v>7776</v>
      </c>
      <c r="AJ26" s="135">
        <f t="shared" si="12"/>
        <v>7776</v>
      </c>
      <c r="AK26" s="135"/>
      <c r="AL26" s="135"/>
      <c r="AM26" s="135">
        <f t="shared" si="13"/>
        <v>7776</v>
      </c>
      <c r="AN26" s="135">
        <f t="shared" si="14"/>
        <v>7776</v>
      </c>
    </row>
    <row r="27" spans="1:40" ht="56.25" x14ac:dyDescent="0.2">
      <c r="A27" s="42" t="s">
        <v>6</v>
      </c>
      <c r="B27" s="55" t="s">
        <v>108</v>
      </c>
      <c r="C27" s="56" t="s">
        <v>3</v>
      </c>
      <c r="D27" s="55" t="s">
        <v>2</v>
      </c>
      <c r="E27" s="57" t="s">
        <v>11</v>
      </c>
      <c r="F27" s="60">
        <v>100</v>
      </c>
      <c r="G27" s="52">
        <f>G28</f>
        <v>7305.9</v>
      </c>
      <c r="H27" s="52">
        <f>H28</f>
        <v>7305.9</v>
      </c>
      <c r="I27" s="52"/>
      <c r="J27" s="52"/>
      <c r="K27" s="52">
        <f t="shared" si="0"/>
        <v>7305.9</v>
      </c>
      <c r="L27" s="91">
        <f t="shared" si="1"/>
        <v>7305.9</v>
      </c>
      <c r="M27" s="51"/>
      <c r="N27" s="51"/>
      <c r="O27" s="49">
        <f t="shared" si="2"/>
        <v>7305.9</v>
      </c>
      <c r="P27" s="49">
        <f t="shared" si="2"/>
        <v>7305.9</v>
      </c>
      <c r="Q27" s="49"/>
      <c r="R27" s="49"/>
      <c r="S27" s="49">
        <f t="shared" si="3"/>
        <v>7305.9</v>
      </c>
      <c r="T27" s="49">
        <f t="shared" si="4"/>
        <v>7305.9</v>
      </c>
      <c r="U27" s="49"/>
      <c r="V27" s="49"/>
      <c r="W27" s="49">
        <f t="shared" si="5"/>
        <v>7305.9</v>
      </c>
      <c r="X27" s="49">
        <f t="shared" si="6"/>
        <v>7305.9</v>
      </c>
      <c r="Y27" s="49"/>
      <c r="Z27" s="49"/>
      <c r="AA27" s="49">
        <f t="shared" si="7"/>
        <v>7305.9</v>
      </c>
      <c r="AB27" s="49">
        <f t="shared" si="8"/>
        <v>7305.9</v>
      </c>
      <c r="AC27" s="49"/>
      <c r="AD27" s="49"/>
      <c r="AE27" s="49">
        <f t="shared" si="9"/>
        <v>7305.9</v>
      </c>
      <c r="AF27" s="49">
        <f t="shared" si="10"/>
        <v>7305.9</v>
      </c>
      <c r="AG27" s="3"/>
      <c r="AH27" s="3"/>
      <c r="AI27" s="135">
        <f t="shared" si="11"/>
        <v>7305.9</v>
      </c>
      <c r="AJ27" s="135">
        <f t="shared" si="12"/>
        <v>7305.9</v>
      </c>
      <c r="AK27" s="135"/>
      <c r="AL27" s="135"/>
      <c r="AM27" s="135">
        <f t="shared" si="13"/>
        <v>7305.9</v>
      </c>
      <c r="AN27" s="135">
        <f t="shared" si="14"/>
        <v>7305.9</v>
      </c>
    </row>
    <row r="28" spans="1:40" ht="22.5" x14ac:dyDescent="0.2">
      <c r="A28" s="42" t="s">
        <v>5</v>
      </c>
      <c r="B28" s="55" t="s">
        <v>108</v>
      </c>
      <c r="C28" s="56" t="s">
        <v>3</v>
      </c>
      <c r="D28" s="55" t="s">
        <v>2</v>
      </c>
      <c r="E28" s="57" t="s">
        <v>11</v>
      </c>
      <c r="F28" s="60">
        <v>120</v>
      </c>
      <c r="G28" s="52">
        <v>7305.9</v>
      </c>
      <c r="H28" s="52">
        <v>7305.9</v>
      </c>
      <c r="I28" s="52"/>
      <c r="J28" s="52"/>
      <c r="K28" s="52">
        <f t="shared" si="0"/>
        <v>7305.9</v>
      </c>
      <c r="L28" s="91">
        <f t="shared" si="1"/>
        <v>7305.9</v>
      </c>
      <c r="M28" s="51"/>
      <c r="N28" s="51"/>
      <c r="O28" s="49">
        <f t="shared" si="2"/>
        <v>7305.9</v>
      </c>
      <c r="P28" s="49">
        <f t="shared" si="2"/>
        <v>7305.9</v>
      </c>
      <c r="Q28" s="49"/>
      <c r="R28" s="49"/>
      <c r="S28" s="49">
        <f t="shared" si="3"/>
        <v>7305.9</v>
      </c>
      <c r="T28" s="49">
        <f t="shared" si="4"/>
        <v>7305.9</v>
      </c>
      <c r="U28" s="49"/>
      <c r="V28" s="49"/>
      <c r="W28" s="49">
        <f t="shared" si="5"/>
        <v>7305.9</v>
      </c>
      <c r="X28" s="49">
        <f t="shared" si="6"/>
        <v>7305.9</v>
      </c>
      <c r="Y28" s="49"/>
      <c r="Z28" s="49"/>
      <c r="AA28" s="49">
        <f t="shared" si="7"/>
        <v>7305.9</v>
      </c>
      <c r="AB28" s="49">
        <f t="shared" si="8"/>
        <v>7305.9</v>
      </c>
      <c r="AC28" s="49"/>
      <c r="AD28" s="49"/>
      <c r="AE28" s="49">
        <f t="shared" si="9"/>
        <v>7305.9</v>
      </c>
      <c r="AF28" s="49">
        <f t="shared" si="10"/>
        <v>7305.9</v>
      </c>
      <c r="AG28" s="3"/>
      <c r="AH28" s="3"/>
      <c r="AI28" s="135">
        <f t="shared" si="11"/>
        <v>7305.9</v>
      </c>
      <c r="AJ28" s="135">
        <f t="shared" si="12"/>
        <v>7305.9</v>
      </c>
      <c r="AK28" s="135"/>
      <c r="AL28" s="135"/>
      <c r="AM28" s="135">
        <f t="shared" si="13"/>
        <v>7305.9</v>
      </c>
      <c r="AN28" s="135">
        <f t="shared" si="14"/>
        <v>7305.9</v>
      </c>
    </row>
    <row r="29" spans="1:40" ht="22.5" x14ac:dyDescent="0.2">
      <c r="A29" s="42" t="s">
        <v>14</v>
      </c>
      <c r="B29" s="55" t="s">
        <v>108</v>
      </c>
      <c r="C29" s="56" t="s">
        <v>3</v>
      </c>
      <c r="D29" s="55" t="s">
        <v>2</v>
      </c>
      <c r="E29" s="57" t="s">
        <v>11</v>
      </c>
      <c r="F29" s="60">
        <v>200</v>
      </c>
      <c r="G29" s="52">
        <f>G30</f>
        <v>470.1</v>
      </c>
      <c r="H29" s="52">
        <f>H30</f>
        <v>470.1</v>
      </c>
      <c r="I29" s="52"/>
      <c r="J29" s="52"/>
      <c r="K29" s="52">
        <f t="shared" si="0"/>
        <v>470.1</v>
      </c>
      <c r="L29" s="91">
        <f t="shared" si="1"/>
        <v>470.1</v>
      </c>
      <c r="M29" s="51"/>
      <c r="N29" s="51"/>
      <c r="O29" s="49">
        <f t="shared" si="2"/>
        <v>470.1</v>
      </c>
      <c r="P29" s="49">
        <f t="shared" si="2"/>
        <v>470.1</v>
      </c>
      <c r="Q29" s="49"/>
      <c r="R29" s="49"/>
      <c r="S29" s="49">
        <f t="shared" si="3"/>
        <v>470.1</v>
      </c>
      <c r="T29" s="49">
        <f t="shared" si="4"/>
        <v>470.1</v>
      </c>
      <c r="U29" s="49"/>
      <c r="V29" s="49"/>
      <c r="W29" s="49">
        <f t="shared" si="5"/>
        <v>470.1</v>
      </c>
      <c r="X29" s="49">
        <f t="shared" si="6"/>
        <v>470.1</v>
      </c>
      <c r="Y29" s="49"/>
      <c r="Z29" s="49"/>
      <c r="AA29" s="49">
        <f t="shared" si="7"/>
        <v>470.1</v>
      </c>
      <c r="AB29" s="49">
        <f t="shared" si="8"/>
        <v>470.1</v>
      </c>
      <c r="AC29" s="49"/>
      <c r="AD29" s="49"/>
      <c r="AE29" s="49">
        <f t="shared" si="9"/>
        <v>470.1</v>
      </c>
      <c r="AF29" s="49">
        <f t="shared" si="10"/>
        <v>470.1</v>
      </c>
      <c r="AG29" s="3"/>
      <c r="AH29" s="3"/>
      <c r="AI29" s="135">
        <f t="shared" si="11"/>
        <v>470.1</v>
      </c>
      <c r="AJ29" s="135">
        <f t="shared" si="12"/>
        <v>470.1</v>
      </c>
      <c r="AK29" s="135"/>
      <c r="AL29" s="135"/>
      <c r="AM29" s="135">
        <f t="shared" si="13"/>
        <v>470.1</v>
      </c>
      <c r="AN29" s="135">
        <f t="shared" si="14"/>
        <v>470.1</v>
      </c>
    </row>
    <row r="30" spans="1:40" ht="22.5" x14ac:dyDescent="0.2">
      <c r="A30" s="42" t="s">
        <v>13</v>
      </c>
      <c r="B30" s="55" t="s">
        <v>108</v>
      </c>
      <c r="C30" s="56" t="s">
        <v>3</v>
      </c>
      <c r="D30" s="55" t="s">
        <v>2</v>
      </c>
      <c r="E30" s="57" t="s">
        <v>11</v>
      </c>
      <c r="F30" s="60">
        <v>240</v>
      </c>
      <c r="G30" s="52">
        <f>437.1+33</f>
        <v>470.1</v>
      </c>
      <c r="H30" s="52">
        <f>437.1+33</f>
        <v>470.1</v>
      </c>
      <c r="I30" s="52"/>
      <c r="J30" s="52"/>
      <c r="K30" s="52">
        <f t="shared" si="0"/>
        <v>470.1</v>
      </c>
      <c r="L30" s="91">
        <f t="shared" si="1"/>
        <v>470.1</v>
      </c>
      <c r="M30" s="51"/>
      <c r="N30" s="51"/>
      <c r="O30" s="49">
        <f t="shared" si="2"/>
        <v>470.1</v>
      </c>
      <c r="P30" s="49">
        <f t="shared" si="2"/>
        <v>470.1</v>
      </c>
      <c r="Q30" s="49"/>
      <c r="R30" s="49"/>
      <c r="S30" s="49">
        <f t="shared" si="3"/>
        <v>470.1</v>
      </c>
      <c r="T30" s="49">
        <f t="shared" si="4"/>
        <v>470.1</v>
      </c>
      <c r="U30" s="49"/>
      <c r="V30" s="49"/>
      <c r="W30" s="49">
        <f t="shared" si="5"/>
        <v>470.1</v>
      </c>
      <c r="X30" s="49">
        <f t="shared" si="6"/>
        <v>470.1</v>
      </c>
      <c r="Y30" s="49"/>
      <c r="Z30" s="49"/>
      <c r="AA30" s="49">
        <f t="shared" si="7"/>
        <v>470.1</v>
      </c>
      <c r="AB30" s="49">
        <f t="shared" si="8"/>
        <v>470.1</v>
      </c>
      <c r="AC30" s="49"/>
      <c r="AD30" s="49"/>
      <c r="AE30" s="49">
        <f t="shared" si="9"/>
        <v>470.1</v>
      </c>
      <c r="AF30" s="49">
        <f t="shared" si="10"/>
        <v>470.1</v>
      </c>
      <c r="AG30" s="3"/>
      <c r="AH30" s="3"/>
      <c r="AI30" s="135">
        <f t="shared" si="11"/>
        <v>470.1</v>
      </c>
      <c r="AJ30" s="135">
        <f t="shared" si="12"/>
        <v>470.1</v>
      </c>
      <c r="AK30" s="135"/>
      <c r="AL30" s="135"/>
      <c r="AM30" s="135">
        <f t="shared" si="13"/>
        <v>470.1</v>
      </c>
      <c r="AN30" s="135">
        <f t="shared" si="14"/>
        <v>470.1</v>
      </c>
    </row>
    <row r="31" spans="1:40" ht="33.75" x14ac:dyDescent="0.2">
      <c r="A31" s="42" t="s">
        <v>117</v>
      </c>
      <c r="B31" s="55" t="s">
        <v>108</v>
      </c>
      <c r="C31" s="56" t="s">
        <v>3</v>
      </c>
      <c r="D31" s="55" t="s">
        <v>2</v>
      </c>
      <c r="E31" s="57" t="s">
        <v>116</v>
      </c>
      <c r="F31" s="60" t="s">
        <v>7</v>
      </c>
      <c r="G31" s="52">
        <f>G32</f>
        <v>313</v>
      </c>
      <c r="H31" s="52">
        <f>H32</f>
        <v>313</v>
      </c>
      <c r="I31" s="52"/>
      <c r="J31" s="52"/>
      <c r="K31" s="52">
        <f t="shared" si="0"/>
        <v>313</v>
      </c>
      <c r="L31" s="91">
        <f t="shared" si="1"/>
        <v>313</v>
      </c>
      <c r="M31" s="51"/>
      <c r="N31" s="51"/>
      <c r="O31" s="49">
        <f t="shared" si="2"/>
        <v>313</v>
      </c>
      <c r="P31" s="49">
        <f t="shared" si="2"/>
        <v>313</v>
      </c>
      <c r="Q31" s="49"/>
      <c r="R31" s="49"/>
      <c r="S31" s="49">
        <f t="shared" si="3"/>
        <v>313</v>
      </c>
      <c r="T31" s="49">
        <f t="shared" si="4"/>
        <v>313</v>
      </c>
      <c r="U31" s="49"/>
      <c r="V31" s="49"/>
      <c r="W31" s="49">
        <f t="shared" si="5"/>
        <v>313</v>
      </c>
      <c r="X31" s="49">
        <f t="shared" si="6"/>
        <v>313</v>
      </c>
      <c r="Y31" s="49"/>
      <c r="Z31" s="49"/>
      <c r="AA31" s="49">
        <f t="shared" si="7"/>
        <v>313</v>
      </c>
      <c r="AB31" s="49">
        <f t="shared" si="8"/>
        <v>313</v>
      </c>
      <c r="AC31" s="49"/>
      <c r="AD31" s="49"/>
      <c r="AE31" s="49">
        <f t="shared" si="9"/>
        <v>313</v>
      </c>
      <c r="AF31" s="49">
        <f t="shared" si="10"/>
        <v>313</v>
      </c>
      <c r="AG31" s="3"/>
      <c r="AH31" s="3"/>
      <c r="AI31" s="135">
        <f t="shared" si="11"/>
        <v>313</v>
      </c>
      <c r="AJ31" s="135">
        <f t="shared" si="12"/>
        <v>313</v>
      </c>
      <c r="AK31" s="135"/>
      <c r="AL31" s="135"/>
      <c r="AM31" s="135">
        <f t="shared" si="13"/>
        <v>313</v>
      </c>
      <c r="AN31" s="135">
        <f t="shared" si="14"/>
        <v>313</v>
      </c>
    </row>
    <row r="32" spans="1:40" x14ac:dyDescent="0.2">
      <c r="A32" s="42" t="s">
        <v>71</v>
      </c>
      <c r="B32" s="55" t="s">
        <v>108</v>
      </c>
      <c r="C32" s="56" t="s">
        <v>3</v>
      </c>
      <c r="D32" s="55" t="s">
        <v>2</v>
      </c>
      <c r="E32" s="57" t="s">
        <v>116</v>
      </c>
      <c r="F32" s="60">
        <v>800</v>
      </c>
      <c r="G32" s="52">
        <f>G33</f>
        <v>313</v>
      </c>
      <c r="H32" s="52">
        <f>H33</f>
        <v>313</v>
      </c>
      <c r="I32" s="52"/>
      <c r="J32" s="52"/>
      <c r="K32" s="52">
        <f t="shared" si="0"/>
        <v>313</v>
      </c>
      <c r="L32" s="91">
        <f t="shared" si="1"/>
        <v>313</v>
      </c>
      <c r="M32" s="51"/>
      <c r="N32" s="51"/>
      <c r="O32" s="49">
        <f t="shared" ref="O32:P104" si="16">K32+M32</f>
        <v>313</v>
      </c>
      <c r="P32" s="49">
        <f t="shared" si="16"/>
        <v>313</v>
      </c>
      <c r="Q32" s="49"/>
      <c r="R32" s="49"/>
      <c r="S32" s="49">
        <f t="shared" si="3"/>
        <v>313</v>
      </c>
      <c r="T32" s="49">
        <f t="shared" si="4"/>
        <v>313</v>
      </c>
      <c r="U32" s="49"/>
      <c r="V32" s="49"/>
      <c r="W32" s="49">
        <f t="shared" si="5"/>
        <v>313</v>
      </c>
      <c r="X32" s="49">
        <f t="shared" si="6"/>
        <v>313</v>
      </c>
      <c r="Y32" s="49"/>
      <c r="Z32" s="49"/>
      <c r="AA32" s="49">
        <f t="shared" si="7"/>
        <v>313</v>
      </c>
      <c r="AB32" s="49">
        <f t="shared" si="8"/>
        <v>313</v>
      </c>
      <c r="AC32" s="49"/>
      <c r="AD32" s="49"/>
      <c r="AE32" s="49">
        <f t="shared" si="9"/>
        <v>313</v>
      </c>
      <c r="AF32" s="49">
        <f t="shared" si="10"/>
        <v>313</v>
      </c>
      <c r="AG32" s="3"/>
      <c r="AH32" s="3"/>
      <c r="AI32" s="135">
        <f t="shared" si="11"/>
        <v>313</v>
      </c>
      <c r="AJ32" s="135">
        <f t="shared" si="12"/>
        <v>313</v>
      </c>
      <c r="AK32" s="135"/>
      <c r="AL32" s="135"/>
      <c r="AM32" s="135">
        <f t="shared" si="13"/>
        <v>313</v>
      </c>
      <c r="AN32" s="135">
        <f t="shared" si="14"/>
        <v>313</v>
      </c>
    </row>
    <row r="33" spans="1:40" ht="45" x14ac:dyDescent="0.2">
      <c r="A33" s="42" t="s">
        <v>109</v>
      </c>
      <c r="B33" s="55" t="s">
        <v>108</v>
      </c>
      <c r="C33" s="56" t="s">
        <v>3</v>
      </c>
      <c r="D33" s="55" t="s">
        <v>2</v>
      </c>
      <c r="E33" s="57" t="s">
        <v>116</v>
      </c>
      <c r="F33" s="60">
        <v>810</v>
      </c>
      <c r="G33" s="52">
        <v>313</v>
      </c>
      <c r="H33" s="52">
        <v>313</v>
      </c>
      <c r="I33" s="52"/>
      <c r="J33" s="52"/>
      <c r="K33" s="52">
        <f t="shared" si="0"/>
        <v>313</v>
      </c>
      <c r="L33" s="91">
        <f t="shared" si="1"/>
        <v>313</v>
      </c>
      <c r="M33" s="51"/>
      <c r="N33" s="51"/>
      <c r="O33" s="49">
        <f t="shared" si="16"/>
        <v>313</v>
      </c>
      <c r="P33" s="49">
        <f t="shared" si="16"/>
        <v>313</v>
      </c>
      <c r="Q33" s="49"/>
      <c r="R33" s="49"/>
      <c r="S33" s="49">
        <f t="shared" si="3"/>
        <v>313</v>
      </c>
      <c r="T33" s="49">
        <f t="shared" si="4"/>
        <v>313</v>
      </c>
      <c r="U33" s="49"/>
      <c r="V33" s="49"/>
      <c r="W33" s="49">
        <f t="shared" si="5"/>
        <v>313</v>
      </c>
      <c r="X33" s="49">
        <f t="shared" si="6"/>
        <v>313</v>
      </c>
      <c r="Y33" s="49"/>
      <c r="Z33" s="49"/>
      <c r="AA33" s="49">
        <f t="shared" si="7"/>
        <v>313</v>
      </c>
      <c r="AB33" s="49">
        <f t="shared" si="8"/>
        <v>313</v>
      </c>
      <c r="AC33" s="49"/>
      <c r="AD33" s="49"/>
      <c r="AE33" s="49">
        <f t="shared" si="9"/>
        <v>313</v>
      </c>
      <c r="AF33" s="49">
        <f t="shared" si="10"/>
        <v>313</v>
      </c>
      <c r="AG33" s="3"/>
      <c r="AH33" s="3"/>
      <c r="AI33" s="135">
        <f t="shared" si="11"/>
        <v>313</v>
      </c>
      <c r="AJ33" s="135">
        <f t="shared" si="12"/>
        <v>313</v>
      </c>
      <c r="AK33" s="135"/>
      <c r="AL33" s="135"/>
      <c r="AM33" s="135">
        <f t="shared" si="13"/>
        <v>313</v>
      </c>
      <c r="AN33" s="135">
        <f t="shared" si="14"/>
        <v>313</v>
      </c>
    </row>
    <row r="34" spans="1:40" x14ac:dyDescent="0.2">
      <c r="A34" s="42" t="s">
        <v>115</v>
      </c>
      <c r="B34" s="55" t="s">
        <v>108</v>
      </c>
      <c r="C34" s="56" t="s">
        <v>3</v>
      </c>
      <c r="D34" s="55" t="s">
        <v>2</v>
      </c>
      <c r="E34" s="57" t="s">
        <v>114</v>
      </c>
      <c r="F34" s="60" t="s">
        <v>7</v>
      </c>
      <c r="G34" s="52">
        <f>G35</f>
        <v>15.7</v>
      </c>
      <c r="H34" s="52">
        <f>H35</f>
        <v>15.7</v>
      </c>
      <c r="I34" s="52"/>
      <c r="J34" s="52"/>
      <c r="K34" s="52">
        <f t="shared" si="0"/>
        <v>15.7</v>
      </c>
      <c r="L34" s="91">
        <f t="shared" si="1"/>
        <v>15.7</v>
      </c>
      <c r="M34" s="51"/>
      <c r="N34" s="51"/>
      <c r="O34" s="49">
        <f t="shared" si="16"/>
        <v>15.7</v>
      </c>
      <c r="P34" s="49">
        <f t="shared" si="16"/>
        <v>15.7</v>
      </c>
      <c r="Q34" s="49"/>
      <c r="R34" s="49"/>
      <c r="S34" s="49">
        <f t="shared" si="3"/>
        <v>15.7</v>
      </c>
      <c r="T34" s="49">
        <f t="shared" si="4"/>
        <v>15.7</v>
      </c>
      <c r="U34" s="49"/>
      <c r="V34" s="49"/>
      <c r="W34" s="49">
        <f t="shared" si="5"/>
        <v>15.7</v>
      </c>
      <c r="X34" s="49">
        <f t="shared" si="6"/>
        <v>15.7</v>
      </c>
      <c r="Y34" s="49"/>
      <c r="Z34" s="49"/>
      <c r="AA34" s="49">
        <f t="shared" si="7"/>
        <v>15.7</v>
      </c>
      <c r="AB34" s="49">
        <f t="shared" si="8"/>
        <v>15.7</v>
      </c>
      <c r="AC34" s="49"/>
      <c r="AD34" s="49"/>
      <c r="AE34" s="49">
        <f t="shared" si="9"/>
        <v>15.7</v>
      </c>
      <c r="AF34" s="49">
        <f t="shared" si="10"/>
        <v>15.7</v>
      </c>
      <c r="AG34" s="3"/>
      <c r="AH34" s="3"/>
      <c r="AI34" s="135">
        <f t="shared" si="11"/>
        <v>15.7</v>
      </c>
      <c r="AJ34" s="135">
        <f t="shared" si="12"/>
        <v>15.7</v>
      </c>
      <c r="AK34" s="135"/>
      <c r="AL34" s="135"/>
      <c r="AM34" s="135">
        <f t="shared" si="13"/>
        <v>15.7</v>
      </c>
      <c r="AN34" s="135">
        <f t="shared" si="14"/>
        <v>15.7</v>
      </c>
    </row>
    <row r="35" spans="1:40" ht="22.5" x14ac:dyDescent="0.2">
      <c r="A35" s="42" t="s">
        <v>14</v>
      </c>
      <c r="B35" s="55" t="s">
        <v>108</v>
      </c>
      <c r="C35" s="56" t="s">
        <v>3</v>
      </c>
      <c r="D35" s="55" t="s">
        <v>2</v>
      </c>
      <c r="E35" s="57" t="s">
        <v>114</v>
      </c>
      <c r="F35" s="60">
        <v>200</v>
      </c>
      <c r="G35" s="52">
        <f>G36</f>
        <v>15.7</v>
      </c>
      <c r="H35" s="52">
        <f>H36</f>
        <v>15.7</v>
      </c>
      <c r="I35" s="52"/>
      <c r="J35" s="52"/>
      <c r="K35" s="52">
        <f t="shared" si="0"/>
        <v>15.7</v>
      </c>
      <c r="L35" s="91">
        <f t="shared" si="1"/>
        <v>15.7</v>
      </c>
      <c r="M35" s="51"/>
      <c r="N35" s="51"/>
      <c r="O35" s="49">
        <f t="shared" si="16"/>
        <v>15.7</v>
      </c>
      <c r="P35" s="49">
        <f t="shared" si="16"/>
        <v>15.7</v>
      </c>
      <c r="Q35" s="49"/>
      <c r="R35" s="49"/>
      <c r="S35" s="49">
        <f t="shared" si="3"/>
        <v>15.7</v>
      </c>
      <c r="T35" s="49">
        <f t="shared" si="4"/>
        <v>15.7</v>
      </c>
      <c r="U35" s="49"/>
      <c r="V35" s="49"/>
      <c r="W35" s="49">
        <f t="shared" si="5"/>
        <v>15.7</v>
      </c>
      <c r="X35" s="49">
        <f t="shared" si="6"/>
        <v>15.7</v>
      </c>
      <c r="Y35" s="49"/>
      <c r="Z35" s="49"/>
      <c r="AA35" s="49">
        <f t="shared" si="7"/>
        <v>15.7</v>
      </c>
      <c r="AB35" s="49">
        <f t="shared" si="8"/>
        <v>15.7</v>
      </c>
      <c r="AC35" s="49"/>
      <c r="AD35" s="49"/>
      <c r="AE35" s="49">
        <f t="shared" si="9"/>
        <v>15.7</v>
      </c>
      <c r="AF35" s="49">
        <f t="shared" si="10"/>
        <v>15.7</v>
      </c>
      <c r="AG35" s="3"/>
      <c r="AH35" s="3"/>
      <c r="AI35" s="135">
        <f t="shared" si="11"/>
        <v>15.7</v>
      </c>
      <c r="AJ35" s="135">
        <f t="shared" si="12"/>
        <v>15.7</v>
      </c>
      <c r="AK35" s="135"/>
      <c r="AL35" s="135"/>
      <c r="AM35" s="135">
        <f t="shared" si="13"/>
        <v>15.7</v>
      </c>
      <c r="AN35" s="135">
        <f t="shared" si="14"/>
        <v>15.7</v>
      </c>
    </row>
    <row r="36" spans="1:40" ht="22.5" x14ac:dyDescent="0.2">
      <c r="A36" s="42" t="s">
        <v>13</v>
      </c>
      <c r="B36" s="55" t="s">
        <v>108</v>
      </c>
      <c r="C36" s="56" t="s">
        <v>3</v>
      </c>
      <c r="D36" s="55" t="s">
        <v>2</v>
      </c>
      <c r="E36" s="57" t="s">
        <v>114</v>
      </c>
      <c r="F36" s="60">
        <v>240</v>
      </c>
      <c r="G36" s="52">
        <v>15.7</v>
      </c>
      <c r="H36" s="52">
        <v>15.7</v>
      </c>
      <c r="I36" s="52"/>
      <c r="J36" s="52"/>
      <c r="K36" s="52">
        <f t="shared" si="0"/>
        <v>15.7</v>
      </c>
      <c r="L36" s="91">
        <f t="shared" si="1"/>
        <v>15.7</v>
      </c>
      <c r="M36" s="51"/>
      <c r="N36" s="51"/>
      <c r="O36" s="49">
        <f t="shared" si="16"/>
        <v>15.7</v>
      </c>
      <c r="P36" s="49">
        <f t="shared" si="16"/>
        <v>15.7</v>
      </c>
      <c r="Q36" s="49"/>
      <c r="R36" s="49"/>
      <c r="S36" s="49">
        <f t="shared" si="3"/>
        <v>15.7</v>
      </c>
      <c r="T36" s="49">
        <f t="shared" si="4"/>
        <v>15.7</v>
      </c>
      <c r="U36" s="49"/>
      <c r="V36" s="49"/>
      <c r="W36" s="49">
        <f t="shared" si="5"/>
        <v>15.7</v>
      </c>
      <c r="X36" s="49">
        <f t="shared" si="6"/>
        <v>15.7</v>
      </c>
      <c r="Y36" s="49"/>
      <c r="Z36" s="49"/>
      <c r="AA36" s="49">
        <f t="shared" si="7"/>
        <v>15.7</v>
      </c>
      <c r="AB36" s="49">
        <f t="shared" si="8"/>
        <v>15.7</v>
      </c>
      <c r="AC36" s="49"/>
      <c r="AD36" s="49"/>
      <c r="AE36" s="49">
        <f t="shared" si="9"/>
        <v>15.7</v>
      </c>
      <c r="AF36" s="49">
        <f t="shared" si="10"/>
        <v>15.7</v>
      </c>
      <c r="AG36" s="3"/>
      <c r="AH36" s="3"/>
      <c r="AI36" s="135">
        <f t="shared" si="11"/>
        <v>15.7</v>
      </c>
      <c r="AJ36" s="135">
        <f t="shared" si="12"/>
        <v>15.7</v>
      </c>
      <c r="AK36" s="135"/>
      <c r="AL36" s="135"/>
      <c r="AM36" s="135">
        <f t="shared" si="13"/>
        <v>15.7</v>
      </c>
      <c r="AN36" s="135">
        <f t="shared" si="14"/>
        <v>15.7</v>
      </c>
    </row>
    <row r="37" spans="1:40" ht="22.5" x14ac:dyDescent="0.2">
      <c r="A37" s="42" t="s">
        <v>111</v>
      </c>
      <c r="B37" s="55" t="s">
        <v>108</v>
      </c>
      <c r="C37" s="56" t="s">
        <v>3</v>
      </c>
      <c r="D37" s="55" t="s">
        <v>2</v>
      </c>
      <c r="E37" s="57" t="s">
        <v>110</v>
      </c>
      <c r="F37" s="60" t="s">
        <v>7</v>
      </c>
      <c r="G37" s="52">
        <f>G38</f>
        <v>10.9</v>
      </c>
      <c r="H37" s="52">
        <f>H38</f>
        <v>10.9</v>
      </c>
      <c r="I37" s="52"/>
      <c r="J37" s="52"/>
      <c r="K37" s="52">
        <f t="shared" si="0"/>
        <v>10.9</v>
      </c>
      <c r="L37" s="91">
        <f t="shared" si="1"/>
        <v>10.9</v>
      </c>
      <c r="M37" s="51"/>
      <c r="N37" s="51"/>
      <c r="O37" s="49">
        <f t="shared" si="16"/>
        <v>10.9</v>
      </c>
      <c r="P37" s="49">
        <f t="shared" si="16"/>
        <v>10.9</v>
      </c>
      <c r="Q37" s="49"/>
      <c r="R37" s="49"/>
      <c r="S37" s="49">
        <f t="shared" si="3"/>
        <v>10.9</v>
      </c>
      <c r="T37" s="49">
        <f t="shared" si="4"/>
        <v>10.9</v>
      </c>
      <c r="U37" s="49"/>
      <c r="V37" s="49"/>
      <c r="W37" s="49">
        <f t="shared" si="5"/>
        <v>10.9</v>
      </c>
      <c r="X37" s="49">
        <f t="shared" si="6"/>
        <v>10.9</v>
      </c>
      <c r="Y37" s="49"/>
      <c r="Z37" s="49"/>
      <c r="AA37" s="49">
        <f t="shared" si="7"/>
        <v>10.9</v>
      </c>
      <c r="AB37" s="49">
        <f t="shared" si="8"/>
        <v>10.9</v>
      </c>
      <c r="AC37" s="49"/>
      <c r="AD37" s="49"/>
      <c r="AE37" s="49">
        <f t="shared" si="9"/>
        <v>10.9</v>
      </c>
      <c r="AF37" s="49">
        <f t="shared" si="10"/>
        <v>10.9</v>
      </c>
      <c r="AG37" s="3"/>
      <c r="AH37" s="3"/>
      <c r="AI37" s="135">
        <f t="shared" si="11"/>
        <v>10.9</v>
      </c>
      <c r="AJ37" s="135">
        <f t="shared" si="12"/>
        <v>10.9</v>
      </c>
      <c r="AK37" s="135"/>
      <c r="AL37" s="135"/>
      <c r="AM37" s="135">
        <f t="shared" si="13"/>
        <v>10.9</v>
      </c>
      <c r="AN37" s="135">
        <f t="shared" si="14"/>
        <v>10.9</v>
      </c>
    </row>
    <row r="38" spans="1:40" x14ac:dyDescent="0.2">
      <c r="A38" s="42" t="s">
        <v>71</v>
      </c>
      <c r="B38" s="55" t="s">
        <v>108</v>
      </c>
      <c r="C38" s="56" t="s">
        <v>3</v>
      </c>
      <c r="D38" s="55" t="s">
        <v>2</v>
      </c>
      <c r="E38" s="57" t="s">
        <v>110</v>
      </c>
      <c r="F38" s="60">
        <v>800</v>
      </c>
      <c r="G38" s="52">
        <f>G39</f>
        <v>10.9</v>
      </c>
      <c r="H38" s="52">
        <f>H39</f>
        <v>10.9</v>
      </c>
      <c r="I38" s="52"/>
      <c r="J38" s="52"/>
      <c r="K38" s="52">
        <f t="shared" si="0"/>
        <v>10.9</v>
      </c>
      <c r="L38" s="91">
        <f t="shared" si="1"/>
        <v>10.9</v>
      </c>
      <c r="M38" s="51"/>
      <c r="N38" s="51"/>
      <c r="O38" s="49">
        <f t="shared" si="16"/>
        <v>10.9</v>
      </c>
      <c r="P38" s="49">
        <f t="shared" si="16"/>
        <v>10.9</v>
      </c>
      <c r="Q38" s="49"/>
      <c r="R38" s="49"/>
      <c r="S38" s="49">
        <f t="shared" si="3"/>
        <v>10.9</v>
      </c>
      <c r="T38" s="49">
        <f t="shared" si="4"/>
        <v>10.9</v>
      </c>
      <c r="U38" s="49"/>
      <c r="V38" s="49"/>
      <c r="W38" s="49">
        <f t="shared" si="5"/>
        <v>10.9</v>
      </c>
      <c r="X38" s="49">
        <f t="shared" si="6"/>
        <v>10.9</v>
      </c>
      <c r="Y38" s="49"/>
      <c r="Z38" s="49"/>
      <c r="AA38" s="49">
        <f t="shared" si="7"/>
        <v>10.9</v>
      </c>
      <c r="AB38" s="49">
        <f t="shared" si="8"/>
        <v>10.9</v>
      </c>
      <c r="AC38" s="49"/>
      <c r="AD38" s="49"/>
      <c r="AE38" s="49">
        <f t="shared" si="9"/>
        <v>10.9</v>
      </c>
      <c r="AF38" s="49">
        <f t="shared" si="10"/>
        <v>10.9</v>
      </c>
      <c r="AG38" s="3"/>
      <c r="AH38" s="3"/>
      <c r="AI38" s="135">
        <f t="shared" si="11"/>
        <v>10.9</v>
      </c>
      <c r="AJ38" s="135">
        <f t="shared" si="12"/>
        <v>10.9</v>
      </c>
      <c r="AK38" s="135"/>
      <c r="AL38" s="135"/>
      <c r="AM38" s="135">
        <f t="shared" si="13"/>
        <v>10.9</v>
      </c>
      <c r="AN38" s="135">
        <f t="shared" si="14"/>
        <v>10.9</v>
      </c>
    </row>
    <row r="39" spans="1:40" ht="45" x14ac:dyDescent="0.2">
      <c r="A39" s="42" t="s">
        <v>109</v>
      </c>
      <c r="B39" s="55" t="s">
        <v>108</v>
      </c>
      <c r="C39" s="56" t="s">
        <v>3</v>
      </c>
      <c r="D39" s="55" t="s">
        <v>2</v>
      </c>
      <c r="E39" s="57" t="s">
        <v>110</v>
      </c>
      <c r="F39" s="60">
        <v>810</v>
      </c>
      <c r="G39" s="52">
        <v>10.9</v>
      </c>
      <c r="H39" s="52">
        <v>10.9</v>
      </c>
      <c r="I39" s="52"/>
      <c r="J39" s="52"/>
      <c r="K39" s="52">
        <f t="shared" si="0"/>
        <v>10.9</v>
      </c>
      <c r="L39" s="91">
        <f t="shared" si="1"/>
        <v>10.9</v>
      </c>
      <c r="M39" s="51"/>
      <c r="N39" s="51"/>
      <c r="O39" s="49">
        <f t="shared" si="16"/>
        <v>10.9</v>
      </c>
      <c r="P39" s="49">
        <f t="shared" si="16"/>
        <v>10.9</v>
      </c>
      <c r="Q39" s="49"/>
      <c r="R39" s="49"/>
      <c r="S39" s="49">
        <f t="shared" si="3"/>
        <v>10.9</v>
      </c>
      <c r="T39" s="49">
        <f t="shared" si="4"/>
        <v>10.9</v>
      </c>
      <c r="U39" s="49"/>
      <c r="V39" s="49"/>
      <c r="W39" s="49">
        <f t="shared" si="5"/>
        <v>10.9</v>
      </c>
      <c r="X39" s="49">
        <f t="shared" si="6"/>
        <v>10.9</v>
      </c>
      <c r="Y39" s="49"/>
      <c r="Z39" s="49"/>
      <c r="AA39" s="49">
        <f t="shared" si="7"/>
        <v>10.9</v>
      </c>
      <c r="AB39" s="49">
        <f t="shared" si="8"/>
        <v>10.9</v>
      </c>
      <c r="AC39" s="49"/>
      <c r="AD39" s="49"/>
      <c r="AE39" s="49">
        <f t="shared" si="9"/>
        <v>10.9</v>
      </c>
      <c r="AF39" s="49">
        <f t="shared" si="10"/>
        <v>10.9</v>
      </c>
      <c r="AG39" s="3"/>
      <c r="AH39" s="3"/>
      <c r="AI39" s="135">
        <f t="shared" si="11"/>
        <v>10.9</v>
      </c>
      <c r="AJ39" s="135">
        <f t="shared" si="12"/>
        <v>10.9</v>
      </c>
      <c r="AK39" s="135"/>
      <c r="AL39" s="135"/>
      <c r="AM39" s="135">
        <f t="shared" si="13"/>
        <v>10.9</v>
      </c>
      <c r="AN39" s="135">
        <f t="shared" si="14"/>
        <v>10.9</v>
      </c>
    </row>
    <row r="40" spans="1:40" ht="33.75" x14ac:dyDescent="0.2">
      <c r="A40" s="42" t="s">
        <v>262</v>
      </c>
      <c r="B40" s="55">
        <v>1</v>
      </c>
      <c r="C40" s="56">
        <v>0</v>
      </c>
      <c r="D40" s="55">
        <v>0</v>
      </c>
      <c r="E40" s="57">
        <v>82330</v>
      </c>
      <c r="F40" s="60"/>
      <c r="G40" s="52">
        <f>G41</f>
        <v>165.5</v>
      </c>
      <c r="H40" s="52">
        <f>H41</f>
        <v>165.5</v>
      </c>
      <c r="I40" s="52"/>
      <c r="J40" s="52"/>
      <c r="K40" s="52">
        <f t="shared" si="0"/>
        <v>165.5</v>
      </c>
      <c r="L40" s="91">
        <f t="shared" si="1"/>
        <v>165.5</v>
      </c>
      <c r="M40" s="51"/>
      <c r="N40" s="51"/>
      <c r="O40" s="49">
        <f t="shared" si="16"/>
        <v>165.5</v>
      </c>
      <c r="P40" s="49">
        <f t="shared" si="16"/>
        <v>165.5</v>
      </c>
      <c r="Q40" s="49"/>
      <c r="R40" s="49"/>
      <c r="S40" s="49">
        <f t="shared" si="3"/>
        <v>165.5</v>
      </c>
      <c r="T40" s="49">
        <f t="shared" si="4"/>
        <v>165.5</v>
      </c>
      <c r="U40" s="49"/>
      <c r="V40" s="49"/>
      <c r="W40" s="49">
        <f t="shared" si="5"/>
        <v>165.5</v>
      </c>
      <c r="X40" s="49">
        <f t="shared" si="6"/>
        <v>165.5</v>
      </c>
      <c r="Y40" s="49"/>
      <c r="Z40" s="49"/>
      <c r="AA40" s="49">
        <f t="shared" si="7"/>
        <v>165.5</v>
      </c>
      <c r="AB40" s="49">
        <f t="shared" si="8"/>
        <v>165.5</v>
      </c>
      <c r="AC40" s="49"/>
      <c r="AD40" s="49"/>
      <c r="AE40" s="49">
        <f t="shared" si="9"/>
        <v>165.5</v>
      </c>
      <c r="AF40" s="49">
        <f t="shared" si="10"/>
        <v>165.5</v>
      </c>
      <c r="AG40" s="3"/>
      <c r="AH40" s="3"/>
      <c r="AI40" s="135">
        <f t="shared" si="11"/>
        <v>165.5</v>
      </c>
      <c r="AJ40" s="135">
        <f t="shared" si="12"/>
        <v>165.5</v>
      </c>
      <c r="AK40" s="135"/>
      <c r="AL40" s="135"/>
      <c r="AM40" s="135">
        <f t="shared" si="13"/>
        <v>165.5</v>
      </c>
      <c r="AN40" s="135">
        <f t="shared" si="14"/>
        <v>165.5</v>
      </c>
    </row>
    <row r="41" spans="1:40" x14ac:dyDescent="0.2">
      <c r="A41" s="42" t="s">
        <v>71</v>
      </c>
      <c r="B41" s="55">
        <v>1</v>
      </c>
      <c r="C41" s="56">
        <v>0</v>
      </c>
      <c r="D41" s="55">
        <v>0</v>
      </c>
      <c r="E41" s="57">
        <v>82330</v>
      </c>
      <c r="F41" s="60">
        <v>800</v>
      </c>
      <c r="G41" s="52">
        <f>G42</f>
        <v>165.5</v>
      </c>
      <c r="H41" s="52">
        <f>H42</f>
        <v>165.5</v>
      </c>
      <c r="I41" s="52"/>
      <c r="J41" s="52"/>
      <c r="K41" s="52">
        <f t="shared" si="0"/>
        <v>165.5</v>
      </c>
      <c r="L41" s="91">
        <f t="shared" si="1"/>
        <v>165.5</v>
      </c>
      <c r="M41" s="51"/>
      <c r="N41" s="51"/>
      <c r="O41" s="49">
        <f t="shared" si="16"/>
        <v>165.5</v>
      </c>
      <c r="P41" s="49">
        <f t="shared" si="16"/>
        <v>165.5</v>
      </c>
      <c r="Q41" s="49"/>
      <c r="R41" s="49"/>
      <c r="S41" s="49">
        <f t="shared" si="3"/>
        <v>165.5</v>
      </c>
      <c r="T41" s="49">
        <f t="shared" si="4"/>
        <v>165.5</v>
      </c>
      <c r="U41" s="49"/>
      <c r="V41" s="49"/>
      <c r="W41" s="49">
        <f t="shared" si="5"/>
        <v>165.5</v>
      </c>
      <c r="X41" s="49">
        <f t="shared" si="6"/>
        <v>165.5</v>
      </c>
      <c r="Y41" s="49"/>
      <c r="Z41" s="49"/>
      <c r="AA41" s="49">
        <f t="shared" si="7"/>
        <v>165.5</v>
      </c>
      <c r="AB41" s="49">
        <f t="shared" si="8"/>
        <v>165.5</v>
      </c>
      <c r="AC41" s="49"/>
      <c r="AD41" s="49"/>
      <c r="AE41" s="49">
        <f t="shared" si="9"/>
        <v>165.5</v>
      </c>
      <c r="AF41" s="49">
        <f t="shared" si="10"/>
        <v>165.5</v>
      </c>
      <c r="AG41" s="3"/>
      <c r="AH41" s="3"/>
      <c r="AI41" s="135">
        <f t="shared" si="11"/>
        <v>165.5</v>
      </c>
      <c r="AJ41" s="135">
        <f t="shared" si="12"/>
        <v>165.5</v>
      </c>
      <c r="AK41" s="135"/>
      <c r="AL41" s="135"/>
      <c r="AM41" s="135">
        <f t="shared" si="13"/>
        <v>165.5</v>
      </c>
      <c r="AN41" s="135">
        <f t="shared" si="14"/>
        <v>165.5</v>
      </c>
    </row>
    <row r="42" spans="1:40" ht="45" x14ac:dyDescent="0.2">
      <c r="A42" s="42" t="s">
        <v>109</v>
      </c>
      <c r="B42" s="55">
        <v>1</v>
      </c>
      <c r="C42" s="56">
        <v>0</v>
      </c>
      <c r="D42" s="55">
        <v>0</v>
      </c>
      <c r="E42" s="57">
        <v>82330</v>
      </c>
      <c r="F42" s="60">
        <v>810</v>
      </c>
      <c r="G42" s="52">
        <v>165.5</v>
      </c>
      <c r="H42" s="52">
        <v>165.5</v>
      </c>
      <c r="I42" s="52"/>
      <c r="J42" s="52"/>
      <c r="K42" s="52">
        <f t="shared" si="0"/>
        <v>165.5</v>
      </c>
      <c r="L42" s="91">
        <f t="shared" si="1"/>
        <v>165.5</v>
      </c>
      <c r="M42" s="51"/>
      <c r="N42" s="51"/>
      <c r="O42" s="49">
        <f t="shared" si="16"/>
        <v>165.5</v>
      </c>
      <c r="P42" s="49">
        <f t="shared" si="16"/>
        <v>165.5</v>
      </c>
      <c r="Q42" s="49"/>
      <c r="R42" s="49"/>
      <c r="S42" s="49">
        <f t="shared" si="3"/>
        <v>165.5</v>
      </c>
      <c r="T42" s="49">
        <f t="shared" si="4"/>
        <v>165.5</v>
      </c>
      <c r="U42" s="49"/>
      <c r="V42" s="49"/>
      <c r="W42" s="49">
        <f t="shared" si="5"/>
        <v>165.5</v>
      </c>
      <c r="X42" s="49">
        <f t="shared" si="6"/>
        <v>165.5</v>
      </c>
      <c r="Y42" s="49"/>
      <c r="Z42" s="49"/>
      <c r="AA42" s="49">
        <f t="shared" si="7"/>
        <v>165.5</v>
      </c>
      <c r="AB42" s="49">
        <f t="shared" si="8"/>
        <v>165.5</v>
      </c>
      <c r="AC42" s="49"/>
      <c r="AD42" s="49"/>
      <c r="AE42" s="49">
        <f t="shared" si="9"/>
        <v>165.5</v>
      </c>
      <c r="AF42" s="49">
        <f t="shared" si="10"/>
        <v>165.5</v>
      </c>
      <c r="AG42" s="3"/>
      <c r="AH42" s="3"/>
      <c r="AI42" s="135">
        <f t="shared" si="11"/>
        <v>165.5</v>
      </c>
      <c r="AJ42" s="135">
        <f t="shared" si="12"/>
        <v>165.5</v>
      </c>
      <c r="AK42" s="135"/>
      <c r="AL42" s="135"/>
      <c r="AM42" s="135">
        <f t="shared" si="13"/>
        <v>165.5</v>
      </c>
      <c r="AN42" s="135">
        <f t="shared" si="14"/>
        <v>165.5</v>
      </c>
    </row>
    <row r="43" spans="1:40" ht="67.5" x14ac:dyDescent="0.2">
      <c r="A43" s="61" t="s">
        <v>302</v>
      </c>
      <c r="B43" s="112" t="s">
        <v>175</v>
      </c>
      <c r="C43" s="113" t="s">
        <v>3</v>
      </c>
      <c r="D43" s="112" t="s">
        <v>2</v>
      </c>
      <c r="E43" s="114" t="s">
        <v>9</v>
      </c>
      <c r="F43" s="115" t="s">
        <v>7</v>
      </c>
      <c r="G43" s="40">
        <f>G44+G47+G50+G57+G73+G76+G79+G82+G85+G88++G91+G94+G97+G102+G105</f>
        <v>95223.200000000012</v>
      </c>
      <c r="H43" s="40">
        <f>H44+H47+H50+H57+H73+H76+H79+H82+H85+H88++H91+H94+H97+H102+H105</f>
        <v>81841.400000000009</v>
      </c>
      <c r="I43" s="40">
        <f>I108</f>
        <v>2056.4609999999998</v>
      </c>
      <c r="J43" s="40">
        <f>J108</f>
        <v>2138.6750000000002</v>
      </c>
      <c r="K43" s="40">
        <f t="shared" si="0"/>
        <v>97279.661000000007</v>
      </c>
      <c r="L43" s="41">
        <f t="shared" si="1"/>
        <v>83980.075000000012</v>
      </c>
      <c r="M43" s="40">
        <f>M112</f>
        <v>42465</v>
      </c>
      <c r="N43" s="41">
        <f>N112</f>
        <v>42940</v>
      </c>
      <c r="O43" s="68">
        <f t="shared" si="16"/>
        <v>139744.66100000002</v>
      </c>
      <c r="P43" s="68">
        <f t="shared" si="16"/>
        <v>126920.07500000001</v>
      </c>
      <c r="Q43" s="68">
        <f>Q117</f>
        <v>10000</v>
      </c>
      <c r="R43" s="68"/>
      <c r="S43" s="68">
        <f t="shared" si="3"/>
        <v>149744.66100000002</v>
      </c>
      <c r="T43" s="68">
        <f t="shared" si="4"/>
        <v>126920.07500000001</v>
      </c>
      <c r="U43" s="68"/>
      <c r="V43" s="68"/>
      <c r="W43" s="68">
        <f t="shared" si="5"/>
        <v>149744.66100000002</v>
      </c>
      <c r="X43" s="68">
        <f t="shared" si="6"/>
        <v>126920.07500000001</v>
      </c>
      <c r="Y43" s="68">
        <f>Y117</f>
        <v>10</v>
      </c>
      <c r="Z43" s="68"/>
      <c r="AA43" s="68">
        <f t="shared" si="7"/>
        <v>149754.66100000002</v>
      </c>
      <c r="AB43" s="68">
        <f t="shared" si="8"/>
        <v>126920.07500000001</v>
      </c>
      <c r="AC43" s="68">
        <f>AC44+AC85+AC88+AC117</f>
        <v>23191.487789999999</v>
      </c>
      <c r="AD43" s="68">
        <f>AD44+AD85+AD88</f>
        <v>2564.1</v>
      </c>
      <c r="AE43" s="68">
        <f t="shared" si="9"/>
        <v>172946.14879000001</v>
      </c>
      <c r="AF43" s="68">
        <f t="shared" si="10"/>
        <v>129484.17500000002</v>
      </c>
      <c r="AG43" s="68">
        <f>AG111+AG85</f>
        <v>0</v>
      </c>
      <c r="AH43" s="68">
        <f>AH111+AH85</f>
        <v>0</v>
      </c>
      <c r="AI43" s="146">
        <f t="shared" si="11"/>
        <v>172946.14879000001</v>
      </c>
      <c r="AJ43" s="146">
        <f t="shared" si="12"/>
        <v>129484.17500000002</v>
      </c>
      <c r="AK43" s="146">
        <f>AK70</f>
        <v>1518.5530000000001</v>
      </c>
      <c r="AL43" s="146"/>
      <c r="AM43" s="146">
        <f t="shared" si="13"/>
        <v>174464.70179000002</v>
      </c>
      <c r="AN43" s="146">
        <f t="shared" si="14"/>
        <v>129484.17500000002</v>
      </c>
    </row>
    <row r="44" spans="1:40" ht="90" customHeight="1" x14ac:dyDescent="0.2">
      <c r="A44" s="42" t="s">
        <v>284</v>
      </c>
      <c r="B44" s="55" t="s">
        <v>175</v>
      </c>
      <c r="C44" s="56" t="s">
        <v>3</v>
      </c>
      <c r="D44" s="55" t="s">
        <v>2</v>
      </c>
      <c r="E44" s="57" t="s">
        <v>285</v>
      </c>
      <c r="F44" s="60" t="s">
        <v>7</v>
      </c>
      <c r="G44" s="116">
        <f>G45</f>
        <v>2558.6</v>
      </c>
      <c r="H44" s="52">
        <f>H45</f>
        <v>2564.1</v>
      </c>
      <c r="I44" s="116"/>
      <c r="J44" s="52"/>
      <c r="K44" s="116">
        <f t="shared" si="0"/>
        <v>2558.6</v>
      </c>
      <c r="L44" s="91">
        <f t="shared" si="1"/>
        <v>2564.1</v>
      </c>
      <c r="M44" s="51"/>
      <c r="N44" s="51"/>
      <c r="O44" s="49">
        <f t="shared" si="16"/>
        <v>2558.6</v>
      </c>
      <c r="P44" s="49">
        <f t="shared" si="16"/>
        <v>2564.1</v>
      </c>
      <c r="Q44" s="49"/>
      <c r="R44" s="49"/>
      <c r="S44" s="49">
        <f t="shared" si="3"/>
        <v>2558.6</v>
      </c>
      <c r="T44" s="49">
        <f t="shared" si="4"/>
        <v>2564.1</v>
      </c>
      <c r="U44" s="49"/>
      <c r="V44" s="49"/>
      <c r="W44" s="49">
        <f t="shared" si="5"/>
        <v>2558.6</v>
      </c>
      <c r="X44" s="49">
        <f t="shared" si="6"/>
        <v>2564.1</v>
      </c>
      <c r="Y44" s="49"/>
      <c r="Z44" s="49"/>
      <c r="AA44" s="49">
        <f t="shared" si="7"/>
        <v>2558.6</v>
      </c>
      <c r="AB44" s="49">
        <f t="shared" si="8"/>
        <v>2564.1</v>
      </c>
      <c r="AC44" s="49">
        <f t="shared" ref="AC44:AD45" si="17">AC45</f>
        <v>2558.6</v>
      </c>
      <c r="AD44" s="49">
        <f t="shared" si="17"/>
        <v>2564.1</v>
      </c>
      <c r="AE44" s="49">
        <f t="shared" si="9"/>
        <v>5117.2</v>
      </c>
      <c r="AF44" s="49">
        <f t="shared" si="10"/>
        <v>5128.2</v>
      </c>
      <c r="AG44" s="3"/>
      <c r="AH44" s="3"/>
      <c r="AI44" s="135">
        <f t="shared" si="11"/>
        <v>5117.2</v>
      </c>
      <c r="AJ44" s="135">
        <f t="shared" si="12"/>
        <v>5128.2</v>
      </c>
      <c r="AK44" s="135"/>
      <c r="AL44" s="135"/>
      <c r="AM44" s="135">
        <f t="shared" si="13"/>
        <v>5117.2</v>
      </c>
      <c r="AN44" s="135">
        <f t="shared" si="14"/>
        <v>5128.2</v>
      </c>
    </row>
    <row r="45" spans="1:40" ht="22.5" x14ac:dyDescent="0.2">
      <c r="A45" s="42" t="s">
        <v>14</v>
      </c>
      <c r="B45" s="55" t="s">
        <v>175</v>
      </c>
      <c r="C45" s="56" t="s">
        <v>3</v>
      </c>
      <c r="D45" s="55" t="s">
        <v>2</v>
      </c>
      <c r="E45" s="57" t="s">
        <v>285</v>
      </c>
      <c r="F45" s="60">
        <v>200</v>
      </c>
      <c r="G45" s="116">
        <f>G46</f>
        <v>2558.6</v>
      </c>
      <c r="H45" s="52">
        <f>H46</f>
        <v>2564.1</v>
      </c>
      <c r="I45" s="116"/>
      <c r="J45" s="52"/>
      <c r="K45" s="116">
        <f t="shared" si="0"/>
        <v>2558.6</v>
      </c>
      <c r="L45" s="91">
        <f t="shared" si="1"/>
        <v>2564.1</v>
      </c>
      <c r="M45" s="51"/>
      <c r="N45" s="51"/>
      <c r="O45" s="49">
        <f t="shared" si="16"/>
        <v>2558.6</v>
      </c>
      <c r="P45" s="49">
        <f t="shared" si="16"/>
        <v>2564.1</v>
      </c>
      <c r="Q45" s="49"/>
      <c r="R45" s="49"/>
      <c r="S45" s="49">
        <f t="shared" si="3"/>
        <v>2558.6</v>
      </c>
      <c r="T45" s="49">
        <f t="shared" si="4"/>
        <v>2564.1</v>
      </c>
      <c r="U45" s="49"/>
      <c r="V45" s="49"/>
      <c r="W45" s="49">
        <f t="shared" si="5"/>
        <v>2558.6</v>
      </c>
      <c r="X45" s="49">
        <f t="shared" si="6"/>
        <v>2564.1</v>
      </c>
      <c r="Y45" s="49"/>
      <c r="Z45" s="49"/>
      <c r="AA45" s="49">
        <f t="shared" si="7"/>
        <v>2558.6</v>
      </c>
      <c r="AB45" s="49">
        <f t="shared" si="8"/>
        <v>2564.1</v>
      </c>
      <c r="AC45" s="49">
        <f t="shared" si="17"/>
        <v>2558.6</v>
      </c>
      <c r="AD45" s="49">
        <f t="shared" si="17"/>
        <v>2564.1</v>
      </c>
      <c r="AE45" s="49">
        <f t="shared" si="9"/>
        <v>5117.2</v>
      </c>
      <c r="AF45" s="49">
        <f t="shared" si="10"/>
        <v>5128.2</v>
      </c>
      <c r="AG45" s="3"/>
      <c r="AH45" s="3"/>
      <c r="AI45" s="135">
        <f t="shared" si="11"/>
        <v>5117.2</v>
      </c>
      <c r="AJ45" s="135">
        <f t="shared" si="12"/>
        <v>5128.2</v>
      </c>
      <c r="AK45" s="135"/>
      <c r="AL45" s="135"/>
      <c r="AM45" s="135">
        <f t="shared" si="13"/>
        <v>5117.2</v>
      </c>
      <c r="AN45" s="135">
        <f t="shared" si="14"/>
        <v>5128.2</v>
      </c>
    </row>
    <row r="46" spans="1:40" ht="22.5" x14ac:dyDescent="0.2">
      <c r="A46" s="42" t="s">
        <v>13</v>
      </c>
      <c r="B46" s="55" t="s">
        <v>175</v>
      </c>
      <c r="C46" s="56" t="s">
        <v>3</v>
      </c>
      <c r="D46" s="55" t="s">
        <v>2</v>
      </c>
      <c r="E46" s="57" t="s">
        <v>285</v>
      </c>
      <c r="F46" s="60">
        <v>240</v>
      </c>
      <c r="G46" s="116">
        <v>2558.6</v>
      </c>
      <c r="H46" s="52">
        <v>2564.1</v>
      </c>
      <c r="I46" s="116"/>
      <c r="J46" s="52"/>
      <c r="K46" s="116">
        <f t="shared" si="0"/>
        <v>2558.6</v>
      </c>
      <c r="L46" s="91">
        <f t="shared" si="1"/>
        <v>2564.1</v>
      </c>
      <c r="M46" s="51"/>
      <c r="N46" s="51"/>
      <c r="O46" s="49">
        <f t="shared" si="16"/>
        <v>2558.6</v>
      </c>
      <c r="P46" s="49">
        <f t="shared" si="16"/>
        <v>2564.1</v>
      </c>
      <c r="Q46" s="49"/>
      <c r="R46" s="49"/>
      <c r="S46" s="49">
        <f t="shared" si="3"/>
        <v>2558.6</v>
      </c>
      <c r="T46" s="49">
        <f t="shared" si="4"/>
        <v>2564.1</v>
      </c>
      <c r="U46" s="49"/>
      <c r="V46" s="49"/>
      <c r="W46" s="49">
        <f t="shared" si="5"/>
        <v>2558.6</v>
      </c>
      <c r="X46" s="49">
        <f t="shared" si="6"/>
        <v>2564.1</v>
      </c>
      <c r="Y46" s="49"/>
      <c r="Z46" s="49"/>
      <c r="AA46" s="49">
        <f t="shared" si="7"/>
        <v>2558.6</v>
      </c>
      <c r="AB46" s="49">
        <f t="shared" si="8"/>
        <v>2564.1</v>
      </c>
      <c r="AC46" s="49">
        <v>2558.6</v>
      </c>
      <c r="AD46" s="49">
        <v>2564.1</v>
      </c>
      <c r="AE46" s="49">
        <f t="shared" si="9"/>
        <v>5117.2</v>
      </c>
      <c r="AF46" s="49">
        <f t="shared" si="10"/>
        <v>5128.2</v>
      </c>
      <c r="AG46" s="3"/>
      <c r="AH46" s="3"/>
      <c r="AI46" s="135">
        <f t="shared" si="11"/>
        <v>5117.2</v>
      </c>
      <c r="AJ46" s="135">
        <f t="shared" si="12"/>
        <v>5128.2</v>
      </c>
      <c r="AK46" s="135"/>
      <c r="AL46" s="135"/>
      <c r="AM46" s="135">
        <f t="shared" si="13"/>
        <v>5117.2</v>
      </c>
      <c r="AN46" s="135">
        <f t="shared" si="14"/>
        <v>5128.2</v>
      </c>
    </row>
    <row r="47" spans="1:40" ht="56.25" x14ac:dyDescent="0.2">
      <c r="A47" s="42" t="s">
        <v>247</v>
      </c>
      <c r="B47" s="55" t="s">
        <v>175</v>
      </c>
      <c r="C47" s="56" t="s">
        <v>3</v>
      </c>
      <c r="D47" s="55" t="s">
        <v>2</v>
      </c>
      <c r="E47" s="57" t="s">
        <v>246</v>
      </c>
      <c r="F47" s="60" t="s">
        <v>7</v>
      </c>
      <c r="G47" s="52">
        <f>G48</f>
        <v>5</v>
      </c>
      <c r="H47" s="52">
        <f>H48</f>
        <v>5</v>
      </c>
      <c r="I47" s="52"/>
      <c r="J47" s="52"/>
      <c r="K47" s="52">
        <f t="shared" si="0"/>
        <v>5</v>
      </c>
      <c r="L47" s="91">
        <f t="shared" si="1"/>
        <v>5</v>
      </c>
      <c r="M47" s="51"/>
      <c r="N47" s="51"/>
      <c r="O47" s="49">
        <f t="shared" si="16"/>
        <v>5</v>
      </c>
      <c r="P47" s="49">
        <f t="shared" si="16"/>
        <v>5</v>
      </c>
      <c r="Q47" s="49"/>
      <c r="R47" s="49"/>
      <c r="S47" s="49">
        <f t="shared" si="3"/>
        <v>5</v>
      </c>
      <c r="T47" s="49">
        <f t="shared" si="4"/>
        <v>5</v>
      </c>
      <c r="U47" s="49"/>
      <c r="V47" s="49"/>
      <c r="W47" s="49">
        <f t="shared" si="5"/>
        <v>5</v>
      </c>
      <c r="X47" s="49">
        <f t="shared" si="6"/>
        <v>5</v>
      </c>
      <c r="Y47" s="49"/>
      <c r="Z47" s="49"/>
      <c r="AA47" s="49">
        <f t="shared" si="7"/>
        <v>5</v>
      </c>
      <c r="AB47" s="49">
        <f t="shared" si="8"/>
        <v>5</v>
      </c>
      <c r="AC47" s="49"/>
      <c r="AD47" s="49"/>
      <c r="AE47" s="49">
        <f t="shared" si="9"/>
        <v>5</v>
      </c>
      <c r="AF47" s="49">
        <f t="shared" si="10"/>
        <v>5</v>
      </c>
      <c r="AG47" s="3"/>
      <c r="AH47" s="3"/>
      <c r="AI47" s="135">
        <f t="shared" si="11"/>
        <v>5</v>
      </c>
      <c r="AJ47" s="135">
        <f t="shared" si="12"/>
        <v>5</v>
      </c>
      <c r="AK47" s="135"/>
      <c r="AL47" s="135"/>
      <c r="AM47" s="135">
        <f t="shared" si="13"/>
        <v>5</v>
      </c>
      <c r="AN47" s="135">
        <f t="shared" si="14"/>
        <v>5</v>
      </c>
    </row>
    <row r="48" spans="1:40" ht="22.5" x14ac:dyDescent="0.2">
      <c r="A48" s="42" t="s">
        <v>14</v>
      </c>
      <c r="B48" s="55" t="s">
        <v>175</v>
      </c>
      <c r="C48" s="56" t="s">
        <v>3</v>
      </c>
      <c r="D48" s="55" t="s">
        <v>2</v>
      </c>
      <c r="E48" s="57" t="s">
        <v>246</v>
      </c>
      <c r="F48" s="60">
        <v>200</v>
      </c>
      <c r="G48" s="52">
        <f>G49</f>
        <v>5</v>
      </c>
      <c r="H48" s="52">
        <f>H49</f>
        <v>5</v>
      </c>
      <c r="I48" s="52"/>
      <c r="J48" s="52"/>
      <c r="K48" s="52">
        <f t="shared" si="0"/>
        <v>5</v>
      </c>
      <c r="L48" s="91">
        <f t="shared" si="1"/>
        <v>5</v>
      </c>
      <c r="M48" s="51"/>
      <c r="N48" s="51"/>
      <c r="O48" s="49">
        <f t="shared" si="16"/>
        <v>5</v>
      </c>
      <c r="P48" s="49">
        <f t="shared" si="16"/>
        <v>5</v>
      </c>
      <c r="Q48" s="49"/>
      <c r="R48" s="49"/>
      <c r="S48" s="49">
        <f t="shared" si="3"/>
        <v>5</v>
      </c>
      <c r="T48" s="49">
        <f t="shared" si="4"/>
        <v>5</v>
      </c>
      <c r="U48" s="49"/>
      <c r="V48" s="49"/>
      <c r="W48" s="49">
        <f t="shared" si="5"/>
        <v>5</v>
      </c>
      <c r="X48" s="49">
        <f t="shared" si="6"/>
        <v>5</v>
      </c>
      <c r="Y48" s="49"/>
      <c r="Z48" s="49"/>
      <c r="AA48" s="49">
        <f t="shared" si="7"/>
        <v>5</v>
      </c>
      <c r="AB48" s="49">
        <f t="shared" si="8"/>
        <v>5</v>
      </c>
      <c r="AC48" s="49"/>
      <c r="AD48" s="49"/>
      <c r="AE48" s="49">
        <f t="shared" si="9"/>
        <v>5</v>
      </c>
      <c r="AF48" s="49">
        <f t="shared" si="10"/>
        <v>5</v>
      </c>
      <c r="AG48" s="3"/>
      <c r="AH48" s="3"/>
      <c r="AI48" s="135">
        <f t="shared" si="11"/>
        <v>5</v>
      </c>
      <c r="AJ48" s="135">
        <f t="shared" si="12"/>
        <v>5</v>
      </c>
      <c r="AK48" s="135"/>
      <c r="AL48" s="135"/>
      <c r="AM48" s="135">
        <f t="shared" si="13"/>
        <v>5</v>
      </c>
      <c r="AN48" s="135">
        <f t="shared" si="14"/>
        <v>5</v>
      </c>
    </row>
    <row r="49" spans="1:40" ht="22.5" x14ac:dyDescent="0.2">
      <c r="A49" s="42" t="s">
        <v>13</v>
      </c>
      <c r="B49" s="55" t="s">
        <v>175</v>
      </c>
      <c r="C49" s="56" t="s">
        <v>3</v>
      </c>
      <c r="D49" s="55" t="s">
        <v>2</v>
      </c>
      <c r="E49" s="57" t="s">
        <v>246</v>
      </c>
      <c r="F49" s="60">
        <v>240</v>
      </c>
      <c r="G49" s="52">
        <v>5</v>
      </c>
      <c r="H49" s="52">
        <v>5</v>
      </c>
      <c r="I49" s="52"/>
      <c r="J49" s="52"/>
      <c r="K49" s="52">
        <f t="shared" si="0"/>
        <v>5</v>
      </c>
      <c r="L49" s="91">
        <f t="shared" si="1"/>
        <v>5</v>
      </c>
      <c r="M49" s="51"/>
      <c r="N49" s="51"/>
      <c r="O49" s="49">
        <f t="shared" si="16"/>
        <v>5</v>
      </c>
      <c r="P49" s="49">
        <f t="shared" si="16"/>
        <v>5</v>
      </c>
      <c r="Q49" s="49"/>
      <c r="R49" s="49"/>
      <c r="S49" s="49">
        <f t="shared" si="3"/>
        <v>5</v>
      </c>
      <c r="T49" s="49">
        <f t="shared" si="4"/>
        <v>5</v>
      </c>
      <c r="U49" s="49"/>
      <c r="V49" s="49"/>
      <c r="W49" s="49">
        <f t="shared" si="5"/>
        <v>5</v>
      </c>
      <c r="X49" s="49">
        <f t="shared" si="6"/>
        <v>5</v>
      </c>
      <c r="Y49" s="49"/>
      <c r="Z49" s="49"/>
      <c r="AA49" s="49">
        <f t="shared" si="7"/>
        <v>5</v>
      </c>
      <c r="AB49" s="49">
        <f t="shared" si="8"/>
        <v>5</v>
      </c>
      <c r="AC49" s="49"/>
      <c r="AD49" s="49"/>
      <c r="AE49" s="49">
        <f t="shared" si="9"/>
        <v>5</v>
      </c>
      <c r="AF49" s="49">
        <f t="shared" si="10"/>
        <v>5</v>
      </c>
      <c r="AG49" s="3"/>
      <c r="AH49" s="3"/>
      <c r="AI49" s="135">
        <f t="shared" si="11"/>
        <v>5</v>
      </c>
      <c r="AJ49" s="135">
        <f t="shared" si="12"/>
        <v>5</v>
      </c>
      <c r="AK49" s="135"/>
      <c r="AL49" s="135"/>
      <c r="AM49" s="135">
        <f t="shared" si="13"/>
        <v>5</v>
      </c>
      <c r="AN49" s="135">
        <f t="shared" si="14"/>
        <v>5</v>
      </c>
    </row>
    <row r="50" spans="1:40" ht="22.5" x14ac:dyDescent="0.2">
      <c r="A50" s="42" t="s">
        <v>15</v>
      </c>
      <c r="B50" s="55" t="s">
        <v>175</v>
      </c>
      <c r="C50" s="56" t="s">
        <v>3</v>
      </c>
      <c r="D50" s="55" t="s">
        <v>2</v>
      </c>
      <c r="E50" s="57" t="s">
        <v>11</v>
      </c>
      <c r="F50" s="60" t="s">
        <v>7</v>
      </c>
      <c r="G50" s="52">
        <f>G51+G53+G55</f>
        <v>6456.5</v>
      </c>
      <c r="H50" s="52">
        <f>H51+H53+H55</f>
        <v>6456.5</v>
      </c>
      <c r="I50" s="52"/>
      <c r="J50" s="52"/>
      <c r="K50" s="52">
        <f t="shared" si="0"/>
        <v>6456.5</v>
      </c>
      <c r="L50" s="91">
        <f t="shared" si="1"/>
        <v>6456.5</v>
      </c>
      <c r="M50" s="51"/>
      <c r="N50" s="51"/>
      <c r="O50" s="49">
        <f t="shared" si="16"/>
        <v>6456.5</v>
      </c>
      <c r="P50" s="49">
        <f t="shared" si="16"/>
        <v>6456.5</v>
      </c>
      <c r="Q50" s="49"/>
      <c r="R50" s="49"/>
      <c r="S50" s="49">
        <f t="shared" si="3"/>
        <v>6456.5</v>
      </c>
      <c r="T50" s="49">
        <f t="shared" si="4"/>
        <v>6456.5</v>
      </c>
      <c r="U50" s="49"/>
      <c r="V50" s="49"/>
      <c r="W50" s="49">
        <f t="shared" si="5"/>
        <v>6456.5</v>
      </c>
      <c r="X50" s="49">
        <f t="shared" si="6"/>
        <v>6456.5</v>
      </c>
      <c r="Y50" s="49"/>
      <c r="Z50" s="49"/>
      <c r="AA50" s="49">
        <f t="shared" si="7"/>
        <v>6456.5</v>
      </c>
      <c r="AB50" s="49">
        <f t="shared" si="8"/>
        <v>6456.5</v>
      </c>
      <c r="AC50" s="49"/>
      <c r="AD50" s="49"/>
      <c r="AE50" s="49">
        <f t="shared" si="9"/>
        <v>6456.5</v>
      </c>
      <c r="AF50" s="49">
        <f t="shared" si="10"/>
        <v>6456.5</v>
      </c>
      <c r="AG50" s="3"/>
      <c r="AH50" s="3"/>
      <c r="AI50" s="135">
        <f t="shared" si="11"/>
        <v>6456.5</v>
      </c>
      <c r="AJ50" s="135">
        <f t="shared" si="12"/>
        <v>6456.5</v>
      </c>
      <c r="AK50" s="135"/>
      <c r="AL50" s="135"/>
      <c r="AM50" s="135">
        <f t="shared" si="13"/>
        <v>6456.5</v>
      </c>
      <c r="AN50" s="135">
        <f t="shared" si="14"/>
        <v>6456.5</v>
      </c>
    </row>
    <row r="51" spans="1:40" ht="56.25" x14ac:dyDescent="0.2">
      <c r="A51" s="42" t="s">
        <v>6</v>
      </c>
      <c r="B51" s="55" t="s">
        <v>175</v>
      </c>
      <c r="C51" s="56" t="s">
        <v>3</v>
      </c>
      <c r="D51" s="55" t="s">
        <v>2</v>
      </c>
      <c r="E51" s="57" t="s">
        <v>11</v>
      </c>
      <c r="F51" s="60">
        <v>100</v>
      </c>
      <c r="G51" s="52">
        <f>G52</f>
        <v>6236.3</v>
      </c>
      <c r="H51" s="52">
        <f>H52</f>
        <v>6236.3</v>
      </c>
      <c r="I51" s="52"/>
      <c r="J51" s="52"/>
      <c r="K51" s="52">
        <f t="shared" si="0"/>
        <v>6236.3</v>
      </c>
      <c r="L51" s="91">
        <f t="shared" si="1"/>
        <v>6236.3</v>
      </c>
      <c r="M51" s="51"/>
      <c r="N51" s="51"/>
      <c r="O51" s="49">
        <f t="shared" si="16"/>
        <v>6236.3</v>
      </c>
      <c r="P51" s="49">
        <f t="shared" si="16"/>
        <v>6236.3</v>
      </c>
      <c r="Q51" s="49"/>
      <c r="R51" s="49"/>
      <c r="S51" s="49">
        <f t="shared" si="3"/>
        <v>6236.3</v>
      </c>
      <c r="T51" s="49">
        <f t="shared" si="4"/>
        <v>6236.3</v>
      </c>
      <c r="U51" s="49"/>
      <c r="V51" s="49"/>
      <c r="W51" s="49">
        <f t="shared" si="5"/>
        <v>6236.3</v>
      </c>
      <c r="X51" s="49">
        <f t="shared" si="6"/>
        <v>6236.3</v>
      </c>
      <c r="Y51" s="49"/>
      <c r="Z51" s="49"/>
      <c r="AA51" s="49">
        <f t="shared" si="7"/>
        <v>6236.3</v>
      </c>
      <c r="AB51" s="49">
        <f t="shared" si="8"/>
        <v>6236.3</v>
      </c>
      <c r="AC51" s="49"/>
      <c r="AD51" s="49"/>
      <c r="AE51" s="49">
        <f t="shared" si="9"/>
        <v>6236.3</v>
      </c>
      <c r="AF51" s="49">
        <f t="shared" si="10"/>
        <v>6236.3</v>
      </c>
      <c r="AG51" s="3"/>
      <c r="AH51" s="3"/>
      <c r="AI51" s="135">
        <f t="shared" si="11"/>
        <v>6236.3</v>
      </c>
      <c r="AJ51" s="135">
        <f t="shared" si="12"/>
        <v>6236.3</v>
      </c>
      <c r="AK51" s="135"/>
      <c r="AL51" s="135"/>
      <c r="AM51" s="135">
        <f t="shared" si="13"/>
        <v>6236.3</v>
      </c>
      <c r="AN51" s="135">
        <f t="shared" si="14"/>
        <v>6236.3</v>
      </c>
    </row>
    <row r="52" spans="1:40" ht="22.5" x14ac:dyDescent="0.2">
      <c r="A52" s="42" t="s">
        <v>5</v>
      </c>
      <c r="B52" s="55" t="s">
        <v>175</v>
      </c>
      <c r="C52" s="56" t="s">
        <v>3</v>
      </c>
      <c r="D52" s="55" t="s">
        <v>2</v>
      </c>
      <c r="E52" s="57" t="s">
        <v>11</v>
      </c>
      <c r="F52" s="60">
        <v>120</v>
      </c>
      <c r="G52" s="52">
        <v>6236.3</v>
      </c>
      <c r="H52" s="52">
        <v>6236.3</v>
      </c>
      <c r="I52" s="52"/>
      <c r="J52" s="52"/>
      <c r="K52" s="52">
        <f t="shared" si="0"/>
        <v>6236.3</v>
      </c>
      <c r="L52" s="91">
        <f t="shared" si="1"/>
        <v>6236.3</v>
      </c>
      <c r="M52" s="51"/>
      <c r="N52" s="51"/>
      <c r="O52" s="49">
        <f t="shared" si="16"/>
        <v>6236.3</v>
      </c>
      <c r="P52" s="49">
        <f t="shared" si="16"/>
        <v>6236.3</v>
      </c>
      <c r="Q52" s="49"/>
      <c r="R52" s="49"/>
      <c r="S52" s="49">
        <f t="shared" si="3"/>
        <v>6236.3</v>
      </c>
      <c r="T52" s="49">
        <f t="shared" si="4"/>
        <v>6236.3</v>
      </c>
      <c r="U52" s="49"/>
      <c r="V52" s="49"/>
      <c r="W52" s="49">
        <f t="shared" si="5"/>
        <v>6236.3</v>
      </c>
      <c r="X52" s="49">
        <f t="shared" si="6"/>
        <v>6236.3</v>
      </c>
      <c r="Y52" s="49"/>
      <c r="Z52" s="49"/>
      <c r="AA52" s="49">
        <f t="shared" si="7"/>
        <v>6236.3</v>
      </c>
      <c r="AB52" s="49">
        <f t="shared" si="8"/>
        <v>6236.3</v>
      </c>
      <c r="AC52" s="49"/>
      <c r="AD52" s="49"/>
      <c r="AE52" s="49">
        <f t="shared" si="9"/>
        <v>6236.3</v>
      </c>
      <c r="AF52" s="49">
        <f t="shared" si="10"/>
        <v>6236.3</v>
      </c>
      <c r="AG52" s="3"/>
      <c r="AH52" s="3"/>
      <c r="AI52" s="135">
        <f t="shared" si="11"/>
        <v>6236.3</v>
      </c>
      <c r="AJ52" s="135">
        <f t="shared" si="12"/>
        <v>6236.3</v>
      </c>
      <c r="AK52" s="135"/>
      <c r="AL52" s="135"/>
      <c r="AM52" s="135">
        <f t="shared" si="13"/>
        <v>6236.3</v>
      </c>
      <c r="AN52" s="135">
        <f t="shared" si="14"/>
        <v>6236.3</v>
      </c>
    </row>
    <row r="53" spans="1:40" ht="22.5" x14ac:dyDescent="0.2">
      <c r="A53" s="42" t="s">
        <v>14</v>
      </c>
      <c r="B53" s="55" t="s">
        <v>175</v>
      </c>
      <c r="C53" s="56" t="s">
        <v>3</v>
      </c>
      <c r="D53" s="55" t="s">
        <v>2</v>
      </c>
      <c r="E53" s="57" t="s">
        <v>11</v>
      </c>
      <c r="F53" s="60">
        <v>200</v>
      </c>
      <c r="G53" s="52">
        <f>G54</f>
        <v>201.2</v>
      </c>
      <c r="H53" s="52">
        <f>H54</f>
        <v>201.2</v>
      </c>
      <c r="I53" s="52"/>
      <c r="J53" s="52"/>
      <c r="K53" s="52">
        <f t="shared" si="0"/>
        <v>201.2</v>
      </c>
      <c r="L53" s="91">
        <f t="shared" si="1"/>
        <v>201.2</v>
      </c>
      <c r="M53" s="51"/>
      <c r="N53" s="51"/>
      <c r="O53" s="49">
        <f t="shared" si="16"/>
        <v>201.2</v>
      </c>
      <c r="P53" s="49">
        <f t="shared" si="16"/>
        <v>201.2</v>
      </c>
      <c r="Q53" s="49"/>
      <c r="R53" s="49"/>
      <c r="S53" s="49">
        <f t="shared" si="3"/>
        <v>201.2</v>
      </c>
      <c r="T53" s="49">
        <f t="shared" si="4"/>
        <v>201.2</v>
      </c>
      <c r="U53" s="49"/>
      <c r="V53" s="49"/>
      <c r="W53" s="49">
        <f t="shared" si="5"/>
        <v>201.2</v>
      </c>
      <c r="X53" s="49">
        <f t="shared" si="6"/>
        <v>201.2</v>
      </c>
      <c r="Y53" s="49"/>
      <c r="Z53" s="49"/>
      <c r="AA53" s="49">
        <f t="shared" si="7"/>
        <v>201.2</v>
      </c>
      <c r="AB53" s="49">
        <f t="shared" si="8"/>
        <v>201.2</v>
      </c>
      <c r="AC53" s="49"/>
      <c r="AD53" s="49"/>
      <c r="AE53" s="49">
        <f t="shared" si="9"/>
        <v>201.2</v>
      </c>
      <c r="AF53" s="49">
        <f t="shared" si="10"/>
        <v>201.2</v>
      </c>
      <c r="AG53" s="3"/>
      <c r="AH53" s="3"/>
      <c r="AI53" s="135">
        <f t="shared" si="11"/>
        <v>201.2</v>
      </c>
      <c r="AJ53" s="135">
        <f t="shared" si="12"/>
        <v>201.2</v>
      </c>
      <c r="AK53" s="135"/>
      <c r="AL53" s="135"/>
      <c r="AM53" s="135">
        <f t="shared" si="13"/>
        <v>201.2</v>
      </c>
      <c r="AN53" s="135">
        <f t="shared" si="14"/>
        <v>201.2</v>
      </c>
    </row>
    <row r="54" spans="1:40" ht="22.5" x14ac:dyDescent="0.2">
      <c r="A54" s="42" t="s">
        <v>13</v>
      </c>
      <c r="B54" s="55" t="s">
        <v>175</v>
      </c>
      <c r="C54" s="56" t="s">
        <v>3</v>
      </c>
      <c r="D54" s="55" t="s">
        <v>2</v>
      </c>
      <c r="E54" s="57" t="s">
        <v>11</v>
      </c>
      <c r="F54" s="60">
        <v>240</v>
      </c>
      <c r="G54" s="52">
        <v>201.2</v>
      </c>
      <c r="H54" s="52">
        <v>201.2</v>
      </c>
      <c r="I54" s="52"/>
      <c r="J54" s="52"/>
      <c r="K54" s="52">
        <f t="shared" si="0"/>
        <v>201.2</v>
      </c>
      <c r="L54" s="91">
        <f t="shared" si="1"/>
        <v>201.2</v>
      </c>
      <c r="M54" s="51"/>
      <c r="N54" s="51"/>
      <c r="O54" s="49">
        <f t="shared" si="16"/>
        <v>201.2</v>
      </c>
      <c r="P54" s="49">
        <f t="shared" si="16"/>
        <v>201.2</v>
      </c>
      <c r="Q54" s="49"/>
      <c r="R54" s="49"/>
      <c r="S54" s="49">
        <f t="shared" si="3"/>
        <v>201.2</v>
      </c>
      <c r="T54" s="49">
        <f t="shared" si="4"/>
        <v>201.2</v>
      </c>
      <c r="U54" s="49"/>
      <c r="V54" s="49"/>
      <c r="W54" s="49">
        <f t="shared" si="5"/>
        <v>201.2</v>
      </c>
      <c r="X54" s="49">
        <f t="shared" si="6"/>
        <v>201.2</v>
      </c>
      <c r="Y54" s="49"/>
      <c r="Z54" s="49"/>
      <c r="AA54" s="49">
        <f t="shared" si="7"/>
        <v>201.2</v>
      </c>
      <c r="AB54" s="49">
        <f t="shared" si="8"/>
        <v>201.2</v>
      </c>
      <c r="AC54" s="49"/>
      <c r="AD54" s="49"/>
      <c r="AE54" s="49">
        <f t="shared" si="9"/>
        <v>201.2</v>
      </c>
      <c r="AF54" s="49">
        <f t="shared" si="10"/>
        <v>201.2</v>
      </c>
      <c r="AG54" s="3"/>
      <c r="AH54" s="3"/>
      <c r="AI54" s="135">
        <f t="shared" si="11"/>
        <v>201.2</v>
      </c>
      <c r="AJ54" s="135">
        <f t="shared" si="12"/>
        <v>201.2</v>
      </c>
      <c r="AK54" s="135"/>
      <c r="AL54" s="135"/>
      <c r="AM54" s="135">
        <f t="shared" si="13"/>
        <v>201.2</v>
      </c>
      <c r="AN54" s="135">
        <f t="shared" si="14"/>
        <v>201.2</v>
      </c>
    </row>
    <row r="55" spans="1:40" x14ac:dyDescent="0.2">
      <c r="A55" s="42" t="s">
        <v>71</v>
      </c>
      <c r="B55" s="55" t="s">
        <v>175</v>
      </c>
      <c r="C55" s="56" t="s">
        <v>3</v>
      </c>
      <c r="D55" s="55" t="s">
        <v>2</v>
      </c>
      <c r="E55" s="57" t="s">
        <v>11</v>
      </c>
      <c r="F55" s="60">
        <v>800</v>
      </c>
      <c r="G55" s="52">
        <f>G56</f>
        <v>19</v>
      </c>
      <c r="H55" s="52">
        <f>H56</f>
        <v>19</v>
      </c>
      <c r="I55" s="52"/>
      <c r="J55" s="52"/>
      <c r="K55" s="52">
        <f t="shared" si="0"/>
        <v>19</v>
      </c>
      <c r="L55" s="91">
        <f t="shared" si="1"/>
        <v>19</v>
      </c>
      <c r="M55" s="51"/>
      <c r="N55" s="51"/>
      <c r="O55" s="49">
        <f t="shared" si="16"/>
        <v>19</v>
      </c>
      <c r="P55" s="49">
        <f t="shared" si="16"/>
        <v>19</v>
      </c>
      <c r="Q55" s="49"/>
      <c r="R55" s="49"/>
      <c r="S55" s="49">
        <f t="shared" si="3"/>
        <v>19</v>
      </c>
      <c r="T55" s="49">
        <f t="shared" si="4"/>
        <v>19</v>
      </c>
      <c r="U55" s="49"/>
      <c r="V55" s="49"/>
      <c r="W55" s="49">
        <f t="shared" si="5"/>
        <v>19</v>
      </c>
      <c r="X55" s="49">
        <f t="shared" si="6"/>
        <v>19</v>
      </c>
      <c r="Y55" s="49"/>
      <c r="Z55" s="49"/>
      <c r="AA55" s="49">
        <f t="shared" si="7"/>
        <v>19</v>
      </c>
      <c r="AB55" s="49">
        <f t="shared" si="8"/>
        <v>19</v>
      </c>
      <c r="AC55" s="49"/>
      <c r="AD55" s="49"/>
      <c r="AE55" s="49">
        <f t="shared" si="9"/>
        <v>19</v>
      </c>
      <c r="AF55" s="49">
        <f t="shared" si="10"/>
        <v>19</v>
      </c>
      <c r="AG55" s="3"/>
      <c r="AH55" s="3"/>
      <c r="AI55" s="135">
        <f t="shared" si="11"/>
        <v>19</v>
      </c>
      <c r="AJ55" s="135">
        <f t="shared" si="12"/>
        <v>19</v>
      </c>
      <c r="AK55" s="135"/>
      <c r="AL55" s="135"/>
      <c r="AM55" s="135">
        <f t="shared" si="13"/>
        <v>19</v>
      </c>
      <c r="AN55" s="135">
        <f t="shared" si="14"/>
        <v>19</v>
      </c>
    </row>
    <row r="56" spans="1:40" x14ac:dyDescent="0.2">
      <c r="A56" s="42" t="s">
        <v>70</v>
      </c>
      <c r="B56" s="55" t="s">
        <v>175</v>
      </c>
      <c r="C56" s="56" t="s">
        <v>3</v>
      </c>
      <c r="D56" s="55" t="s">
        <v>2</v>
      </c>
      <c r="E56" s="57" t="s">
        <v>11</v>
      </c>
      <c r="F56" s="60">
        <v>850</v>
      </c>
      <c r="G56" s="52">
        <v>19</v>
      </c>
      <c r="H56" s="52">
        <v>19</v>
      </c>
      <c r="I56" s="52"/>
      <c r="J56" s="52"/>
      <c r="K56" s="52">
        <f t="shared" si="0"/>
        <v>19</v>
      </c>
      <c r="L56" s="91">
        <f t="shared" si="1"/>
        <v>19</v>
      </c>
      <c r="M56" s="51"/>
      <c r="N56" s="51"/>
      <c r="O56" s="49">
        <f t="shared" si="16"/>
        <v>19</v>
      </c>
      <c r="P56" s="49">
        <f t="shared" si="16"/>
        <v>19</v>
      </c>
      <c r="Q56" s="49"/>
      <c r="R56" s="49"/>
      <c r="S56" s="49">
        <f t="shared" si="3"/>
        <v>19</v>
      </c>
      <c r="T56" s="49">
        <f t="shared" si="4"/>
        <v>19</v>
      </c>
      <c r="U56" s="49"/>
      <c r="V56" s="49"/>
      <c r="W56" s="49">
        <f t="shared" si="5"/>
        <v>19</v>
      </c>
      <c r="X56" s="49">
        <f t="shared" si="6"/>
        <v>19</v>
      </c>
      <c r="Y56" s="49"/>
      <c r="Z56" s="49"/>
      <c r="AA56" s="49">
        <f t="shared" si="7"/>
        <v>19</v>
      </c>
      <c r="AB56" s="49">
        <f t="shared" si="8"/>
        <v>19</v>
      </c>
      <c r="AC56" s="49"/>
      <c r="AD56" s="49"/>
      <c r="AE56" s="49">
        <f t="shared" si="9"/>
        <v>19</v>
      </c>
      <c r="AF56" s="49">
        <f t="shared" si="10"/>
        <v>19</v>
      </c>
      <c r="AG56" s="3"/>
      <c r="AH56" s="3"/>
      <c r="AI56" s="135">
        <f t="shared" si="11"/>
        <v>19</v>
      </c>
      <c r="AJ56" s="135">
        <f t="shared" si="12"/>
        <v>19</v>
      </c>
      <c r="AK56" s="135"/>
      <c r="AL56" s="135"/>
      <c r="AM56" s="135">
        <f t="shared" si="13"/>
        <v>19</v>
      </c>
      <c r="AN56" s="135">
        <f t="shared" si="14"/>
        <v>19</v>
      </c>
    </row>
    <row r="57" spans="1:40" ht="22.5" x14ac:dyDescent="0.2">
      <c r="A57" s="42" t="s">
        <v>73</v>
      </c>
      <c r="B57" s="55" t="s">
        <v>175</v>
      </c>
      <c r="C57" s="56" t="s">
        <v>3</v>
      </c>
      <c r="D57" s="55" t="s">
        <v>2</v>
      </c>
      <c r="E57" s="57" t="s">
        <v>69</v>
      </c>
      <c r="F57" s="60" t="s">
        <v>7</v>
      </c>
      <c r="G57" s="52">
        <f>G58+G60+G62</f>
        <v>7179</v>
      </c>
      <c r="H57" s="52">
        <f>H58+H60+H62</f>
        <v>7179</v>
      </c>
      <c r="I57" s="52"/>
      <c r="J57" s="52"/>
      <c r="K57" s="52">
        <f t="shared" si="0"/>
        <v>7179</v>
      </c>
      <c r="L57" s="91">
        <f t="shared" si="1"/>
        <v>7179</v>
      </c>
      <c r="M57" s="51"/>
      <c r="N57" s="51"/>
      <c r="O57" s="49">
        <f t="shared" si="16"/>
        <v>7179</v>
      </c>
      <c r="P57" s="49">
        <f t="shared" si="16"/>
        <v>7179</v>
      </c>
      <c r="Q57" s="49"/>
      <c r="R57" s="49"/>
      <c r="S57" s="49">
        <f t="shared" si="3"/>
        <v>7179</v>
      </c>
      <c r="T57" s="49">
        <f t="shared" si="4"/>
        <v>7179</v>
      </c>
      <c r="U57" s="49"/>
      <c r="V57" s="49"/>
      <c r="W57" s="49">
        <f t="shared" si="5"/>
        <v>7179</v>
      </c>
      <c r="X57" s="49">
        <f t="shared" si="6"/>
        <v>7179</v>
      </c>
      <c r="Y57" s="49"/>
      <c r="Z57" s="49"/>
      <c r="AA57" s="49">
        <f t="shared" si="7"/>
        <v>7179</v>
      </c>
      <c r="AB57" s="49">
        <f t="shared" si="8"/>
        <v>7179</v>
      </c>
      <c r="AC57" s="49"/>
      <c r="AD57" s="49"/>
      <c r="AE57" s="49">
        <f t="shared" si="9"/>
        <v>7179</v>
      </c>
      <c r="AF57" s="49">
        <f t="shared" si="10"/>
        <v>7179</v>
      </c>
      <c r="AG57" s="3"/>
      <c r="AH57" s="3"/>
      <c r="AI57" s="135">
        <f t="shared" si="11"/>
        <v>7179</v>
      </c>
      <c r="AJ57" s="135">
        <f t="shared" si="12"/>
        <v>7179</v>
      </c>
      <c r="AK57" s="135"/>
      <c r="AL57" s="135"/>
      <c r="AM57" s="135">
        <f t="shared" si="13"/>
        <v>7179</v>
      </c>
      <c r="AN57" s="135">
        <f t="shared" si="14"/>
        <v>7179</v>
      </c>
    </row>
    <row r="58" spans="1:40" ht="56.25" x14ac:dyDescent="0.2">
      <c r="A58" s="42" t="s">
        <v>6</v>
      </c>
      <c r="B58" s="55" t="s">
        <v>175</v>
      </c>
      <c r="C58" s="56" t="s">
        <v>3</v>
      </c>
      <c r="D58" s="55" t="s">
        <v>2</v>
      </c>
      <c r="E58" s="57" t="s">
        <v>69</v>
      </c>
      <c r="F58" s="60">
        <v>100</v>
      </c>
      <c r="G58" s="52">
        <f>G59</f>
        <v>6881.4</v>
      </c>
      <c r="H58" s="52">
        <f>H59</f>
        <v>6881.4</v>
      </c>
      <c r="I58" s="52"/>
      <c r="J58" s="52"/>
      <c r="K58" s="52">
        <f t="shared" si="0"/>
        <v>6881.4</v>
      </c>
      <c r="L58" s="91">
        <f t="shared" si="1"/>
        <v>6881.4</v>
      </c>
      <c r="M58" s="51"/>
      <c r="N58" s="51"/>
      <c r="O58" s="49">
        <f t="shared" si="16"/>
        <v>6881.4</v>
      </c>
      <c r="P58" s="49">
        <f t="shared" si="16"/>
        <v>6881.4</v>
      </c>
      <c r="Q58" s="49"/>
      <c r="R58" s="49"/>
      <c r="S58" s="49">
        <f t="shared" si="3"/>
        <v>6881.4</v>
      </c>
      <c r="T58" s="49">
        <f t="shared" si="4"/>
        <v>6881.4</v>
      </c>
      <c r="U58" s="49"/>
      <c r="V58" s="49"/>
      <c r="W58" s="49">
        <f t="shared" si="5"/>
        <v>6881.4</v>
      </c>
      <c r="X58" s="49">
        <f t="shared" si="6"/>
        <v>6881.4</v>
      </c>
      <c r="Y58" s="49"/>
      <c r="Z58" s="49"/>
      <c r="AA58" s="49">
        <f t="shared" si="7"/>
        <v>6881.4</v>
      </c>
      <c r="AB58" s="49">
        <f t="shared" si="8"/>
        <v>6881.4</v>
      </c>
      <c r="AC58" s="49"/>
      <c r="AD58" s="49"/>
      <c r="AE58" s="49">
        <f t="shared" si="9"/>
        <v>6881.4</v>
      </c>
      <c r="AF58" s="49">
        <f t="shared" si="10"/>
        <v>6881.4</v>
      </c>
      <c r="AG58" s="3"/>
      <c r="AH58" s="3"/>
      <c r="AI58" s="135">
        <f t="shared" si="11"/>
        <v>6881.4</v>
      </c>
      <c r="AJ58" s="135">
        <f t="shared" si="12"/>
        <v>6881.4</v>
      </c>
      <c r="AK58" s="135"/>
      <c r="AL58" s="135"/>
      <c r="AM58" s="135">
        <f t="shared" si="13"/>
        <v>6881.4</v>
      </c>
      <c r="AN58" s="135">
        <f t="shared" si="14"/>
        <v>6881.4</v>
      </c>
    </row>
    <row r="59" spans="1:40" x14ac:dyDescent="0.2">
      <c r="A59" s="42" t="s">
        <v>72</v>
      </c>
      <c r="B59" s="55" t="s">
        <v>175</v>
      </c>
      <c r="C59" s="56" t="s">
        <v>3</v>
      </c>
      <c r="D59" s="55" t="s">
        <v>2</v>
      </c>
      <c r="E59" s="57" t="s">
        <v>69</v>
      </c>
      <c r="F59" s="60">
        <v>110</v>
      </c>
      <c r="G59" s="52">
        <v>6881.4</v>
      </c>
      <c r="H59" s="52">
        <v>6881.4</v>
      </c>
      <c r="I59" s="52"/>
      <c r="J59" s="52"/>
      <c r="K59" s="52">
        <f t="shared" si="0"/>
        <v>6881.4</v>
      </c>
      <c r="L59" s="91">
        <f t="shared" si="1"/>
        <v>6881.4</v>
      </c>
      <c r="M59" s="51"/>
      <c r="N59" s="51"/>
      <c r="O59" s="49">
        <f t="shared" si="16"/>
        <v>6881.4</v>
      </c>
      <c r="P59" s="49">
        <f t="shared" si="16"/>
        <v>6881.4</v>
      </c>
      <c r="Q59" s="49"/>
      <c r="R59" s="49"/>
      <c r="S59" s="49">
        <f t="shared" si="3"/>
        <v>6881.4</v>
      </c>
      <c r="T59" s="49">
        <f t="shared" si="4"/>
        <v>6881.4</v>
      </c>
      <c r="U59" s="49"/>
      <c r="V59" s="49"/>
      <c r="W59" s="49">
        <f t="shared" si="5"/>
        <v>6881.4</v>
      </c>
      <c r="X59" s="49">
        <f t="shared" si="6"/>
        <v>6881.4</v>
      </c>
      <c r="Y59" s="49"/>
      <c r="Z59" s="49"/>
      <c r="AA59" s="49">
        <f t="shared" si="7"/>
        <v>6881.4</v>
      </c>
      <c r="AB59" s="49">
        <f t="shared" si="8"/>
        <v>6881.4</v>
      </c>
      <c r="AC59" s="49"/>
      <c r="AD59" s="49"/>
      <c r="AE59" s="49">
        <f t="shared" si="9"/>
        <v>6881.4</v>
      </c>
      <c r="AF59" s="49">
        <f t="shared" si="10"/>
        <v>6881.4</v>
      </c>
      <c r="AG59" s="3"/>
      <c r="AH59" s="3"/>
      <c r="AI59" s="135">
        <f t="shared" si="11"/>
        <v>6881.4</v>
      </c>
      <c r="AJ59" s="135">
        <f t="shared" si="12"/>
        <v>6881.4</v>
      </c>
      <c r="AK59" s="135"/>
      <c r="AL59" s="135"/>
      <c r="AM59" s="135">
        <f t="shared" si="13"/>
        <v>6881.4</v>
      </c>
      <c r="AN59" s="135">
        <f t="shared" si="14"/>
        <v>6881.4</v>
      </c>
    </row>
    <row r="60" spans="1:40" ht="22.5" x14ac:dyDescent="0.2">
      <c r="A60" s="42" t="s">
        <v>14</v>
      </c>
      <c r="B60" s="55" t="s">
        <v>175</v>
      </c>
      <c r="C60" s="56" t="s">
        <v>3</v>
      </c>
      <c r="D60" s="55" t="s">
        <v>2</v>
      </c>
      <c r="E60" s="57" t="s">
        <v>69</v>
      </c>
      <c r="F60" s="60">
        <v>200</v>
      </c>
      <c r="G60" s="52">
        <f>G61</f>
        <v>262.60000000000002</v>
      </c>
      <c r="H60" s="52">
        <f>H61</f>
        <v>262.60000000000002</v>
      </c>
      <c r="I60" s="52"/>
      <c r="J60" s="52"/>
      <c r="K60" s="52">
        <f t="shared" si="0"/>
        <v>262.60000000000002</v>
      </c>
      <c r="L60" s="91">
        <f t="shared" si="1"/>
        <v>262.60000000000002</v>
      </c>
      <c r="M60" s="51"/>
      <c r="N60" s="51"/>
      <c r="O60" s="49">
        <f t="shared" si="16"/>
        <v>262.60000000000002</v>
      </c>
      <c r="P60" s="49">
        <f t="shared" si="16"/>
        <v>262.60000000000002</v>
      </c>
      <c r="Q60" s="49"/>
      <c r="R60" s="49"/>
      <c r="S60" s="49">
        <f t="shared" si="3"/>
        <v>262.60000000000002</v>
      </c>
      <c r="T60" s="49">
        <f t="shared" si="4"/>
        <v>262.60000000000002</v>
      </c>
      <c r="U60" s="49"/>
      <c r="V60" s="49"/>
      <c r="W60" s="49">
        <f t="shared" si="5"/>
        <v>262.60000000000002</v>
      </c>
      <c r="X60" s="49">
        <f t="shared" si="6"/>
        <v>262.60000000000002</v>
      </c>
      <c r="Y60" s="49"/>
      <c r="Z60" s="49"/>
      <c r="AA60" s="49">
        <f t="shared" si="7"/>
        <v>262.60000000000002</v>
      </c>
      <c r="AB60" s="49">
        <f t="shared" si="8"/>
        <v>262.60000000000002</v>
      </c>
      <c r="AC60" s="49"/>
      <c r="AD60" s="49"/>
      <c r="AE60" s="49">
        <f t="shared" si="9"/>
        <v>262.60000000000002</v>
      </c>
      <c r="AF60" s="49">
        <f t="shared" si="10"/>
        <v>262.60000000000002</v>
      </c>
      <c r="AG60" s="3"/>
      <c r="AH60" s="3"/>
      <c r="AI60" s="135">
        <f t="shared" si="11"/>
        <v>262.60000000000002</v>
      </c>
      <c r="AJ60" s="135">
        <f t="shared" si="12"/>
        <v>262.60000000000002</v>
      </c>
      <c r="AK60" s="135"/>
      <c r="AL60" s="135"/>
      <c r="AM60" s="135">
        <f t="shared" si="13"/>
        <v>262.60000000000002</v>
      </c>
      <c r="AN60" s="135">
        <f t="shared" si="14"/>
        <v>262.60000000000002</v>
      </c>
    </row>
    <row r="61" spans="1:40" ht="22.5" x14ac:dyDescent="0.2">
      <c r="A61" s="42" t="s">
        <v>13</v>
      </c>
      <c r="B61" s="55" t="s">
        <v>175</v>
      </c>
      <c r="C61" s="56" t="s">
        <v>3</v>
      </c>
      <c r="D61" s="55" t="s">
        <v>2</v>
      </c>
      <c r="E61" s="57" t="s">
        <v>69</v>
      </c>
      <c r="F61" s="60">
        <v>240</v>
      </c>
      <c r="G61" s="52">
        <v>262.60000000000002</v>
      </c>
      <c r="H61" s="52">
        <v>262.60000000000002</v>
      </c>
      <c r="I61" s="52"/>
      <c r="J61" s="52"/>
      <c r="K61" s="52">
        <f t="shared" si="0"/>
        <v>262.60000000000002</v>
      </c>
      <c r="L61" s="91">
        <f t="shared" si="1"/>
        <v>262.60000000000002</v>
      </c>
      <c r="M61" s="51"/>
      <c r="N61" s="51"/>
      <c r="O61" s="49">
        <f t="shared" si="16"/>
        <v>262.60000000000002</v>
      </c>
      <c r="P61" s="49">
        <f t="shared" si="16"/>
        <v>262.60000000000002</v>
      </c>
      <c r="Q61" s="49"/>
      <c r="R61" s="49"/>
      <c r="S61" s="49">
        <f t="shared" si="3"/>
        <v>262.60000000000002</v>
      </c>
      <c r="T61" s="49">
        <f t="shared" si="4"/>
        <v>262.60000000000002</v>
      </c>
      <c r="U61" s="49"/>
      <c r="V61" s="49"/>
      <c r="W61" s="49">
        <f t="shared" si="5"/>
        <v>262.60000000000002</v>
      </c>
      <c r="X61" s="49">
        <f t="shared" si="6"/>
        <v>262.60000000000002</v>
      </c>
      <c r="Y61" s="49"/>
      <c r="Z61" s="49"/>
      <c r="AA61" s="49">
        <f t="shared" si="7"/>
        <v>262.60000000000002</v>
      </c>
      <c r="AB61" s="49">
        <f t="shared" si="8"/>
        <v>262.60000000000002</v>
      </c>
      <c r="AC61" s="49"/>
      <c r="AD61" s="49"/>
      <c r="AE61" s="49">
        <f t="shared" si="9"/>
        <v>262.60000000000002</v>
      </c>
      <c r="AF61" s="49">
        <f t="shared" si="10"/>
        <v>262.60000000000002</v>
      </c>
      <c r="AG61" s="3"/>
      <c r="AH61" s="3"/>
      <c r="AI61" s="135">
        <f t="shared" si="11"/>
        <v>262.60000000000002</v>
      </c>
      <c r="AJ61" s="135">
        <f t="shared" si="12"/>
        <v>262.60000000000002</v>
      </c>
      <c r="AK61" s="135"/>
      <c r="AL61" s="135"/>
      <c r="AM61" s="135">
        <f t="shared" si="13"/>
        <v>262.60000000000002</v>
      </c>
      <c r="AN61" s="135">
        <f t="shared" si="14"/>
        <v>262.60000000000002</v>
      </c>
    </row>
    <row r="62" spans="1:40" x14ac:dyDescent="0.2">
      <c r="A62" s="42" t="s">
        <v>71</v>
      </c>
      <c r="B62" s="55" t="s">
        <v>175</v>
      </c>
      <c r="C62" s="56" t="s">
        <v>3</v>
      </c>
      <c r="D62" s="55" t="s">
        <v>2</v>
      </c>
      <c r="E62" s="57" t="s">
        <v>69</v>
      </c>
      <c r="F62" s="60">
        <v>800</v>
      </c>
      <c r="G62" s="52">
        <f>G63</f>
        <v>35</v>
      </c>
      <c r="H62" s="52">
        <f>H63</f>
        <v>35</v>
      </c>
      <c r="I62" s="52"/>
      <c r="J62" s="52"/>
      <c r="K62" s="52">
        <f t="shared" si="0"/>
        <v>35</v>
      </c>
      <c r="L62" s="91">
        <f t="shared" si="1"/>
        <v>35</v>
      </c>
      <c r="M62" s="51"/>
      <c r="N62" s="51"/>
      <c r="O62" s="49">
        <f t="shared" si="16"/>
        <v>35</v>
      </c>
      <c r="P62" s="49">
        <f t="shared" si="16"/>
        <v>35</v>
      </c>
      <c r="Q62" s="49"/>
      <c r="R62" s="49"/>
      <c r="S62" s="49">
        <f t="shared" si="3"/>
        <v>35</v>
      </c>
      <c r="T62" s="49">
        <f t="shared" si="4"/>
        <v>35</v>
      </c>
      <c r="U62" s="49"/>
      <c r="V62" s="49"/>
      <c r="W62" s="49">
        <f t="shared" si="5"/>
        <v>35</v>
      </c>
      <c r="X62" s="49">
        <f t="shared" si="6"/>
        <v>35</v>
      </c>
      <c r="Y62" s="49"/>
      <c r="Z62" s="49"/>
      <c r="AA62" s="49">
        <f t="shared" si="7"/>
        <v>35</v>
      </c>
      <c r="AB62" s="49">
        <f t="shared" si="8"/>
        <v>35</v>
      </c>
      <c r="AC62" s="49"/>
      <c r="AD62" s="49"/>
      <c r="AE62" s="49">
        <f t="shared" si="9"/>
        <v>35</v>
      </c>
      <c r="AF62" s="49">
        <f t="shared" si="10"/>
        <v>35</v>
      </c>
      <c r="AG62" s="3"/>
      <c r="AH62" s="3"/>
      <c r="AI62" s="135">
        <f t="shared" si="11"/>
        <v>35</v>
      </c>
      <c r="AJ62" s="135">
        <f t="shared" si="12"/>
        <v>35</v>
      </c>
      <c r="AK62" s="135"/>
      <c r="AL62" s="135"/>
      <c r="AM62" s="135">
        <f t="shared" si="13"/>
        <v>35</v>
      </c>
      <c r="AN62" s="135">
        <f t="shared" si="14"/>
        <v>35</v>
      </c>
    </row>
    <row r="63" spans="1:40" x14ac:dyDescent="0.2">
      <c r="A63" s="42" t="s">
        <v>70</v>
      </c>
      <c r="B63" s="55" t="s">
        <v>175</v>
      </c>
      <c r="C63" s="56" t="s">
        <v>3</v>
      </c>
      <c r="D63" s="55" t="s">
        <v>2</v>
      </c>
      <c r="E63" s="57" t="s">
        <v>69</v>
      </c>
      <c r="F63" s="60">
        <v>850</v>
      </c>
      <c r="G63" s="52">
        <v>35</v>
      </c>
      <c r="H63" s="52">
        <v>35</v>
      </c>
      <c r="I63" s="52"/>
      <c r="J63" s="52"/>
      <c r="K63" s="52">
        <f t="shared" si="0"/>
        <v>35</v>
      </c>
      <c r="L63" s="91">
        <f t="shared" si="1"/>
        <v>35</v>
      </c>
      <c r="M63" s="51"/>
      <c r="N63" s="51"/>
      <c r="O63" s="49">
        <f t="shared" si="16"/>
        <v>35</v>
      </c>
      <c r="P63" s="49">
        <f t="shared" si="16"/>
        <v>35</v>
      </c>
      <c r="Q63" s="49"/>
      <c r="R63" s="49"/>
      <c r="S63" s="49">
        <f t="shared" si="3"/>
        <v>35</v>
      </c>
      <c r="T63" s="49">
        <f t="shared" si="4"/>
        <v>35</v>
      </c>
      <c r="U63" s="49"/>
      <c r="V63" s="49"/>
      <c r="W63" s="49">
        <f t="shared" si="5"/>
        <v>35</v>
      </c>
      <c r="X63" s="49">
        <f t="shared" si="6"/>
        <v>35</v>
      </c>
      <c r="Y63" s="49"/>
      <c r="Z63" s="49"/>
      <c r="AA63" s="49">
        <f t="shared" si="7"/>
        <v>35</v>
      </c>
      <c r="AB63" s="49">
        <f t="shared" si="8"/>
        <v>35</v>
      </c>
      <c r="AC63" s="49"/>
      <c r="AD63" s="49"/>
      <c r="AE63" s="49">
        <f t="shared" si="9"/>
        <v>35</v>
      </c>
      <c r="AF63" s="49">
        <f t="shared" si="10"/>
        <v>35</v>
      </c>
      <c r="AG63" s="3"/>
      <c r="AH63" s="3"/>
      <c r="AI63" s="135">
        <f t="shared" si="11"/>
        <v>35</v>
      </c>
      <c r="AJ63" s="135">
        <f t="shared" si="12"/>
        <v>35</v>
      </c>
      <c r="AK63" s="135"/>
      <c r="AL63" s="135"/>
      <c r="AM63" s="135">
        <f t="shared" si="13"/>
        <v>35</v>
      </c>
      <c r="AN63" s="135">
        <f t="shared" si="14"/>
        <v>35</v>
      </c>
    </row>
    <row r="64" spans="1:40" ht="63.75" customHeight="1" x14ac:dyDescent="0.2">
      <c r="A64" s="53" t="s">
        <v>355</v>
      </c>
      <c r="B64" s="55">
        <v>2</v>
      </c>
      <c r="C64" s="56">
        <v>0</v>
      </c>
      <c r="D64" s="55">
        <v>0</v>
      </c>
      <c r="E64" s="57">
        <v>80310</v>
      </c>
      <c r="F64" s="48"/>
      <c r="G64" s="52"/>
      <c r="H64" s="52"/>
      <c r="I64" s="52"/>
      <c r="J64" s="52"/>
      <c r="K64" s="52"/>
      <c r="L64" s="91"/>
      <c r="M64" s="51"/>
      <c r="N64" s="51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52">
        <f>Y65</f>
        <v>4400</v>
      </c>
      <c r="Z64" s="52"/>
      <c r="AA64" s="52">
        <f t="shared" si="7"/>
        <v>4400</v>
      </c>
      <c r="AB64" s="52">
        <f t="shared" si="8"/>
        <v>0</v>
      </c>
      <c r="AC64" s="52"/>
      <c r="AD64" s="52"/>
      <c r="AE64" s="52">
        <f t="shared" si="9"/>
        <v>4400</v>
      </c>
      <c r="AF64" s="52">
        <f t="shared" si="10"/>
        <v>0</v>
      </c>
      <c r="AG64" s="3"/>
      <c r="AH64" s="3"/>
      <c r="AI64" s="135">
        <f t="shared" si="11"/>
        <v>4400</v>
      </c>
      <c r="AJ64" s="135">
        <f t="shared" si="12"/>
        <v>0</v>
      </c>
      <c r="AK64" s="135"/>
      <c r="AL64" s="135"/>
      <c r="AM64" s="135">
        <f t="shared" si="13"/>
        <v>4400</v>
      </c>
      <c r="AN64" s="135">
        <f t="shared" si="14"/>
        <v>0</v>
      </c>
    </row>
    <row r="65" spans="1:40" ht="22.5" x14ac:dyDescent="0.2">
      <c r="A65" s="53" t="s">
        <v>99</v>
      </c>
      <c r="B65" s="55">
        <v>2</v>
      </c>
      <c r="C65" s="56">
        <v>0</v>
      </c>
      <c r="D65" s="55">
        <v>0</v>
      </c>
      <c r="E65" s="57">
        <v>80310</v>
      </c>
      <c r="F65" s="48">
        <v>400</v>
      </c>
      <c r="G65" s="52"/>
      <c r="H65" s="52"/>
      <c r="I65" s="52"/>
      <c r="J65" s="52"/>
      <c r="K65" s="52"/>
      <c r="L65" s="91"/>
      <c r="M65" s="51"/>
      <c r="N65" s="51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52">
        <f>Y66</f>
        <v>4400</v>
      </c>
      <c r="Z65" s="52"/>
      <c r="AA65" s="52">
        <f t="shared" si="7"/>
        <v>4400</v>
      </c>
      <c r="AB65" s="52">
        <f t="shared" si="8"/>
        <v>0</v>
      </c>
      <c r="AC65" s="52"/>
      <c r="AD65" s="52"/>
      <c r="AE65" s="52">
        <f t="shared" si="9"/>
        <v>4400</v>
      </c>
      <c r="AF65" s="52">
        <f t="shared" si="10"/>
        <v>0</v>
      </c>
      <c r="AG65" s="3"/>
      <c r="AH65" s="3"/>
      <c r="AI65" s="135">
        <f t="shared" si="11"/>
        <v>4400</v>
      </c>
      <c r="AJ65" s="135">
        <f t="shared" si="12"/>
        <v>0</v>
      </c>
      <c r="AK65" s="135"/>
      <c r="AL65" s="135"/>
      <c r="AM65" s="135">
        <f t="shared" si="13"/>
        <v>4400</v>
      </c>
      <c r="AN65" s="135">
        <f t="shared" si="14"/>
        <v>0</v>
      </c>
    </row>
    <row r="66" spans="1:40" x14ac:dyDescent="0.2">
      <c r="A66" s="53" t="s">
        <v>98</v>
      </c>
      <c r="B66" s="55">
        <v>2</v>
      </c>
      <c r="C66" s="56">
        <v>0</v>
      </c>
      <c r="D66" s="55">
        <v>0</v>
      </c>
      <c r="E66" s="57">
        <v>80310</v>
      </c>
      <c r="F66" s="48">
        <v>410</v>
      </c>
      <c r="G66" s="52"/>
      <c r="H66" s="52"/>
      <c r="I66" s="52"/>
      <c r="J66" s="52"/>
      <c r="K66" s="52"/>
      <c r="L66" s="91"/>
      <c r="M66" s="51"/>
      <c r="N66" s="51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52">
        <f>3300+1100</f>
        <v>4400</v>
      </c>
      <c r="Z66" s="52"/>
      <c r="AA66" s="52">
        <f t="shared" si="7"/>
        <v>4400</v>
      </c>
      <c r="AB66" s="52">
        <f t="shared" si="8"/>
        <v>0</v>
      </c>
      <c r="AC66" s="52"/>
      <c r="AD66" s="52"/>
      <c r="AE66" s="52">
        <f t="shared" si="9"/>
        <v>4400</v>
      </c>
      <c r="AF66" s="52">
        <f t="shared" si="10"/>
        <v>0</v>
      </c>
      <c r="AG66" s="3"/>
      <c r="AH66" s="3"/>
      <c r="AI66" s="135">
        <f t="shared" si="11"/>
        <v>4400</v>
      </c>
      <c r="AJ66" s="135">
        <f t="shared" si="12"/>
        <v>0</v>
      </c>
      <c r="AK66" s="135"/>
      <c r="AL66" s="135"/>
      <c r="AM66" s="135">
        <f t="shared" si="13"/>
        <v>4400</v>
      </c>
      <c r="AN66" s="135">
        <f t="shared" si="14"/>
        <v>0</v>
      </c>
    </row>
    <row r="67" spans="1:40" ht="58.5" customHeight="1" x14ac:dyDescent="0.2">
      <c r="A67" s="53" t="s">
        <v>356</v>
      </c>
      <c r="B67" s="55">
        <v>2</v>
      </c>
      <c r="C67" s="56">
        <v>0</v>
      </c>
      <c r="D67" s="55">
        <v>0</v>
      </c>
      <c r="E67" s="57">
        <v>80320</v>
      </c>
      <c r="F67" s="48"/>
      <c r="G67" s="52"/>
      <c r="H67" s="52"/>
      <c r="I67" s="52"/>
      <c r="J67" s="52"/>
      <c r="K67" s="52"/>
      <c r="L67" s="91"/>
      <c r="M67" s="51"/>
      <c r="N67" s="51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52">
        <f>Y68</f>
        <v>4100</v>
      </c>
      <c r="Z67" s="52"/>
      <c r="AA67" s="52">
        <f t="shared" si="7"/>
        <v>4100</v>
      </c>
      <c r="AB67" s="52">
        <f t="shared" si="8"/>
        <v>0</v>
      </c>
      <c r="AC67" s="52"/>
      <c r="AD67" s="52"/>
      <c r="AE67" s="52">
        <f t="shared" si="9"/>
        <v>4100</v>
      </c>
      <c r="AF67" s="52">
        <f t="shared" si="10"/>
        <v>0</v>
      </c>
      <c r="AG67" s="3"/>
      <c r="AH67" s="3"/>
      <c r="AI67" s="135">
        <f t="shared" si="11"/>
        <v>4100</v>
      </c>
      <c r="AJ67" s="135">
        <f t="shared" si="12"/>
        <v>0</v>
      </c>
      <c r="AK67" s="135"/>
      <c r="AL67" s="135"/>
      <c r="AM67" s="135">
        <f t="shared" si="13"/>
        <v>4100</v>
      </c>
      <c r="AN67" s="135">
        <f t="shared" si="14"/>
        <v>0</v>
      </c>
    </row>
    <row r="68" spans="1:40" ht="22.5" x14ac:dyDescent="0.2">
      <c r="A68" s="53" t="s">
        <v>99</v>
      </c>
      <c r="B68" s="55">
        <v>2</v>
      </c>
      <c r="C68" s="56">
        <v>0</v>
      </c>
      <c r="D68" s="55">
        <v>0</v>
      </c>
      <c r="E68" s="57">
        <v>80320</v>
      </c>
      <c r="F68" s="48">
        <v>400</v>
      </c>
      <c r="G68" s="52"/>
      <c r="H68" s="52"/>
      <c r="I68" s="52"/>
      <c r="J68" s="52"/>
      <c r="K68" s="52"/>
      <c r="L68" s="91"/>
      <c r="M68" s="51"/>
      <c r="N68" s="51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52">
        <f>Y69</f>
        <v>4100</v>
      </c>
      <c r="Z68" s="52"/>
      <c r="AA68" s="52">
        <f t="shared" si="7"/>
        <v>4100</v>
      </c>
      <c r="AB68" s="52">
        <f t="shared" si="8"/>
        <v>0</v>
      </c>
      <c r="AC68" s="52"/>
      <c r="AD68" s="52"/>
      <c r="AE68" s="52">
        <f t="shared" si="9"/>
        <v>4100</v>
      </c>
      <c r="AF68" s="52">
        <f t="shared" si="10"/>
        <v>0</v>
      </c>
      <c r="AG68" s="3"/>
      <c r="AH68" s="3"/>
      <c r="AI68" s="135">
        <f t="shared" si="11"/>
        <v>4100</v>
      </c>
      <c r="AJ68" s="135">
        <f t="shared" si="12"/>
        <v>0</v>
      </c>
      <c r="AK68" s="135"/>
      <c r="AL68" s="135"/>
      <c r="AM68" s="135">
        <f t="shared" si="13"/>
        <v>4100</v>
      </c>
      <c r="AN68" s="135">
        <f t="shared" si="14"/>
        <v>0</v>
      </c>
    </row>
    <row r="69" spans="1:40" x14ac:dyDescent="0.2">
      <c r="A69" s="53" t="s">
        <v>98</v>
      </c>
      <c r="B69" s="55">
        <v>2</v>
      </c>
      <c r="C69" s="56">
        <v>0</v>
      </c>
      <c r="D69" s="55">
        <v>0</v>
      </c>
      <c r="E69" s="57">
        <v>80320</v>
      </c>
      <c r="F69" s="48">
        <v>410</v>
      </c>
      <c r="G69" s="52"/>
      <c r="H69" s="52"/>
      <c r="I69" s="52"/>
      <c r="J69" s="52"/>
      <c r="K69" s="52"/>
      <c r="L69" s="91"/>
      <c r="M69" s="51"/>
      <c r="N69" s="51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52">
        <f>3000+1100</f>
        <v>4100</v>
      </c>
      <c r="Z69" s="52"/>
      <c r="AA69" s="52">
        <f t="shared" si="7"/>
        <v>4100</v>
      </c>
      <c r="AB69" s="52">
        <f t="shared" si="8"/>
        <v>0</v>
      </c>
      <c r="AC69" s="52"/>
      <c r="AD69" s="52"/>
      <c r="AE69" s="52">
        <f t="shared" si="9"/>
        <v>4100</v>
      </c>
      <c r="AF69" s="52">
        <f t="shared" si="10"/>
        <v>0</v>
      </c>
      <c r="AG69" s="3"/>
      <c r="AH69" s="3"/>
      <c r="AI69" s="135">
        <f t="shared" si="11"/>
        <v>4100</v>
      </c>
      <c r="AJ69" s="135">
        <f t="shared" si="12"/>
        <v>0</v>
      </c>
      <c r="AK69" s="135"/>
      <c r="AL69" s="135"/>
      <c r="AM69" s="135">
        <f t="shared" si="13"/>
        <v>4100</v>
      </c>
      <c r="AN69" s="135">
        <f t="shared" si="14"/>
        <v>0</v>
      </c>
    </row>
    <row r="70" spans="1:40" ht="22.5" x14ac:dyDescent="0.2">
      <c r="A70" s="171" t="s">
        <v>360</v>
      </c>
      <c r="B70" s="152">
        <v>2</v>
      </c>
      <c r="C70" s="153">
        <v>0</v>
      </c>
      <c r="D70" s="152">
        <v>0</v>
      </c>
      <c r="E70" s="154">
        <v>80450</v>
      </c>
      <c r="F70" s="165"/>
      <c r="G70" s="52"/>
      <c r="H70" s="52"/>
      <c r="I70" s="52"/>
      <c r="J70" s="52"/>
      <c r="K70" s="52"/>
      <c r="L70" s="91"/>
      <c r="M70" s="51"/>
      <c r="N70" s="51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52"/>
      <c r="Z70" s="52"/>
      <c r="AA70" s="52"/>
      <c r="AB70" s="52"/>
      <c r="AC70" s="52"/>
      <c r="AD70" s="52"/>
      <c r="AE70" s="52"/>
      <c r="AF70" s="52"/>
      <c r="AG70" s="3"/>
      <c r="AH70" s="3"/>
      <c r="AI70" s="135">
        <v>0</v>
      </c>
      <c r="AJ70" s="135">
        <v>0</v>
      </c>
      <c r="AK70" s="135">
        <f>AK71</f>
        <v>1518.5530000000001</v>
      </c>
      <c r="AL70" s="135"/>
      <c r="AM70" s="135">
        <f>AK70</f>
        <v>1518.5530000000001</v>
      </c>
      <c r="AN70" s="135">
        <v>0</v>
      </c>
    </row>
    <row r="71" spans="1:40" ht="22.5" x14ac:dyDescent="0.2">
      <c r="A71" s="149" t="s">
        <v>14</v>
      </c>
      <c r="B71" s="152">
        <v>2</v>
      </c>
      <c r="C71" s="153">
        <v>0</v>
      </c>
      <c r="D71" s="152">
        <v>0</v>
      </c>
      <c r="E71" s="154">
        <v>80450</v>
      </c>
      <c r="F71" s="165">
        <v>200</v>
      </c>
      <c r="G71" s="52"/>
      <c r="H71" s="52"/>
      <c r="I71" s="52"/>
      <c r="J71" s="52"/>
      <c r="K71" s="52"/>
      <c r="L71" s="91"/>
      <c r="M71" s="51"/>
      <c r="N71" s="51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52"/>
      <c r="Z71" s="52"/>
      <c r="AA71" s="52"/>
      <c r="AB71" s="52"/>
      <c r="AC71" s="52"/>
      <c r="AD71" s="52"/>
      <c r="AE71" s="52"/>
      <c r="AF71" s="52"/>
      <c r="AG71" s="3"/>
      <c r="AH71" s="3"/>
      <c r="AI71" s="135">
        <v>0</v>
      </c>
      <c r="AJ71" s="135">
        <v>0</v>
      </c>
      <c r="AK71" s="135">
        <f>AK72</f>
        <v>1518.5530000000001</v>
      </c>
      <c r="AL71" s="135"/>
      <c r="AM71" s="135">
        <f>AK71</f>
        <v>1518.5530000000001</v>
      </c>
      <c r="AN71" s="135">
        <v>0</v>
      </c>
    </row>
    <row r="72" spans="1:40" ht="22.5" x14ac:dyDescent="0.2">
      <c r="A72" s="149" t="s">
        <v>13</v>
      </c>
      <c r="B72" s="152">
        <v>2</v>
      </c>
      <c r="C72" s="153">
        <v>0</v>
      </c>
      <c r="D72" s="152">
        <v>0</v>
      </c>
      <c r="E72" s="154">
        <v>80450</v>
      </c>
      <c r="F72" s="165">
        <v>240</v>
      </c>
      <c r="G72" s="52"/>
      <c r="H72" s="52"/>
      <c r="I72" s="52"/>
      <c r="J72" s="52"/>
      <c r="K72" s="52"/>
      <c r="L72" s="91"/>
      <c r="M72" s="51"/>
      <c r="N72" s="51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52"/>
      <c r="Z72" s="52"/>
      <c r="AA72" s="52"/>
      <c r="AB72" s="52"/>
      <c r="AC72" s="52"/>
      <c r="AD72" s="52"/>
      <c r="AE72" s="52"/>
      <c r="AF72" s="52"/>
      <c r="AG72" s="3"/>
      <c r="AH72" s="3"/>
      <c r="AI72" s="135">
        <v>0</v>
      </c>
      <c r="AJ72" s="135">
        <v>0</v>
      </c>
      <c r="AK72" s="135">
        <v>1518.5530000000001</v>
      </c>
      <c r="AL72" s="135"/>
      <c r="AM72" s="135">
        <f>AK72</f>
        <v>1518.5530000000001</v>
      </c>
      <c r="AN72" s="135">
        <v>0</v>
      </c>
    </row>
    <row r="73" spans="1:40" ht="22.5" x14ac:dyDescent="0.2">
      <c r="A73" s="42" t="s">
        <v>231</v>
      </c>
      <c r="B73" s="55" t="s">
        <v>175</v>
      </c>
      <c r="C73" s="56" t="s">
        <v>3</v>
      </c>
      <c r="D73" s="55" t="s">
        <v>2</v>
      </c>
      <c r="E73" s="57" t="s">
        <v>230</v>
      </c>
      <c r="F73" s="60" t="s">
        <v>7</v>
      </c>
      <c r="G73" s="52">
        <f>G74</f>
        <v>18544.3</v>
      </c>
      <c r="H73" s="52">
        <f>H74</f>
        <v>4000</v>
      </c>
      <c r="I73" s="52"/>
      <c r="J73" s="52"/>
      <c r="K73" s="52">
        <f t="shared" si="0"/>
        <v>18544.3</v>
      </c>
      <c r="L73" s="91">
        <f t="shared" si="1"/>
        <v>4000</v>
      </c>
      <c r="M73" s="51"/>
      <c r="N73" s="51"/>
      <c r="O73" s="49">
        <f t="shared" si="16"/>
        <v>18544.3</v>
      </c>
      <c r="P73" s="49">
        <f t="shared" si="16"/>
        <v>4000</v>
      </c>
      <c r="Q73" s="49"/>
      <c r="R73" s="49"/>
      <c r="S73" s="49">
        <f t="shared" si="3"/>
        <v>18544.3</v>
      </c>
      <c r="T73" s="49">
        <f t="shared" si="4"/>
        <v>4000</v>
      </c>
      <c r="U73" s="49"/>
      <c r="V73" s="49"/>
      <c r="W73" s="49">
        <f t="shared" si="5"/>
        <v>18544.3</v>
      </c>
      <c r="X73" s="49">
        <f t="shared" si="6"/>
        <v>4000</v>
      </c>
      <c r="Y73" s="49">
        <f>Y74</f>
        <v>-8500</v>
      </c>
      <c r="Z73" s="49"/>
      <c r="AA73" s="49">
        <f t="shared" si="7"/>
        <v>10044.299999999999</v>
      </c>
      <c r="AB73" s="49">
        <f t="shared" si="8"/>
        <v>4000</v>
      </c>
      <c r="AC73" s="49"/>
      <c r="AD73" s="49"/>
      <c r="AE73" s="49">
        <f t="shared" si="9"/>
        <v>10044.299999999999</v>
      </c>
      <c r="AF73" s="49">
        <f t="shared" si="10"/>
        <v>4000</v>
      </c>
      <c r="AG73" s="3"/>
      <c r="AH73" s="3"/>
      <c r="AI73" s="135">
        <f t="shared" si="11"/>
        <v>10044.299999999999</v>
      </c>
      <c r="AJ73" s="135">
        <f t="shared" si="12"/>
        <v>4000</v>
      </c>
      <c r="AK73" s="135"/>
      <c r="AL73" s="135"/>
      <c r="AM73" s="135">
        <f t="shared" si="13"/>
        <v>10044.299999999999</v>
      </c>
      <c r="AN73" s="135">
        <f t="shared" si="14"/>
        <v>4000</v>
      </c>
    </row>
    <row r="74" spans="1:40" ht="22.5" x14ac:dyDescent="0.2">
      <c r="A74" s="42" t="s">
        <v>14</v>
      </c>
      <c r="B74" s="55" t="s">
        <v>175</v>
      </c>
      <c r="C74" s="56" t="s">
        <v>3</v>
      </c>
      <c r="D74" s="55" t="s">
        <v>2</v>
      </c>
      <c r="E74" s="57" t="s">
        <v>230</v>
      </c>
      <c r="F74" s="60">
        <v>200</v>
      </c>
      <c r="G74" s="52">
        <f>G75</f>
        <v>18544.3</v>
      </c>
      <c r="H74" s="52">
        <f>H75</f>
        <v>4000</v>
      </c>
      <c r="I74" s="52"/>
      <c r="J74" s="52"/>
      <c r="K74" s="52">
        <f t="shared" si="0"/>
        <v>18544.3</v>
      </c>
      <c r="L74" s="91">
        <f t="shared" si="1"/>
        <v>4000</v>
      </c>
      <c r="M74" s="51"/>
      <c r="N74" s="51"/>
      <c r="O74" s="49">
        <f t="shared" si="16"/>
        <v>18544.3</v>
      </c>
      <c r="P74" s="49">
        <f t="shared" si="16"/>
        <v>4000</v>
      </c>
      <c r="Q74" s="49"/>
      <c r="R74" s="49"/>
      <c r="S74" s="49">
        <f t="shared" si="3"/>
        <v>18544.3</v>
      </c>
      <c r="T74" s="49">
        <f t="shared" si="4"/>
        <v>4000</v>
      </c>
      <c r="U74" s="49"/>
      <c r="V74" s="49"/>
      <c r="W74" s="49">
        <f t="shared" si="5"/>
        <v>18544.3</v>
      </c>
      <c r="X74" s="49">
        <f t="shared" si="6"/>
        <v>4000</v>
      </c>
      <c r="Y74" s="49">
        <f>Y75</f>
        <v>-8500</v>
      </c>
      <c r="Z74" s="49"/>
      <c r="AA74" s="49">
        <f t="shared" si="7"/>
        <v>10044.299999999999</v>
      </c>
      <c r="AB74" s="49">
        <f t="shared" si="8"/>
        <v>4000</v>
      </c>
      <c r="AC74" s="49"/>
      <c r="AD74" s="49"/>
      <c r="AE74" s="49">
        <f t="shared" si="9"/>
        <v>10044.299999999999</v>
      </c>
      <c r="AF74" s="49">
        <f t="shared" si="10"/>
        <v>4000</v>
      </c>
      <c r="AG74" s="3"/>
      <c r="AH74" s="3"/>
      <c r="AI74" s="135">
        <f t="shared" si="11"/>
        <v>10044.299999999999</v>
      </c>
      <c r="AJ74" s="135">
        <f t="shared" si="12"/>
        <v>4000</v>
      </c>
      <c r="AK74" s="135"/>
      <c r="AL74" s="135"/>
      <c r="AM74" s="135">
        <f t="shared" si="13"/>
        <v>10044.299999999999</v>
      </c>
      <c r="AN74" s="135">
        <f t="shared" si="14"/>
        <v>4000</v>
      </c>
    </row>
    <row r="75" spans="1:40" ht="22.5" x14ac:dyDescent="0.2">
      <c r="A75" s="42" t="s">
        <v>13</v>
      </c>
      <c r="B75" s="55" t="s">
        <v>175</v>
      </c>
      <c r="C75" s="56" t="s">
        <v>3</v>
      </c>
      <c r="D75" s="55" t="s">
        <v>2</v>
      </c>
      <c r="E75" s="57" t="s">
        <v>230</v>
      </c>
      <c r="F75" s="60">
        <v>240</v>
      </c>
      <c r="G75" s="52">
        <v>18544.3</v>
      </c>
      <c r="H75" s="52">
        <v>4000</v>
      </c>
      <c r="I75" s="52"/>
      <c r="J75" s="52"/>
      <c r="K75" s="52">
        <f t="shared" si="0"/>
        <v>18544.3</v>
      </c>
      <c r="L75" s="91">
        <f t="shared" si="1"/>
        <v>4000</v>
      </c>
      <c r="M75" s="51"/>
      <c r="N75" s="51"/>
      <c r="O75" s="49">
        <f t="shared" si="16"/>
        <v>18544.3</v>
      </c>
      <c r="P75" s="49">
        <f t="shared" si="16"/>
        <v>4000</v>
      </c>
      <c r="Q75" s="49"/>
      <c r="R75" s="49"/>
      <c r="S75" s="49">
        <f t="shared" si="3"/>
        <v>18544.3</v>
      </c>
      <c r="T75" s="49">
        <f t="shared" si="4"/>
        <v>4000</v>
      </c>
      <c r="U75" s="49"/>
      <c r="V75" s="49"/>
      <c r="W75" s="49">
        <f t="shared" si="5"/>
        <v>18544.3</v>
      </c>
      <c r="X75" s="49">
        <f t="shared" si="6"/>
        <v>4000</v>
      </c>
      <c r="Y75" s="49">
        <f>-8500</f>
        <v>-8500</v>
      </c>
      <c r="Z75" s="49"/>
      <c r="AA75" s="49">
        <f t="shared" si="7"/>
        <v>10044.299999999999</v>
      </c>
      <c r="AB75" s="49">
        <f t="shared" si="8"/>
        <v>4000</v>
      </c>
      <c r="AC75" s="49"/>
      <c r="AD75" s="49"/>
      <c r="AE75" s="49">
        <f t="shared" si="9"/>
        <v>10044.299999999999</v>
      </c>
      <c r="AF75" s="49">
        <f t="shared" si="10"/>
        <v>4000</v>
      </c>
      <c r="AG75" s="3"/>
      <c r="AH75" s="3"/>
      <c r="AI75" s="135">
        <f t="shared" si="11"/>
        <v>10044.299999999999</v>
      </c>
      <c r="AJ75" s="135">
        <f t="shared" si="12"/>
        <v>4000</v>
      </c>
      <c r="AK75" s="135"/>
      <c r="AL75" s="135"/>
      <c r="AM75" s="135">
        <f t="shared" si="13"/>
        <v>10044.299999999999</v>
      </c>
      <c r="AN75" s="135">
        <f t="shared" si="14"/>
        <v>4000</v>
      </c>
    </row>
    <row r="76" spans="1:40" ht="22.5" x14ac:dyDescent="0.2">
      <c r="A76" s="42" t="s">
        <v>176</v>
      </c>
      <c r="B76" s="55" t="s">
        <v>175</v>
      </c>
      <c r="C76" s="56" t="s">
        <v>3</v>
      </c>
      <c r="D76" s="55" t="s">
        <v>2</v>
      </c>
      <c r="E76" s="57" t="s">
        <v>174</v>
      </c>
      <c r="F76" s="60" t="s">
        <v>7</v>
      </c>
      <c r="G76" s="52">
        <f>G77</f>
        <v>600</v>
      </c>
      <c r="H76" s="52">
        <f>H77</f>
        <v>300</v>
      </c>
      <c r="I76" s="52"/>
      <c r="J76" s="52"/>
      <c r="K76" s="52">
        <f t="shared" si="0"/>
        <v>600</v>
      </c>
      <c r="L76" s="91">
        <f t="shared" si="1"/>
        <v>300</v>
      </c>
      <c r="M76" s="51"/>
      <c r="N76" s="51"/>
      <c r="O76" s="49">
        <f t="shared" si="16"/>
        <v>600</v>
      </c>
      <c r="P76" s="49">
        <f t="shared" si="16"/>
        <v>300</v>
      </c>
      <c r="Q76" s="49"/>
      <c r="R76" s="49"/>
      <c r="S76" s="49">
        <f t="shared" si="3"/>
        <v>600</v>
      </c>
      <c r="T76" s="49">
        <f t="shared" si="4"/>
        <v>300</v>
      </c>
      <c r="U76" s="49"/>
      <c r="V76" s="49"/>
      <c r="W76" s="49">
        <f t="shared" si="5"/>
        <v>600</v>
      </c>
      <c r="X76" s="49">
        <f t="shared" si="6"/>
        <v>300</v>
      </c>
      <c r="Y76" s="49"/>
      <c r="Z76" s="49"/>
      <c r="AA76" s="49">
        <f t="shared" si="7"/>
        <v>600</v>
      </c>
      <c r="AB76" s="49">
        <f t="shared" si="8"/>
        <v>300</v>
      </c>
      <c r="AC76" s="49"/>
      <c r="AD76" s="49"/>
      <c r="AE76" s="49">
        <f t="shared" si="9"/>
        <v>600</v>
      </c>
      <c r="AF76" s="49">
        <f t="shared" si="10"/>
        <v>300</v>
      </c>
      <c r="AG76" s="3"/>
      <c r="AH76" s="3"/>
      <c r="AI76" s="135">
        <f t="shared" si="11"/>
        <v>600</v>
      </c>
      <c r="AJ76" s="135">
        <f t="shared" si="12"/>
        <v>300</v>
      </c>
      <c r="AK76" s="135"/>
      <c r="AL76" s="135"/>
      <c r="AM76" s="135">
        <f t="shared" si="13"/>
        <v>600</v>
      </c>
      <c r="AN76" s="135">
        <f t="shared" si="14"/>
        <v>300</v>
      </c>
    </row>
    <row r="77" spans="1:40" ht="22.5" x14ac:dyDescent="0.2">
      <c r="A77" s="42" t="s">
        <v>79</v>
      </c>
      <c r="B77" s="55" t="s">
        <v>175</v>
      </c>
      <c r="C77" s="56" t="s">
        <v>3</v>
      </c>
      <c r="D77" s="55" t="s">
        <v>2</v>
      </c>
      <c r="E77" s="57" t="s">
        <v>174</v>
      </c>
      <c r="F77" s="60">
        <v>600</v>
      </c>
      <c r="G77" s="52">
        <f>G78</f>
        <v>600</v>
      </c>
      <c r="H77" s="52">
        <f>H78</f>
        <v>300</v>
      </c>
      <c r="I77" s="52"/>
      <c r="J77" s="52"/>
      <c r="K77" s="52">
        <f t="shared" si="0"/>
        <v>600</v>
      </c>
      <c r="L77" s="91">
        <f t="shared" si="1"/>
        <v>300</v>
      </c>
      <c r="M77" s="51"/>
      <c r="N77" s="51"/>
      <c r="O77" s="49">
        <f t="shared" si="16"/>
        <v>600</v>
      </c>
      <c r="P77" s="49">
        <f t="shared" si="16"/>
        <v>300</v>
      </c>
      <c r="Q77" s="49"/>
      <c r="R77" s="49"/>
      <c r="S77" s="49">
        <f t="shared" si="3"/>
        <v>600</v>
      </c>
      <c r="T77" s="49">
        <f t="shared" si="4"/>
        <v>300</v>
      </c>
      <c r="U77" s="49"/>
      <c r="V77" s="49"/>
      <c r="W77" s="49">
        <f t="shared" si="5"/>
        <v>600</v>
      </c>
      <c r="X77" s="49">
        <f t="shared" si="6"/>
        <v>300</v>
      </c>
      <c r="Y77" s="49"/>
      <c r="Z77" s="49"/>
      <c r="AA77" s="49">
        <f t="shared" si="7"/>
        <v>600</v>
      </c>
      <c r="AB77" s="49">
        <f t="shared" si="8"/>
        <v>300</v>
      </c>
      <c r="AC77" s="49"/>
      <c r="AD77" s="49"/>
      <c r="AE77" s="49">
        <f t="shared" si="9"/>
        <v>600</v>
      </c>
      <c r="AF77" s="49">
        <f t="shared" si="10"/>
        <v>300</v>
      </c>
      <c r="AG77" s="3"/>
      <c r="AH77" s="3"/>
      <c r="AI77" s="135">
        <f t="shared" si="11"/>
        <v>600</v>
      </c>
      <c r="AJ77" s="135">
        <f t="shared" si="12"/>
        <v>300</v>
      </c>
      <c r="AK77" s="135"/>
      <c r="AL77" s="135"/>
      <c r="AM77" s="135">
        <f t="shared" si="13"/>
        <v>600</v>
      </c>
      <c r="AN77" s="135">
        <f t="shared" si="14"/>
        <v>300</v>
      </c>
    </row>
    <row r="78" spans="1:40" x14ac:dyDescent="0.2">
      <c r="A78" s="42" t="s">
        <v>156</v>
      </c>
      <c r="B78" s="55" t="s">
        <v>175</v>
      </c>
      <c r="C78" s="56" t="s">
        <v>3</v>
      </c>
      <c r="D78" s="55" t="s">
        <v>2</v>
      </c>
      <c r="E78" s="57" t="s">
        <v>174</v>
      </c>
      <c r="F78" s="60">
        <v>610</v>
      </c>
      <c r="G78" s="52">
        <f>300+300</f>
        <v>600</v>
      </c>
      <c r="H78" s="52">
        <v>300</v>
      </c>
      <c r="I78" s="52"/>
      <c r="J78" s="52"/>
      <c r="K78" s="52">
        <f t="shared" si="0"/>
        <v>600</v>
      </c>
      <c r="L78" s="91">
        <f t="shared" si="1"/>
        <v>300</v>
      </c>
      <c r="M78" s="51"/>
      <c r="N78" s="51"/>
      <c r="O78" s="49">
        <f t="shared" si="16"/>
        <v>600</v>
      </c>
      <c r="P78" s="49">
        <f t="shared" si="16"/>
        <v>300</v>
      </c>
      <c r="Q78" s="49"/>
      <c r="R78" s="49"/>
      <c r="S78" s="49">
        <f t="shared" si="3"/>
        <v>600</v>
      </c>
      <c r="T78" s="49">
        <f t="shared" si="4"/>
        <v>300</v>
      </c>
      <c r="U78" s="49"/>
      <c r="V78" s="49"/>
      <c r="W78" s="49">
        <f t="shared" si="5"/>
        <v>600</v>
      </c>
      <c r="X78" s="49">
        <f t="shared" si="6"/>
        <v>300</v>
      </c>
      <c r="Y78" s="49"/>
      <c r="Z78" s="49"/>
      <c r="AA78" s="49">
        <f t="shared" si="7"/>
        <v>600</v>
      </c>
      <c r="AB78" s="49">
        <f t="shared" si="8"/>
        <v>300</v>
      </c>
      <c r="AC78" s="49"/>
      <c r="AD78" s="49"/>
      <c r="AE78" s="49">
        <f t="shared" si="9"/>
        <v>600</v>
      </c>
      <c r="AF78" s="49">
        <f t="shared" si="10"/>
        <v>300</v>
      </c>
      <c r="AG78" s="3"/>
      <c r="AH78" s="3"/>
      <c r="AI78" s="135">
        <f t="shared" si="11"/>
        <v>600</v>
      </c>
      <c r="AJ78" s="135">
        <f t="shared" si="12"/>
        <v>300</v>
      </c>
      <c r="AK78" s="135"/>
      <c r="AL78" s="135"/>
      <c r="AM78" s="135">
        <f t="shared" si="13"/>
        <v>600</v>
      </c>
      <c r="AN78" s="135">
        <f t="shared" si="14"/>
        <v>300</v>
      </c>
    </row>
    <row r="79" spans="1:40" ht="33.75" x14ac:dyDescent="0.2">
      <c r="A79" s="42" t="s">
        <v>233</v>
      </c>
      <c r="B79" s="55" t="s">
        <v>175</v>
      </c>
      <c r="C79" s="56" t="s">
        <v>3</v>
      </c>
      <c r="D79" s="55" t="s">
        <v>2</v>
      </c>
      <c r="E79" s="57" t="s">
        <v>232</v>
      </c>
      <c r="F79" s="60" t="s">
        <v>7</v>
      </c>
      <c r="G79" s="52">
        <f>G80</f>
        <v>80</v>
      </c>
      <c r="H79" s="52">
        <f>H80</f>
        <v>80</v>
      </c>
      <c r="I79" s="52"/>
      <c r="J79" s="52"/>
      <c r="K79" s="52">
        <f t="shared" si="0"/>
        <v>80</v>
      </c>
      <c r="L79" s="91">
        <f t="shared" si="1"/>
        <v>80</v>
      </c>
      <c r="M79" s="51"/>
      <c r="N79" s="51"/>
      <c r="O79" s="49">
        <f t="shared" si="16"/>
        <v>80</v>
      </c>
      <c r="P79" s="49">
        <f t="shared" si="16"/>
        <v>80</v>
      </c>
      <c r="Q79" s="49"/>
      <c r="R79" s="49"/>
      <c r="S79" s="49">
        <f t="shared" si="3"/>
        <v>80</v>
      </c>
      <c r="T79" s="49">
        <f t="shared" si="4"/>
        <v>80</v>
      </c>
      <c r="U79" s="49"/>
      <c r="V79" s="49"/>
      <c r="W79" s="49">
        <f t="shared" si="5"/>
        <v>80</v>
      </c>
      <c r="X79" s="49">
        <f t="shared" si="6"/>
        <v>80</v>
      </c>
      <c r="Y79" s="49"/>
      <c r="Z79" s="49"/>
      <c r="AA79" s="49">
        <f t="shared" si="7"/>
        <v>80</v>
      </c>
      <c r="AB79" s="49">
        <f t="shared" si="8"/>
        <v>80</v>
      </c>
      <c r="AC79" s="49"/>
      <c r="AD79" s="49"/>
      <c r="AE79" s="49">
        <f t="shared" si="9"/>
        <v>80</v>
      </c>
      <c r="AF79" s="49">
        <f t="shared" si="10"/>
        <v>80</v>
      </c>
      <c r="AG79" s="3"/>
      <c r="AH79" s="3"/>
      <c r="AI79" s="135">
        <f t="shared" si="11"/>
        <v>80</v>
      </c>
      <c r="AJ79" s="135">
        <f t="shared" si="12"/>
        <v>80</v>
      </c>
      <c r="AK79" s="135"/>
      <c r="AL79" s="135"/>
      <c r="AM79" s="135">
        <f t="shared" si="13"/>
        <v>80</v>
      </c>
      <c r="AN79" s="135">
        <f t="shared" si="14"/>
        <v>80</v>
      </c>
    </row>
    <row r="80" spans="1:40" ht="22.5" x14ac:dyDescent="0.2">
      <c r="A80" s="42" t="s">
        <v>14</v>
      </c>
      <c r="B80" s="55" t="s">
        <v>175</v>
      </c>
      <c r="C80" s="56" t="s">
        <v>3</v>
      </c>
      <c r="D80" s="55" t="s">
        <v>2</v>
      </c>
      <c r="E80" s="57" t="s">
        <v>232</v>
      </c>
      <c r="F80" s="60">
        <v>200</v>
      </c>
      <c r="G80" s="52">
        <f>G81</f>
        <v>80</v>
      </c>
      <c r="H80" s="52">
        <f>H81</f>
        <v>80</v>
      </c>
      <c r="I80" s="52"/>
      <c r="J80" s="52"/>
      <c r="K80" s="52">
        <f t="shared" si="0"/>
        <v>80</v>
      </c>
      <c r="L80" s="91">
        <f t="shared" si="1"/>
        <v>80</v>
      </c>
      <c r="M80" s="51"/>
      <c r="N80" s="51"/>
      <c r="O80" s="49">
        <f t="shared" si="16"/>
        <v>80</v>
      </c>
      <c r="P80" s="49">
        <f t="shared" si="16"/>
        <v>80</v>
      </c>
      <c r="Q80" s="49"/>
      <c r="R80" s="49"/>
      <c r="S80" s="49">
        <f t="shared" si="3"/>
        <v>80</v>
      </c>
      <c r="T80" s="49">
        <f t="shared" si="4"/>
        <v>80</v>
      </c>
      <c r="U80" s="49"/>
      <c r="V80" s="49"/>
      <c r="W80" s="49">
        <f t="shared" si="5"/>
        <v>80</v>
      </c>
      <c r="X80" s="49">
        <f t="shared" si="6"/>
        <v>80</v>
      </c>
      <c r="Y80" s="49"/>
      <c r="Z80" s="49"/>
      <c r="AA80" s="49">
        <f t="shared" si="7"/>
        <v>80</v>
      </c>
      <c r="AB80" s="49">
        <f t="shared" si="8"/>
        <v>80</v>
      </c>
      <c r="AC80" s="49"/>
      <c r="AD80" s="49"/>
      <c r="AE80" s="49">
        <f t="shared" si="9"/>
        <v>80</v>
      </c>
      <c r="AF80" s="49">
        <f t="shared" si="10"/>
        <v>80</v>
      </c>
      <c r="AG80" s="3"/>
      <c r="AH80" s="3"/>
      <c r="AI80" s="135">
        <f t="shared" si="11"/>
        <v>80</v>
      </c>
      <c r="AJ80" s="135">
        <f t="shared" si="12"/>
        <v>80</v>
      </c>
      <c r="AK80" s="135"/>
      <c r="AL80" s="135"/>
      <c r="AM80" s="135">
        <f t="shared" si="13"/>
        <v>80</v>
      </c>
      <c r="AN80" s="135">
        <f t="shared" si="14"/>
        <v>80</v>
      </c>
    </row>
    <row r="81" spans="1:40" ht="22.5" x14ac:dyDescent="0.2">
      <c r="A81" s="42" t="s">
        <v>13</v>
      </c>
      <c r="B81" s="55" t="s">
        <v>175</v>
      </c>
      <c r="C81" s="56" t="s">
        <v>3</v>
      </c>
      <c r="D81" s="55" t="s">
        <v>2</v>
      </c>
      <c r="E81" s="57" t="s">
        <v>232</v>
      </c>
      <c r="F81" s="60">
        <v>240</v>
      </c>
      <c r="G81" s="52">
        <v>80</v>
      </c>
      <c r="H81" s="52">
        <v>80</v>
      </c>
      <c r="I81" s="52"/>
      <c r="J81" s="52"/>
      <c r="K81" s="52">
        <f t="shared" si="0"/>
        <v>80</v>
      </c>
      <c r="L81" s="91">
        <f t="shared" si="1"/>
        <v>80</v>
      </c>
      <c r="M81" s="51"/>
      <c r="N81" s="51"/>
      <c r="O81" s="49">
        <f t="shared" si="16"/>
        <v>80</v>
      </c>
      <c r="P81" s="49">
        <f t="shared" si="16"/>
        <v>80</v>
      </c>
      <c r="Q81" s="49"/>
      <c r="R81" s="49"/>
      <c r="S81" s="49">
        <f t="shared" si="3"/>
        <v>80</v>
      </c>
      <c r="T81" s="49">
        <f t="shared" si="4"/>
        <v>80</v>
      </c>
      <c r="U81" s="49"/>
      <c r="V81" s="49"/>
      <c r="W81" s="49">
        <f t="shared" si="5"/>
        <v>80</v>
      </c>
      <c r="X81" s="49">
        <f t="shared" si="6"/>
        <v>80</v>
      </c>
      <c r="Y81" s="49"/>
      <c r="Z81" s="49"/>
      <c r="AA81" s="49">
        <f t="shared" si="7"/>
        <v>80</v>
      </c>
      <c r="AB81" s="49">
        <f t="shared" si="8"/>
        <v>80</v>
      </c>
      <c r="AC81" s="49"/>
      <c r="AD81" s="49"/>
      <c r="AE81" s="49">
        <f t="shared" si="9"/>
        <v>80</v>
      </c>
      <c r="AF81" s="49">
        <f t="shared" si="10"/>
        <v>80</v>
      </c>
      <c r="AG81" s="3"/>
      <c r="AH81" s="3"/>
      <c r="AI81" s="135">
        <f t="shared" si="11"/>
        <v>80</v>
      </c>
      <c r="AJ81" s="135">
        <f t="shared" si="12"/>
        <v>80</v>
      </c>
      <c r="AK81" s="135"/>
      <c r="AL81" s="135"/>
      <c r="AM81" s="135">
        <f t="shared" si="13"/>
        <v>80</v>
      </c>
      <c r="AN81" s="135">
        <f t="shared" si="14"/>
        <v>80</v>
      </c>
    </row>
    <row r="82" spans="1:40" x14ac:dyDescent="0.2">
      <c r="A82" s="42" t="s">
        <v>245</v>
      </c>
      <c r="B82" s="55" t="s">
        <v>175</v>
      </c>
      <c r="C82" s="56" t="s">
        <v>3</v>
      </c>
      <c r="D82" s="55" t="s">
        <v>2</v>
      </c>
      <c r="E82" s="57" t="s">
        <v>244</v>
      </c>
      <c r="F82" s="60" t="s">
        <v>7</v>
      </c>
      <c r="G82" s="52">
        <f>G83</f>
        <v>9514.2000000000007</v>
      </c>
      <c r="H82" s="52">
        <f>H83</f>
        <v>9514.2000000000007</v>
      </c>
      <c r="I82" s="52"/>
      <c r="J82" s="52"/>
      <c r="K82" s="52">
        <f t="shared" si="0"/>
        <v>9514.2000000000007</v>
      </c>
      <c r="L82" s="91">
        <f t="shared" si="1"/>
        <v>9514.2000000000007</v>
      </c>
      <c r="M82" s="51"/>
      <c r="N82" s="51"/>
      <c r="O82" s="49">
        <f t="shared" si="16"/>
        <v>9514.2000000000007</v>
      </c>
      <c r="P82" s="49">
        <f t="shared" si="16"/>
        <v>9514.2000000000007</v>
      </c>
      <c r="Q82" s="49"/>
      <c r="R82" s="49"/>
      <c r="S82" s="49">
        <f t="shared" si="3"/>
        <v>9514.2000000000007</v>
      </c>
      <c r="T82" s="49">
        <f t="shared" si="4"/>
        <v>9514.2000000000007</v>
      </c>
      <c r="U82" s="49"/>
      <c r="V82" s="49"/>
      <c r="W82" s="49">
        <f t="shared" si="5"/>
        <v>9514.2000000000007</v>
      </c>
      <c r="X82" s="49">
        <f t="shared" si="6"/>
        <v>9514.2000000000007</v>
      </c>
      <c r="Y82" s="49"/>
      <c r="Z82" s="49"/>
      <c r="AA82" s="49">
        <f t="shared" si="7"/>
        <v>9514.2000000000007</v>
      </c>
      <c r="AB82" s="49">
        <f t="shared" si="8"/>
        <v>9514.2000000000007</v>
      </c>
      <c r="AC82" s="49"/>
      <c r="AD82" s="49"/>
      <c r="AE82" s="49">
        <f t="shared" si="9"/>
        <v>9514.2000000000007</v>
      </c>
      <c r="AF82" s="49">
        <f t="shared" si="10"/>
        <v>9514.2000000000007</v>
      </c>
      <c r="AG82" s="3"/>
      <c r="AH82" s="3"/>
      <c r="AI82" s="135">
        <f t="shared" si="11"/>
        <v>9514.2000000000007</v>
      </c>
      <c r="AJ82" s="135">
        <f t="shared" si="12"/>
        <v>9514.2000000000007</v>
      </c>
      <c r="AK82" s="135"/>
      <c r="AL82" s="135"/>
      <c r="AM82" s="135">
        <f t="shared" si="13"/>
        <v>9514.2000000000007</v>
      </c>
      <c r="AN82" s="135">
        <f t="shared" si="14"/>
        <v>9514.2000000000007</v>
      </c>
    </row>
    <row r="83" spans="1:40" ht="22.5" x14ac:dyDescent="0.2">
      <c r="A83" s="42" t="s">
        <v>14</v>
      </c>
      <c r="B83" s="55" t="s">
        <v>175</v>
      </c>
      <c r="C83" s="56" t="s">
        <v>3</v>
      </c>
      <c r="D83" s="55" t="s">
        <v>2</v>
      </c>
      <c r="E83" s="57" t="s">
        <v>244</v>
      </c>
      <c r="F83" s="60">
        <v>200</v>
      </c>
      <c r="G83" s="52">
        <f>G84</f>
        <v>9514.2000000000007</v>
      </c>
      <c r="H83" s="52">
        <f>H84</f>
        <v>9514.2000000000007</v>
      </c>
      <c r="I83" s="52"/>
      <c r="J83" s="52"/>
      <c r="K83" s="52">
        <f t="shared" si="0"/>
        <v>9514.2000000000007</v>
      </c>
      <c r="L83" s="91">
        <f t="shared" si="1"/>
        <v>9514.2000000000007</v>
      </c>
      <c r="M83" s="51"/>
      <c r="N83" s="51"/>
      <c r="O83" s="49">
        <f t="shared" si="16"/>
        <v>9514.2000000000007</v>
      </c>
      <c r="P83" s="49">
        <f t="shared" si="16"/>
        <v>9514.2000000000007</v>
      </c>
      <c r="Q83" s="49"/>
      <c r="R83" s="49"/>
      <c r="S83" s="49">
        <f t="shared" si="3"/>
        <v>9514.2000000000007</v>
      </c>
      <c r="T83" s="49">
        <f t="shared" si="4"/>
        <v>9514.2000000000007</v>
      </c>
      <c r="U83" s="49"/>
      <c r="V83" s="49"/>
      <c r="W83" s="49">
        <f t="shared" si="5"/>
        <v>9514.2000000000007</v>
      </c>
      <c r="X83" s="49">
        <f t="shared" si="6"/>
        <v>9514.2000000000007</v>
      </c>
      <c r="Y83" s="49"/>
      <c r="Z83" s="49"/>
      <c r="AA83" s="49">
        <f t="shared" si="7"/>
        <v>9514.2000000000007</v>
      </c>
      <c r="AB83" s="49">
        <f t="shared" si="8"/>
        <v>9514.2000000000007</v>
      </c>
      <c r="AC83" s="49"/>
      <c r="AD83" s="49"/>
      <c r="AE83" s="49">
        <f t="shared" ref="AE83:AE148" si="18">AA83+AC83</f>
        <v>9514.2000000000007</v>
      </c>
      <c r="AF83" s="49">
        <f t="shared" ref="AF83:AF148" si="19">AB83+AD83</f>
        <v>9514.2000000000007</v>
      </c>
      <c r="AG83" s="3"/>
      <c r="AH83" s="3"/>
      <c r="AI83" s="135">
        <f t="shared" ref="AI83:AI148" si="20">AE83+AG83</f>
        <v>9514.2000000000007</v>
      </c>
      <c r="AJ83" s="135">
        <f t="shared" ref="AJ83:AJ148" si="21">AF83+AH83</f>
        <v>9514.2000000000007</v>
      </c>
      <c r="AK83" s="135"/>
      <c r="AL83" s="135"/>
      <c r="AM83" s="135">
        <f t="shared" ref="AM83:AM146" si="22">AI83+AK83</f>
        <v>9514.2000000000007</v>
      </c>
      <c r="AN83" s="135">
        <f t="shared" ref="AN83:AN146" si="23">AJ83+AL83</f>
        <v>9514.2000000000007</v>
      </c>
    </row>
    <row r="84" spans="1:40" ht="22.5" x14ac:dyDescent="0.2">
      <c r="A84" s="42" t="s">
        <v>13</v>
      </c>
      <c r="B84" s="55" t="s">
        <v>175</v>
      </c>
      <c r="C84" s="56" t="s">
        <v>3</v>
      </c>
      <c r="D84" s="55" t="s">
        <v>2</v>
      </c>
      <c r="E84" s="57" t="s">
        <v>244</v>
      </c>
      <c r="F84" s="60">
        <v>240</v>
      </c>
      <c r="G84" s="52">
        <v>9514.2000000000007</v>
      </c>
      <c r="H84" s="52">
        <v>9514.2000000000007</v>
      </c>
      <c r="I84" s="52"/>
      <c r="J84" s="52"/>
      <c r="K84" s="52">
        <f t="shared" si="0"/>
        <v>9514.2000000000007</v>
      </c>
      <c r="L84" s="91">
        <f t="shared" si="1"/>
        <v>9514.2000000000007</v>
      </c>
      <c r="M84" s="51"/>
      <c r="N84" s="51"/>
      <c r="O84" s="49">
        <f t="shared" si="16"/>
        <v>9514.2000000000007</v>
      </c>
      <c r="P84" s="49">
        <f t="shared" si="16"/>
        <v>9514.2000000000007</v>
      </c>
      <c r="Q84" s="49"/>
      <c r="R84" s="49"/>
      <c r="S84" s="49">
        <f t="shared" si="3"/>
        <v>9514.2000000000007</v>
      </c>
      <c r="T84" s="49">
        <f t="shared" si="4"/>
        <v>9514.2000000000007</v>
      </c>
      <c r="U84" s="49"/>
      <c r="V84" s="49"/>
      <c r="W84" s="49">
        <f t="shared" si="5"/>
        <v>9514.2000000000007</v>
      </c>
      <c r="X84" s="49">
        <f t="shared" si="6"/>
        <v>9514.2000000000007</v>
      </c>
      <c r="Y84" s="49"/>
      <c r="Z84" s="49"/>
      <c r="AA84" s="49">
        <f t="shared" si="7"/>
        <v>9514.2000000000007</v>
      </c>
      <c r="AB84" s="49">
        <f t="shared" si="8"/>
        <v>9514.2000000000007</v>
      </c>
      <c r="AC84" s="49"/>
      <c r="AD84" s="49"/>
      <c r="AE84" s="49">
        <f t="shared" si="18"/>
        <v>9514.2000000000007</v>
      </c>
      <c r="AF84" s="49">
        <f t="shared" si="19"/>
        <v>9514.2000000000007</v>
      </c>
      <c r="AG84" s="3"/>
      <c r="AH84" s="3"/>
      <c r="AI84" s="135">
        <f t="shared" si="20"/>
        <v>9514.2000000000007</v>
      </c>
      <c r="AJ84" s="135">
        <f t="shared" si="21"/>
        <v>9514.2000000000007</v>
      </c>
      <c r="AK84" s="135"/>
      <c r="AL84" s="135"/>
      <c r="AM84" s="135">
        <f t="shared" si="22"/>
        <v>9514.2000000000007</v>
      </c>
      <c r="AN84" s="135">
        <f t="shared" si="23"/>
        <v>9514.2000000000007</v>
      </c>
    </row>
    <row r="85" spans="1:40" x14ac:dyDescent="0.2">
      <c r="A85" s="53" t="s">
        <v>263</v>
      </c>
      <c r="B85" s="55" t="s">
        <v>175</v>
      </c>
      <c r="C85" s="56" t="s">
        <v>3</v>
      </c>
      <c r="D85" s="55" t="s">
        <v>2</v>
      </c>
      <c r="E85" s="56">
        <v>83200</v>
      </c>
      <c r="F85" s="55"/>
      <c r="G85" s="52">
        <f>G86</f>
        <v>1141.3</v>
      </c>
      <c r="H85" s="52">
        <f>H86</f>
        <v>1633</v>
      </c>
      <c r="I85" s="52"/>
      <c r="J85" s="52"/>
      <c r="K85" s="52">
        <f t="shared" si="0"/>
        <v>1141.3</v>
      </c>
      <c r="L85" s="91">
        <f t="shared" si="1"/>
        <v>1633</v>
      </c>
      <c r="M85" s="51"/>
      <c r="N85" s="51"/>
      <c r="O85" s="49">
        <f t="shared" si="16"/>
        <v>1141.3</v>
      </c>
      <c r="P85" s="49">
        <f t="shared" si="16"/>
        <v>1633</v>
      </c>
      <c r="Q85" s="49"/>
      <c r="R85" s="49"/>
      <c r="S85" s="49">
        <f t="shared" si="3"/>
        <v>1141.3</v>
      </c>
      <c r="T85" s="49">
        <f t="shared" si="4"/>
        <v>1633</v>
      </c>
      <c r="U85" s="49"/>
      <c r="V85" s="49"/>
      <c r="W85" s="49">
        <f t="shared" si="5"/>
        <v>1141.3</v>
      </c>
      <c r="X85" s="49">
        <f t="shared" si="6"/>
        <v>1633</v>
      </c>
      <c r="Y85" s="49">
        <f>Y86</f>
        <v>-11.2</v>
      </c>
      <c r="Z85" s="49">
        <f>Z86</f>
        <v>-11.2</v>
      </c>
      <c r="AA85" s="49">
        <f t="shared" si="7"/>
        <v>1130.0999999999999</v>
      </c>
      <c r="AB85" s="49">
        <f t="shared" si="8"/>
        <v>1621.8</v>
      </c>
      <c r="AC85" s="49">
        <f>AC86</f>
        <v>2558.6</v>
      </c>
      <c r="AD85" s="49">
        <f>AD86</f>
        <v>2564.1</v>
      </c>
      <c r="AE85" s="49">
        <f t="shared" si="18"/>
        <v>3688.7</v>
      </c>
      <c r="AF85" s="49">
        <f t="shared" si="19"/>
        <v>4185.8999999999996</v>
      </c>
      <c r="AG85" s="49">
        <f>AG86</f>
        <v>-2235</v>
      </c>
      <c r="AH85" s="49">
        <f>AH86</f>
        <v>-2260</v>
      </c>
      <c r="AI85" s="135">
        <f t="shared" si="20"/>
        <v>1453.6999999999998</v>
      </c>
      <c r="AJ85" s="135">
        <f t="shared" si="21"/>
        <v>1925.8999999999996</v>
      </c>
      <c r="AK85" s="135"/>
      <c r="AL85" s="135"/>
      <c r="AM85" s="135">
        <f t="shared" si="22"/>
        <v>1453.6999999999998</v>
      </c>
      <c r="AN85" s="135">
        <f t="shared" si="23"/>
        <v>1925.8999999999996</v>
      </c>
    </row>
    <row r="86" spans="1:40" x14ac:dyDescent="0.2">
      <c r="A86" s="53" t="s">
        <v>71</v>
      </c>
      <c r="B86" s="55" t="s">
        <v>175</v>
      </c>
      <c r="C86" s="56" t="s">
        <v>3</v>
      </c>
      <c r="D86" s="55" t="s">
        <v>2</v>
      </c>
      <c r="E86" s="56">
        <v>83200</v>
      </c>
      <c r="F86" s="55">
        <v>800</v>
      </c>
      <c r="G86" s="52">
        <f>G87</f>
        <v>1141.3</v>
      </c>
      <c r="H86" s="52">
        <f>H87</f>
        <v>1633</v>
      </c>
      <c r="I86" s="52"/>
      <c r="J86" s="52"/>
      <c r="K86" s="52">
        <f t="shared" si="0"/>
        <v>1141.3</v>
      </c>
      <c r="L86" s="91">
        <f t="shared" si="1"/>
        <v>1633</v>
      </c>
      <c r="M86" s="51"/>
      <c r="N86" s="51"/>
      <c r="O86" s="49">
        <f t="shared" si="16"/>
        <v>1141.3</v>
      </c>
      <c r="P86" s="49">
        <f t="shared" si="16"/>
        <v>1633</v>
      </c>
      <c r="Q86" s="49"/>
      <c r="R86" s="49"/>
      <c r="S86" s="49">
        <f t="shared" si="3"/>
        <v>1141.3</v>
      </c>
      <c r="T86" s="49">
        <f t="shared" si="4"/>
        <v>1633</v>
      </c>
      <c r="U86" s="49"/>
      <c r="V86" s="49"/>
      <c r="W86" s="49">
        <f t="shared" si="5"/>
        <v>1141.3</v>
      </c>
      <c r="X86" s="49">
        <f t="shared" si="6"/>
        <v>1633</v>
      </c>
      <c r="Y86" s="49">
        <f>Y87</f>
        <v>-11.2</v>
      </c>
      <c r="Z86" s="49">
        <f>Z87</f>
        <v>-11.2</v>
      </c>
      <c r="AA86" s="49">
        <f t="shared" si="7"/>
        <v>1130.0999999999999</v>
      </c>
      <c r="AB86" s="49">
        <f t="shared" si="8"/>
        <v>1621.8</v>
      </c>
      <c r="AC86" s="49">
        <f>AC87</f>
        <v>2558.6</v>
      </c>
      <c r="AD86" s="49">
        <f>AD87</f>
        <v>2564.1</v>
      </c>
      <c r="AE86" s="49">
        <f t="shared" si="18"/>
        <v>3688.7</v>
      </c>
      <c r="AF86" s="49">
        <f t="shared" si="19"/>
        <v>4185.8999999999996</v>
      </c>
      <c r="AG86" s="49">
        <f>AG87</f>
        <v>-2235</v>
      </c>
      <c r="AH86" s="49">
        <f>AH87</f>
        <v>-2260</v>
      </c>
      <c r="AI86" s="135">
        <f t="shared" si="20"/>
        <v>1453.6999999999998</v>
      </c>
      <c r="AJ86" s="135">
        <f t="shared" si="21"/>
        <v>1925.8999999999996</v>
      </c>
      <c r="AK86" s="135"/>
      <c r="AL86" s="135"/>
      <c r="AM86" s="135">
        <f t="shared" si="22"/>
        <v>1453.6999999999998</v>
      </c>
      <c r="AN86" s="135">
        <f t="shared" si="23"/>
        <v>1925.8999999999996</v>
      </c>
    </row>
    <row r="87" spans="1:40" x14ac:dyDescent="0.2">
      <c r="A87" s="53" t="s">
        <v>144</v>
      </c>
      <c r="B87" s="55" t="s">
        <v>175</v>
      </c>
      <c r="C87" s="56" t="s">
        <v>3</v>
      </c>
      <c r="D87" s="55" t="s">
        <v>2</v>
      </c>
      <c r="E87" s="56">
        <v>83200</v>
      </c>
      <c r="F87" s="55">
        <v>870</v>
      </c>
      <c r="G87" s="52">
        <v>1141.3</v>
      </c>
      <c r="H87" s="52">
        <v>1633</v>
      </c>
      <c r="I87" s="52"/>
      <c r="J87" s="52"/>
      <c r="K87" s="52">
        <f t="shared" si="0"/>
        <v>1141.3</v>
      </c>
      <c r="L87" s="91">
        <f t="shared" si="1"/>
        <v>1633</v>
      </c>
      <c r="M87" s="51"/>
      <c r="N87" s="51"/>
      <c r="O87" s="49">
        <f t="shared" si="16"/>
        <v>1141.3</v>
      </c>
      <c r="P87" s="49">
        <f t="shared" si="16"/>
        <v>1633</v>
      </c>
      <c r="Q87" s="49"/>
      <c r="R87" s="49"/>
      <c r="S87" s="49">
        <f t="shared" si="3"/>
        <v>1141.3</v>
      </c>
      <c r="T87" s="49">
        <f t="shared" si="4"/>
        <v>1633</v>
      </c>
      <c r="U87" s="49"/>
      <c r="V87" s="49"/>
      <c r="W87" s="49">
        <f t="shared" si="5"/>
        <v>1141.3</v>
      </c>
      <c r="X87" s="49">
        <f t="shared" si="6"/>
        <v>1633</v>
      </c>
      <c r="Y87" s="49">
        <v>-11.2</v>
      </c>
      <c r="Z87" s="49">
        <v>-11.2</v>
      </c>
      <c r="AA87" s="49">
        <f t="shared" si="7"/>
        <v>1130.0999999999999</v>
      </c>
      <c r="AB87" s="49">
        <f t="shared" si="8"/>
        <v>1621.8</v>
      </c>
      <c r="AC87" s="49">
        <v>2558.6</v>
      </c>
      <c r="AD87" s="49">
        <v>2564.1</v>
      </c>
      <c r="AE87" s="49">
        <f t="shared" si="18"/>
        <v>3688.7</v>
      </c>
      <c r="AF87" s="49">
        <f t="shared" si="19"/>
        <v>4185.8999999999996</v>
      </c>
      <c r="AG87" s="49">
        <v>-2235</v>
      </c>
      <c r="AH87" s="49">
        <v>-2260</v>
      </c>
      <c r="AI87" s="135">
        <f t="shared" si="20"/>
        <v>1453.6999999999998</v>
      </c>
      <c r="AJ87" s="135">
        <f t="shared" si="21"/>
        <v>1925.8999999999996</v>
      </c>
      <c r="AK87" s="135"/>
      <c r="AL87" s="135"/>
      <c r="AM87" s="135">
        <f t="shared" si="22"/>
        <v>1453.6999999999998</v>
      </c>
      <c r="AN87" s="135">
        <f t="shared" si="23"/>
        <v>1925.8999999999996</v>
      </c>
    </row>
    <row r="88" spans="1:40" ht="33.75" x14ac:dyDescent="0.2">
      <c r="A88" s="42" t="s">
        <v>241</v>
      </c>
      <c r="B88" s="55" t="s">
        <v>175</v>
      </c>
      <c r="C88" s="56" t="s">
        <v>3</v>
      </c>
      <c r="D88" s="55" t="s">
        <v>2</v>
      </c>
      <c r="E88" s="57" t="s">
        <v>240</v>
      </c>
      <c r="F88" s="60" t="s">
        <v>7</v>
      </c>
      <c r="G88" s="52">
        <f>G89</f>
        <v>4401.3999999999996</v>
      </c>
      <c r="H88" s="52">
        <f>H89</f>
        <v>4402.5</v>
      </c>
      <c r="I88" s="52"/>
      <c r="J88" s="52"/>
      <c r="K88" s="52">
        <f t="shared" si="0"/>
        <v>4401.3999999999996</v>
      </c>
      <c r="L88" s="91">
        <f t="shared" si="1"/>
        <v>4402.5</v>
      </c>
      <c r="M88" s="51"/>
      <c r="N88" s="51"/>
      <c r="O88" s="49">
        <f t="shared" si="16"/>
        <v>4401.3999999999996</v>
      </c>
      <c r="P88" s="49">
        <f t="shared" si="16"/>
        <v>4402.5</v>
      </c>
      <c r="Q88" s="49"/>
      <c r="R88" s="49"/>
      <c r="S88" s="49">
        <f t="shared" si="3"/>
        <v>4401.3999999999996</v>
      </c>
      <c r="T88" s="49">
        <f t="shared" si="4"/>
        <v>4402.5</v>
      </c>
      <c r="U88" s="49"/>
      <c r="V88" s="49"/>
      <c r="W88" s="49">
        <f t="shared" si="5"/>
        <v>4401.3999999999996</v>
      </c>
      <c r="X88" s="49">
        <f t="shared" si="6"/>
        <v>4402.5</v>
      </c>
      <c r="Y88" s="49">
        <f>Y89</f>
        <v>-308.8</v>
      </c>
      <c r="Z88" s="49">
        <f>Z89</f>
        <v>-308.8</v>
      </c>
      <c r="AA88" s="49">
        <f t="shared" si="7"/>
        <v>4092.5999999999995</v>
      </c>
      <c r="AB88" s="49">
        <f t="shared" si="8"/>
        <v>4093.7</v>
      </c>
      <c r="AC88" s="49">
        <f>AC89</f>
        <v>-2558.6</v>
      </c>
      <c r="AD88" s="49">
        <f>AD89</f>
        <v>-2564.1</v>
      </c>
      <c r="AE88" s="49">
        <f t="shared" si="18"/>
        <v>1533.9999999999995</v>
      </c>
      <c r="AF88" s="49">
        <f t="shared" si="19"/>
        <v>1529.6</v>
      </c>
      <c r="AG88" s="3"/>
      <c r="AH88" s="3"/>
      <c r="AI88" s="135">
        <f t="shared" si="20"/>
        <v>1533.9999999999995</v>
      </c>
      <c r="AJ88" s="135">
        <f t="shared" si="21"/>
        <v>1529.6</v>
      </c>
      <c r="AK88" s="135"/>
      <c r="AL88" s="135"/>
      <c r="AM88" s="135">
        <f t="shared" si="22"/>
        <v>1533.9999999999995</v>
      </c>
      <c r="AN88" s="135">
        <f t="shared" si="23"/>
        <v>1529.6</v>
      </c>
    </row>
    <row r="89" spans="1:40" ht="22.5" x14ac:dyDescent="0.2">
      <c r="A89" s="42" t="s">
        <v>14</v>
      </c>
      <c r="B89" s="55" t="s">
        <v>175</v>
      </c>
      <c r="C89" s="56" t="s">
        <v>3</v>
      </c>
      <c r="D89" s="55" t="s">
        <v>2</v>
      </c>
      <c r="E89" s="57" t="s">
        <v>240</v>
      </c>
      <c r="F89" s="60">
        <v>200</v>
      </c>
      <c r="G89" s="52">
        <f>G90</f>
        <v>4401.3999999999996</v>
      </c>
      <c r="H89" s="52">
        <f>H90</f>
        <v>4402.5</v>
      </c>
      <c r="I89" s="52"/>
      <c r="J89" s="52"/>
      <c r="K89" s="52">
        <f t="shared" si="0"/>
        <v>4401.3999999999996</v>
      </c>
      <c r="L89" s="91">
        <f t="shared" si="1"/>
        <v>4402.5</v>
      </c>
      <c r="M89" s="51"/>
      <c r="N89" s="51"/>
      <c r="O89" s="49">
        <f t="shared" si="16"/>
        <v>4401.3999999999996</v>
      </c>
      <c r="P89" s="49">
        <f t="shared" si="16"/>
        <v>4402.5</v>
      </c>
      <c r="Q89" s="49"/>
      <c r="R89" s="49"/>
      <c r="S89" s="49">
        <f t="shared" ref="S89:S158" si="24">O89+Q89</f>
        <v>4401.3999999999996</v>
      </c>
      <c r="T89" s="49">
        <f t="shared" ref="T89:T158" si="25">P89+R89</f>
        <v>4402.5</v>
      </c>
      <c r="U89" s="49"/>
      <c r="V89" s="49"/>
      <c r="W89" s="49">
        <f t="shared" ref="W89:W154" si="26">S89+U89</f>
        <v>4401.3999999999996</v>
      </c>
      <c r="X89" s="49">
        <f t="shared" ref="X89:X154" si="27">T89+V89</f>
        <v>4402.5</v>
      </c>
      <c r="Y89" s="49">
        <f>Y90</f>
        <v>-308.8</v>
      </c>
      <c r="Z89" s="49">
        <f>Z90</f>
        <v>-308.8</v>
      </c>
      <c r="AA89" s="49">
        <f t="shared" ref="AA89:AA154" si="28">W89+Y89</f>
        <v>4092.5999999999995</v>
      </c>
      <c r="AB89" s="49">
        <f t="shared" ref="AB89:AB154" si="29">X89+Z89</f>
        <v>4093.7</v>
      </c>
      <c r="AC89" s="49">
        <f>AC90</f>
        <v>-2558.6</v>
      </c>
      <c r="AD89" s="49">
        <f>AD90</f>
        <v>-2564.1</v>
      </c>
      <c r="AE89" s="49">
        <f t="shared" si="18"/>
        <v>1533.9999999999995</v>
      </c>
      <c r="AF89" s="49">
        <f t="shared" si="19"/>
        <v>1529.6</v>
      </c>
      <c r="AG89" s="3"/>
      <c r="AH89" s="3"/>
      <c r="AI89" s="135">
        <f t="shared" si="20"/>
        <v>1533.9999999999995</v>
      </c>
      <c r="AJ89" s="135">
        <f t="shared" si="21"/>
        <v>1529.6</v>
      </c>
      <c r="AK89" s="135"/>
      <c r="AL89" s="135"/>
      <c r="AM89" s="135">
        <f t="shared" si="22"/>
        <v>1533.9999999999995</v>
      </c>
      <c r="AN89" s="135">
        <f t="shared" si="23"/>
        <v>1529.6</v>
      </c>
    </row>
    <row r="90" spans="1:40" ht="22.5" x14ac:dyDescent="0.2">
      <c r="A90" s="42" t="s">
        <v>13</v>
      </c>
      <c r="B90" s="55" t="s">
        <v>175</v>
      </c>
      <c r="C90" s="56" t="s">
        <v>3</v>
      </c>
      <c r="D90" s="55" t="s">
        <v>2</v>
      </c>
      <c r="E90" s="57" t="s">
        <v>240</v>
      </c>
      <c r="F90" s="60">
        <v>240</v>
      </c>
      <c r="G90" s="52">
        <v>4401.3999999999996</v>
      </c>
      <c r="H90" s="52">
        <v>4402.5</v>
      </c>
      <c r="I90" s="52"/>
      <c r="J90" s="52"/>
      <c r="K90" s="52">
        <f t="shared" si="0"/>
        <v>4401.3999999999996</v>
      </c>
      <c r="L90" s="91">
        <f t="shared" si="1"/>
        <v>4402.5</v>
      </c>
      <c r="M90" s="51"/>
      <c r="N90" s="51"/>
      <c r="O90" s="49">
        <f t="shared" si="16"/>
        <v>4401.3999999999996</v>
      </c>
      <c r="P90" s="49">
        <f t="shared" si="16"/>
        <v>4402.5</v>
      </c>
      <c r="Q90" s="49"/>
      <c r="R90" s="49"/>
      <c r="S90" s="49">
        <f t="shared" si="24"/>
        <v>4401.3999999999996</v>
      </c>
      <c r="T90" s="49">
        <f t="shared" si="25"/>
        <v>4402.5</v>
      </c>
      <c r="U90" s="49"/>
      <c r="V90" s="49"/>
      <c r="W90" s="49">
        <f t="shared" si="26"/>
        <v>4401.3999999999996</v>
      </c>
      <c r="X90" s="49">
        <f t="shared" si="27"/>
        <v>4402.5</v>
      </c>
      <c r="Y90" s="49">
        <v>-308.8</v>
      </c>
      <c r="Z90" s="49">
        <v>-308.8</v>
      </c>
      <c r="AA90" s="49">
        <f t="shared" si="28"/>
        <v>4092.5999999999995</v>
      </c>
      <c r="AB90" s="49">
        <f t="shared" si="29"/>
        <v>4093.7</v>
      </c>
      <c r="AC90" s="49">
        <v>-2558.6</v>
      </c>
      <c r="AD90" s="49">
        <v>-2564.1</v>
      </c>
      <c r="AE90" s="49">
        <f t="shared" si="18"/>
        <v>1533.9999999999995</v>
      </c>
      <c r="AF90" s="49">
        <f t="shared" si="19"/>
        <v>1529.6</v>
      </c>
      <c r="AG90" s="3"/>
      <c r="AH90" s="3"/>
      <c r="AI90" s="135">
        <f t="shared" si="20"/>
        <v>1533.9999999999995</v>
      </c>
      <c r="AJ90" s="135">
        <f t="shared" si="21"/>
        <v>1529.6</v>
      </c>
      <c r="AK90" s="135"/>
      <c r="AL90" s="135"/>
      <c r="AM90" s="135">
        <f t="shared" si="22"/>
        <v>1533.9999999999995</v>
      </c>
      <c r="AN90" s="135">
        <f t="shared" si="23"/>
        <v>1529.6</v>
      </c>
    </row>
    <row r="91" spans="1:40" ht="78.75" x14ac:dyDescent="0.2">
      <c r="A91" s="42" t="s">
        <v>296</v>
      </c>
      <c r="B91" s="55" t="s">
        <v>175</v>
      </c>
      <c r="C91" s="56" t="s">
        <v>3</v>
      </c>
      <c r="D91" s="55" t="s">
        <v>2</v>
      </c>
      <c r="E91" s="57" t="s">
        <v>239</v>
      </c>
      <c r="F91" s="60" t="s">
        <v>7</v>
      </c>
      <c r="G91" s="52">
        <f>G92</f>
        <v>11590.3</v>
      </c>
      <c r="H91" s="52">
        <f>H92</f>
        <v>12554.5</v>
      </c>
      <c r="I91" s="52"/>
      <c r="J91" s="52"/>
      <c r="K91" s="52">
        <f t="shared" si="0"/>
        <v>11590.3</v>
      </c>
      <c r="L91" s="91">
        <f t="shared" si="1"/>
        <v>12554.5</v>
      </c>
      <c r="M91" s="51"/>
      <c r="N91" s="51"/>
      <c r="O91" s="49">
        <f t="shared" si="16"/>
        <v>11590.3</v>
      </c>
      <c r="P91" s="49">
        <f t="shared" si="16"/>
        <v>12554.5</v>
      </c>
      <c r="Q91" s="49"/>
      <c r="R91" s="49"/>
      <c r="S91" s="49">
        <f t="shared" si="24"/>
        <v>11590.3</v>
      </c>
      <c r="T91" s="49">
        <f t="shared" si="25"/>
        <v>12554.5</v>
      </c>
      <c r="U91" s="49"/>
      <c r="V91" s="49"/>
      <c r="W91" s="49">
        <f t="shared" si="26"/>
        <v>11590.3</v>
      </c>
      <c r="X91" s="49">
        <f t="shared" si="27"/>
        <v>12554.5</v>
      </c>
      <c r="Y91" s="49"/>
      <c r="Z91" s="49"/>
      <c r="AA91" s="49">
        <f t="shared" si="28"/>
        <v>11590.3</v>
      </c>
      <c r="AB91" s="49">
        <f t="shared" si="29"/>
        <v>12554.5</v>
      </c>
      <c r="AC91" s="49"/>
      <c r="AD91" s="49"/>
      <c r="AE91" s="49">
        <f t="shared" si="18"/>
        <v>11590.3</v>
      </c>
      <c r="AF91" s="49">
        <f t="shared" si="19"/>
        <v>12554.5</v>
      </c>
      <c r="AG91" s="3"/>
      <c r="AH91" s="3"/>
      <c r="AI91" s="135">
        <f t="shared" si="20"/>
        <v>11590.3</v>
      </c>
      <c r="AJ91" s="135">
        <f t="shared" si="21"/>
        <v>12554.5</v>
      </c>
      <c r="AK91" s="135"/>
      <c r="AL91" s="135"/>
      <c r="AM91" s="135">
        <f t="shared" si="22"/>
        <v>11590.3</v>
      </c>
      <c r="AN91" s="135">
        <f t="shared" si="23"/>
        <v>12554.5</v>
      </c>
    </row>
    <row r="92" spans="1:40" x14ac:dyDescent="0.2">
      <c r="A92" s="42" t="s">
        <v>65</v>
      </c>
      <c r="B92" s="55" t="s">
        <v>175</v>
      </c>
      <c r="C92" s="56" t="s">
        <v>3</v>
      </c>
      <c r="D92" s="55" t="s">
        <v>2</v>
      </c>
      <c r="E92" s="57" t="s">
        <v>239</v>
      </c>
      <c r="F92" s="60">
        <v>500</v>
      </c>
      <c r="G92" s="52">
        <f>G93</f>
        <v>11590.3</v>
      </c>
      <c r="H92" s="52">
        <f>H93</f>
        <v>12554.5</v>
      </c>
      <c r="I92" s="52"/>
      <c r="J92" s="52"/>
      <c r="K92" s="52">
        <f t="shared" ref="K92:K168" si="30">G92+I92</f>
        <v>11590.3</v>
      </c>
      <c r="L92" s="91">
        <f t="shared" ref="L92:L168" si="31">H92+J92</f>
        <v>12554.5</v>
      </c>
      <c r="M92" s="51"/>
      <c r="N92" s="51"/>
      <c r="O92" s="49">
        <f t="shared" si="16"/>
        <v>11590.3</v>
      </c>
      <c r="P92" s="49">
        <f t="shared" si="16"/>
        <v>12554.5</v>
      </c>
      <c r="Q92" s="49"/>
      <c r="R92" s="49"/>
      <c r="S92" s="49">
        <f t="shared" si="24"/>
        <v>11590.3</v>
      </c>
      <c r="T92" s="49">
        <f t="shared" si="25"/>
        <v>12554.5</v>
      </c>
      <c r="U92" s="49"/>
      <c r="V92" s="49"/>
      <c r="W92" s="49">
        <f t="shared" si="26"/>
        <v>11590.3</v>
      </c>
      <c r="X92" s="49">
        <f t="shared" si="27"/>
        <v>12554.5</v>
      </c>
      <c r="Y92" s="49"/>
      <c r="Z92" s="49"/>
      <c r="AA92" s="49">
        <f t="shared" si="28"/>
        <v>11590.3</v>
      </c>
      <c r="AB92" s="49">
        <f t="shared" si="29"/>
        <v>12554.5</v>
      </c>
      <c r="AC92" s="49"/>
      <c r="AD92" s="49"/>
      <c r="AE92" s="49">
        <f t="shared" si="18"/>
        <v>11590.3</v>
      </c>
      <c r="AF92" s="49">
        <f t="shared" si="19"/>
        <v>12554.5</v>
      </c>
      <c r="AG92" s="3"/>
      <c r="AH92" s="3"/>
      <c r="AI92" s="135">
        <f t="shared" si="20"/>
        <v>11590.3</v>
      </c>
      <c r="AJ92" s="135">
        <f t="shared" si="21"/>
        <v>12554.5</v>
      </c>
      <c r="AK92" s="135"/>
      <c r="AL92" s="135"/>
      <c r="AM92" s="135">
        <f t="shared" si="22"/>
        <v>11590.3</v>
      </c>
      <c r="AN92" s="135">
        <f t="shared" si="23"/>
        <v>12554.5</v>
      </c>
    </row>
    <row r="93" spans="1:40" x14ac:dyDescent="0.2">
      <c r="A93" s="42" t="s">
        <v>64</v>
      </c>
      <c r="B93" s="55" t="s">
        <v>175</v>
      </c>
      <c r="C93" s="56" t="s">
        <v>3</v>
      </c>
      <c r="D93" s="55" t="s">
        <v>2</v>
      </c>
      <c r="E93" s="57" t="s">
        <v>239</v>
      </c>
      <c r="F93" s="60">
        <v>540</v>
      </c>
      <c r="G93" s="52">
        <v>11590.3</v>
      </c>
      <c r="H93" s="52">
        <v>12554.5</v>
      </c>
      <c r="I93" s="52"/>
      <c r="J93" s="52"/>
      <c r="K93" s="52">
        <f t="shared" si="30"/>
        <v>11590.3</v>
      </c>
      <c r="L93" s="91">
        <f t="shared" si="31"/>
        <v>12554.5</v>
      </c>
      <c r="M93" s="51"/>
      <c r="N93" s="51"/>
      <c r="O93" s="49">
        <f t="shared" si="16"/>
        <v>11590.3</v>
      </c>
      <c r="P93" s="49">
        <f t="shared" si="16"/>
        <v>12554.5</v>
      </c>
      <c r="Q93" s="49"/>
      <c r="R93" s="49"/>
      <c r="S93" s="49">
        <f t="shared" si="24"/>
        <v>11590.3</v>
      </c>
      <c r="T93" s="49">
        <f t="shared" si="25"/>
        <v>12554.5</v>
      </c>
      <c r="U93" s="49"/>
      <c r="V93" s="49"/>
      <c r="W93" s="49">
        <f t="shared" si="26"/>
        <v>11590.3</v>
      </c>
      <c r="X93" s="49">
        <f t="shared" si="27"/>
        <v>12554.5</v>
      </c>
      <c r="Y93" s="49"/>
      <c r="Z93" s="49"/>
      <c r="AA93" s="49">
        <f t="shared" si="28"/>
        <v>11590.3</v>
      </c>
      <c r="AB93" s="49">
        <f t="shared" si="29"/>
        <v>12554.5</v>
      </c>
      <c r="AC93" s="49"/>
      <c r="AD93" s="49"/>
      <c r="AE93" s="49">
        <f t="shared" si="18"/>
        <v>11590.3</v>
      </c>
      <c r="AF93" s="49">
        <f t="shared" si="19"/>
        <v>12554.5</v>
      </c>
      <c r="AG93" s="3"/>
      <c r="AH93" s="3"/>
      <c r="AI93" s="135">
        <f t="shared" si="20"/>
        <v>11590.3</v>
      </c>
      <c r="AJ93" s="135">
        <f t="shared" si="21"/>
        <v>12554.5</v>
      </c>
      <c r="AK93" s="135"/>
      <c r="AL93" s="135"/>
      <c r="AM93" s="135">
        <f t="shared" si="22"/>
        <v>11590.3</v>
      </c>
      <c r="AN93" s="135">
        <f t="shared" si="23"/>
        <v>12554.5</v>
      </c>
    </row>
    <row r="94" spans="1:40" ht="78.75" x14ac:dyDescent="0.2">
      <c r="A94" s="42" t="s">
        <v>297</v>
      </c>
      <c r="B94" s="55" t="s">
        <v>175</v>
      </c>
      <c r="C94" s="56" t="s">
        <v>3</v>
      </c>
      <c r="D94" s="55" t="s">
        <v>2</v>
      </c>
      <c r="E94" s="57" t="s">
        <v>238</v>
      </c>
      <c r="F94" s="60" t="s">
        <v>7</v>
      </c>
      <c r="G94" s="52">
        <f>G95</f>
        <v>380</v>
      </c>
      <c r="H94" s="52">
        <f>H95</f>
        <v>380</v>
      </c>
      <c r="I94" s="52"/>
      <c r="J94" s="52"/>
      <c r="K94" s="52">
        <f t="shared" si="30"/>
        <v>380</v>
      </c>
      <c r="L94" s="91">
        <f t="shared" si="31"/>
        <v>380</v>
      </c>
      <c r="M94" s="51"/>
      <c r="N94" s="51"/>
      <c r="O94" s="49">
        <f t="shared" si="16"/>
        <v>380</v>
      </c>
      <c r="P94" s="49">
        <f t="shared" si="16"/>
        <v>380</v>
      </c>
      <c r="Q94" s="49"/>
      <c r="R94" s="49"/>
      <c r="S94" s="49">
        <f t="shared" si="24"/>
        <v>380</v>
      </c>
      <c r="T94" s="49">
        <f t="shared" si="25"/>
        <v>380</v>
      </c>
      <c r="U94" s="49"/>
      <c r="V94" s="49"/>
      <c r="W94" s="49">
        <f t="shared" si="26"/>
        <v>380</v>
      </c>
      <c r="X94" s="49">
        <f t="shared" si="27"/>
        <v>380</v>
      </c>
      <c r="Y94" s="49">
        <f>Y95</f>
        <v>320</v>
      </c>
      <c r="Z94" s="49">
        <f>Z95</f>
        <v>320</v>
      </c>
      <c r="AA94" s="49">
        <f t="shared" si="28"/>
        <v>700</v>
      </c>
      <c r="AB94" s="49">
        <f t="shared" si="29"/>
        <v>700</v>
      </c>
      <c r="AC94" s="49"/>
      <c r="AD94" s="49"/>
      <c r="AE94" s="49">
        <f t="shared" si="18"/>
        <v>700</v>
      </c>
      <c r="AF94" s="49">
        <f t="shared" si="19"/>
        <v>700</v>
      </c>
      <c r="AG94" s="3"/>
      <c r="AH94" s="3"/>
      <c r="AI94" s="135">
        <f t="shared" si="20"/>
        <v>700</v>
      </c>
      <c r="AJ94" s="135">
        <f t="shared" si="21"/>
        <v>700</v>
      </c>
      <c r="AK94" s="135"/>
      <c r="AL94" s="135"/>
      <c r="AM94" s="135">
        <f t="shared" si="22"/>
        <v>700</v>
      </c>
      <c r="AN94" s="135">
        <f t="shared" si="23"/>
        <v>700</v>
      </c>
    </row>
    <row r="95" spans="1:40" x14ac:dyDescent="0.2">
      <c r="A95" s="42" t="s">
        <v>65</v>
      </c>
      <c r="B95" s="55" t="s">
        <v>175</v>
      </c>
      <c r="C95" s="56" t="s">
        <v>3</v>
      </c>
      <c r="D95" s="55" t="s">
        <v>2</v>
      </c>
      <c r="E95" s="57" t="s">
        <v>238</v>
      </c>
      <c r="F95" s="60">
        <v>500</v>
      </c>
      <c r="G95" s="52">
        <f>G96</f>
        <v>380</v>
      </c>
      <c r="H95" s="52">
        <f>H96</f>
        <v>380</v>
      </c>
      <c r="I95" s="52"/>
      <c r="J95" s="52"/>
      <c r="K95" s="52">
        <f t="shared" si="30"/>
        <v>380</v>
      </c>
      <c r="L95" s="91">
        <f t="shared" si="31"/>
        <v>380</v>
      </c>
      <c r="M95" s="51"/>
      <c r="N95" s="51"/>
      <c r="O95" s="49">
        <f t="shared" si="16"/>
        <v>380</v>
      </c>
      <c r="P95" s="49">
        <f t="shared" si="16"/>
        <v>380</v>
      </c>
      <c r="Q95" s="49"/>
      <c r="R95" s="49"/>
      <c r="S95" s="49">
        <f t="shared" si="24"/>
        <v>380</v>
      </c>
      <c r="T95" s="49">
        <f t="shared" si="25"/>
        <v>380</v>
      </c>
      <c r="U95" s="49"/>
      <c r="V95" s="49"/>
      <c r="W95" s="49">
        <f t="shared" si="26"/>
        <v>380</v>
      </c>
      <c r="X95" s="49">
        <f t="shared" si="27"/>
        <v>380</v>
      </c>
      <c r="Y95" s="49">
        <f>Y96</f>
        <v>320</v>
      </c>
      <c r="Z95" s="49">
        <f>Z96</f>
        <v>320</v>
      </c>
      <c r="AA95" s="49">
        <f t="shared" si="28"/>
        <v>700</v>
      </c>
      <c r="AB95" s="49">
        <f t="shared" si="29"/>
        <v>700</v>
      </c>
      <c r="AC95" s="49"/>
      <c r="AD95" s="49"/>
      <c r="AE95" s="49">
        <f t="shared" si="18"/>
        <v>700</v>
      </c>
      <c r="AF95" s="49">
        <f t="shared" si="19"/>
        <v>700</v>
      </c>
      <c r="AG95" s="3"/>
      <c r="AH95" s="3"/>
      <c r="AI95" s="135">
        <f t="shared" si="20"/>
        <v>700</v>
      </c>
      <c r="AJ95" s="135">
        <f t="shared" si="21"/>
        <v>700</v>
      </c>
      <c r="AK95" s="135"/>
      <c r="AL95" s="135"/>
      <c r="AM95" s="135">
        <f t="shared" si="22"/>
        <v>700</v>
      </c>
      <c r="AN95" s="135">
        <f t="shared" si="23"/>
        <v>700</v>
      </c>
    </row>
    <row r="96" spans="1:40" x14ac:dyDescent="0.2">
      <c r="A96" s="42" t="s">
        <v>64</v>
      </c>
      <c r="B96" s="55" t="s">
        <v>175</v>
      </c>
      <c r="C96" s="56" t="s">
        <v>3</v>
      </c>
      <c r="D96" s="55" t="s">
        <v>2</v>
      </c>
      <c r="E96" s="57" t="s">
        <v>238</v>
      </c>
      <c r="F96" s="60">
        <v>540</v>
      </c>
      <c r="G96" s="52">
        <v>380</v>
      </c>
      <c r="H96" s="52">
        <v>380</v>
      </c>
      <c r="I96" s="52"/>
      <c r="J96" s="52"/>
      <c r="K96" s="52">
        <f t="shared" si="30"/>
        <v>380</v>
      </c>
      <c r="L96" s="91">
        <f t="shared" si="31"/>
        <v>380</v>
      </c>
      <c r="M96" s="51"/>
      <c r="N96" s="51"/>
      <c r="O96" s="49">
        <f t="shared" si="16"/>
        <v>380</v>
      </c>
      <c r="P96" s="49">
        <f t="shared" si="16"/>
        <v>380</v>
      </c>
      <c r="Q96" s="49"/>
      <c r="R96" s="49"/>
      <c r="S96" s="49">
        <f t="shared" si="24"/>
        <v>380</v>
      </c>
      <c r="T96" s="49">
        <f t="shared" si="25"/>
        <v>380</v>
      </c>
      <c r="U96" s="49"/>
      <c r="V96" s="49"/>
      <c r="W96" s="49">
        <f t="shared" si="26"/>
        <v>380</v>
      </c>
      <c r="X96" s="49">
        <f t="shared" si="27"/>
        <v>380</v>
      </c>
      <c r="Y96" s="49">
        <v>320</v>
      </c>
      <c r="Z96" s="49">
        <v>320</v>
      </c>
      <c r="AA96" s="49">
        <f t="shared" si="28"/>
        <v>700</v>
      </c>
      <c r="AB96" s="49">
        <f t="shared" si="29"/>
        <v>700</v>
      </c>
      <c r="AC96" s="49"/>
      <c r="AD96" s="49"/>
      <c r="AE96" s="49">
        <f t="shared" si="18"/>
        <v>700</v>
      </c>
      <c r="AF96" s="49">
        <f t="shared" si="19"/>
        <v>700</v>
      </c>
      <c r="AG96" s="3"/>
      <c r="AH96" s="3"/>
      <c r="AI96" s="135">
        <f t="shared" si="20"/>
        <v>700</v>
      </c>
      <c r="AJ96" s="135">
        <f t="shared" si="21"/>
        <v>700</v>
      </c>
      <c r="AK96" s="135"/>
      <c r="AL96" s="135"/>
      <c r="AM96" s="135">
        <f t="shared" si="22"/>
        <v>700</v>
      </c>
      <c r="AN96" s="135">
        <f t="shared" si="23"/>
        <v>700</v>
      </c>
    </row>
    <row r="97" spans="1:40" ht="22.5" x14ac:dyDescent="0.2">
      <c r="A97" s="42" t="s">
        <v>289</v>
      </c>
      <c r="B97" s="55" t="s">
        <v>175</v>
      </c>
      <c r="C97" s="56" t="s">
        <v>3</v>
      </c>
      <c r="D97" s="55" t="s">
        <v>2</v>
      </c>
      <c r="E97" s="57" t="s">
        <v>290</v>
      </c>
      <c r="F97" s="60" t="s">
        <v>7</v>
      </c>
      <c r="G97" s="116">
        <f>G100+G98</f>
        <v>6000</v>
      </c>
      <c r="H97" s="52">
        <f>H100+H98</f>
        <v>6000</v>
      </c>
      <c r="I97" s="116"/>
      <c r="J97" s="52"/>
      <c r="K97" s="116">
        <f t="shared" si="30"/>
        <v>6000</v>
      </c>
      <c r="L97" s="91">
        <f t="shared" si="31"/>
        <v>6000</v>
      </c>
      <c r="M97" s="51"/>
      <c r="N97" s="51"/>
      <c r="O97" s="49">
        <f t="shared" si="16"/>
        <v>6000</v>
      </c>
      <c r="P97" s="49">
        <f t="shared" si="16"/>
        <v>6000</v>
      </c>
      <c r="Q97" s="49"/>
      <c r="R97" s="49"/>
      <c r="S97" s="49">
        <f t="shared" si="24"/>
        <v>6000</v>
      </c>
      <c r="T97" s="49">
        <f t="shared" si="25"/>
        <v>6000</v>
      </c>
      <c r="U97" s="49"/>
      <c r="V97" s="49"/>
      <c r="W97" s="49">
        <f t="shared" si="26"/>
        <v>6000</v>
      </c>
      <c r="X97" s="49">
        <f t="shared" si="27"/>
        <v>6000</v>
      </c>
      <c r="Y97" s="49"/>
      <c r="Z97" s="49"/>
      <c r="AA97" s="49">
        <f t="shared" si="28"/>
        <v>6000</v>
      </c>
      <c r="AB97" s="49">
        <f t="shared" si="29"/>
        <v>6000</v>
      </c>
      <c r="AC97" s="49"/>
      <c r="AD97" s="49"/>
      <c r="AE97" s="49">
        <f t="shared" si="18"/>
        <v>6000</v>
      </c>
      <c r="AF97" s="49">
        <f t="shared" si="19"/>
        <v>6000</v>
      </c>
      <c r="AG97" s="3"/>
      <c r="AH97" s="3"/>
      <c r="AI97" s="135">
        <f t="shared" si="20"/>
        <v>6000</v>
      </c>
      <c r="AJ97" s="135">
        <f t="shared" si="21"/>
        <v>6000</v>
      </c>
      <c r="AK97" s="135"/>
      <c r="AL97" s="135"/>
      <c r="AM97" s="135">
        <f t="shared" si="22"/>
        <v>6000</v>
      </c>
      <c r="AN97" s="135">
        <f t="shared" si="23"/>
        <v>6000</v>
      </c>
    </row>
    <row r="98" spans="1:40" ht="22.5" x14ac:dyDescent="0.2">
      <c r="A98" s="42" t="s">
        <v>14</v>
      </c>
      <c r="B98" s="55">
        <v>2</v>
      </c>
      <c r="C98" s="56">
        <v>0</v>
      </c>
      <c r="D98" s="55">
        <v>0</v>
      </c>
      <c r="E98" s="57" t="s">
        <v>290</v>
      </c>
      <c r="F98" s="60">
        <v>200</v>
      </c>
      <c r="G98" s="116">
        <f>G99</f>
        <v>1500</v>
      </c>
      <c r="H98" s="52">
        <f>H99</f>
        <v>1500</v>
      </c>
      <c r="I98" s="116"/>
      <c r="J98" s="52"/>
      <c r="K98" s="116">
        <f t="shared" si="30"/>
        <v>1500</v>
      </c>
      <c r="L98" s="91">
        <f t="shared" si="31"/>
        <v>1500</v>
      </c>
      <c r="M98" s="51"/>
      <c r="N98" s="51"/>
      <c r="O98" s="49">
        <f t="shared" si="16"/>
        <v>1500</v>
      </c>
      <c r="P98" s="49">
        <f t="shared" si="16"/>
        <v>1500</v>
      </c>
      <c r="Q98" s="49"/>
      <c r="R98" s="49"/>
      <c r="S98" s="49">
        <f t="shared" si="24"/>
        <v>1500</v>
      </c>
      <c r="T98" s="49">
        <f t="shared" si="25"/>
        <v>1500</v>
      </c>
      <c r="U98" s="49"/>
      <c r="V98" s="49"/>
      <c r="W98" s="49">
        <f t="shared" si="26"/>
        <v>1500</v>
      </c>
      <c r="X98" s="49">
        <f t="shared" si="27"/>
        <v>1500</v>
      </c>
      <c r="Y98" s="49"/>
      <c r="Z98" s="49"/>
      <c r="AA98" s="49">
        <f t="shared" si="28"/>
        <v>1500</v>
      </c>
      <c r="AB98" s="49">
        <f t="shared" si="29"/>
        <v>1500</v>
      </c>
      <c r="AC98" s="49"/>
      <c r="AD98" s="49"/>
      <c r="AE98" s="49">
        <f t="shared" si="18"/>
        <v>1500</v>
      </c>
      <c r="AF98" s="49">
        <f t="shared" si="19"/>
        <v>1500</v>
      </c>
      <c r="AG98" s="3"/>
      <c r="AH98" s="3"/>
      <c r="AI98" s="135">
        <f t="shared" si="20"/>
        <v>1500</v>
      </c>
      <c r="AJ98" s="135">
        <f t="shared" si="21"/>
        <v>1500</v>
      </c>
      <c r="AK98" s="135"/>
      <c r="AL98" s="135"/>
      <c r="AM98" s="135">
        <f t="shared" si="22"/>
        <v>1500</v>
      </c>
      <c r="AN98" s="135">
        <f t="shared" si="23"/>
        <v>1500</v>
      </c>
    </row>
    <row r="99" spans="1:40" ht="22.5" x14ac:dyDescent="0.2">
      <c r="A99" s="42" t="s">
        <v>13</v>
      </c>
      <c r="B99" s="55">
        <v>2</v>
      </c>
      <c r="C99" s="56">
        <v>0</v>
      </c>
      <c r="D99" s="55">
        <v>0</v>
      </c>
      <c r="E99" s="57" t="s">
        <v>290</v>
      </c>
      <c r="F99" s="60">
        <v>240</v>
      </c>
      <c r="G99" s="116">
        <v>1500</v>
      </c>
      <c r="H99" s="52">
        <v>1500</v>
      </c>
      <c r="I99" s="116"/>
      <c r="J99" s="52"/>
      <c r="K99" s="116">
        <f t="shared" si="30"/>
        <v>1500</v>
      </c>
      <c r="L99" s="91">
        <f t="shared" si="31"/>
        <v>1500</v>
      </c>
      <c r="M99" s="51"/>
      <c r="N99" s="51"/>
      <c r="O99" s="49">
        <f t="shared" si="16"/>
        <v>1500</v>
      </c>
      <c r="P99" s="49">
        <f t="shared" si="16"/>
        <v>1500</v>
      </c>
      <c r="Q99" s="49"/>
      <c r="R99" s="49"/>
      <c r="S99" s="49">
        <f t="shared" si="24"/>
        <v>1500</v>
      </c>
      <c r="T99" s="49">
        <f t="shared" si="25"/>
        <v>1500</v>
      </c>
      <c r="U99" s="49"/>
      <c r="V99" s="49"/>
      <c r="W99" s="49">
        <f t="shared" si="26"/>
        <v>1500</v>
      </c>
      <c r="X99" s="49">
        <f t="shared" si="27"/>
        <v>1500</v>
      </c>
      <c r="Y99" s="49"/>
      <c r="Z99" s="49"/>
      <c r="AA99" s="49">
        <f t="shared" si="28"/>
        <v>1500</v>
      </c>
      <c r="AB99" s="49">
        <f t="shared" si="29"/>
        <v>1500</v>
      </c>
      <c r="AC99" s="49"/>
      <c r="AD99" s="49"/>
      <c r="AE99" s="49">
        <f t="shared" si="18"/>
        <v>1500</v>
      </c>
      <c r="AF99" s="49">
        <f t="shared" si="19"/>
        <v>1500</v>
      </c>
      <c r="AG99" s="3"/>
      <c r="AH99" s="3"/>
      <c r="AI99" s="135">
        <f t="shared" si="20"/>
        <v>1500</v>
      </c>
      <c r="AJ99" s="135">
        <f t="shared" si="21"/>
        <v>1500</v>
      </c>
      <c r="AK99" s="135"/>
      <c r="AL99" s="135"/>
      <c r="AM99" s="135">
        <f t="shared" si="22"/>
        <v>1500</v>
      </c>
      <c r="AN99" s="135">
        <f t="shared" si="23"/>
        <v>1500</v>
      </c>
    </row>
    <row r="100" spans="1:40" x14ac:dyDescent="0.2">
      <c r="A100" s="42" t="s">
        <v>65</v>
      </c>
      <c r="B100" s="55" t="s">
        <v>175</v>
      </c>
      <c r="C100" s="56" t="s">
        <v>3</v>
      </c>
      <c r="D100" s="55" t="s">
        <v>2</v>
      </c>
      <c r="E100" s="57" t="s">
        <v>290</v>
      </c>
      <c r="F100" s="60">
        <v>500</v>
      </c>
      <c r="G100" s="116">
        <f>G101</f>
        <v>4500</v>
      </c>
      <c r="H100" s="52">
        <f>H101</f>
        <v>4500</v>
      </c>
      <c r="I100" s="116"/>
      <c r="J100" s="52"/>
      <c r="K100" s="116">
        <f t="shared" si="30"/>
        <v>4500</v>
      </c>
      <c r="L100" s="91">
        <f t="shared" si="31"/>
        <v>4500</v>
      </c>
      <c r="M100" s="51"/>
      <c r="N100" s="51"/>
      <c r="O100" s="49">
        <f t="shared" si="16"/>
        <v>4500</v>
      </c>
      <c r="P100" s="49">
        <f t="shared" si="16"/>
        <v>4500</v>
      </c>
      <c r="Q100" s="49"/>
      <c r="R100" s="49"/>
      <c r="S100" s="49">
        <f t="shared" si="24"/>
        <v>4500</v>
      </c>
      <c r="T100" s="49">
        <f t="shared" si="25"/>
        <v>4500</v>
      </c>
      <c r="U100" s="49"/>
      <c r="V100" s="49"/>
      <c r="W100" s="49">
        <f t="shared" si="26"/>
        <v>4500</v>
      </c>
      <c r="X100" s="49">
        <f t="shared" si="27"/>
        <v>4500</v>
      </c>
      <c r="Y100" s="49"/>
      <c r="Z100" s="49"/>
      <c r="AA100" s="49">
        <f t="shared" si="28"/>
        <v>4500</v>
      </c>
      <c r="AB100" s="49">
        <f t="shared" si="29"/>
        <v>4500</v>
      </c>
      <c r="AC100" s="49"/>
      <c r="AD100" s="49"/>
      <c r="AE100" s="49">
        <f t="shared" si="18"/>
        <v>4500</v>
      </c>
      <c r="AF100" s="49">
        <f t="shared" si="19"/>
        <v>4500</v>
      </c>
      <c r="AG100" s="3"/>
      <c r="AH100" s="3"/>
      <c r="AI100" s="135">
        <f t="shared" si="20"/>
        <v>4500</v>
      </c>
      <c r="AJ100" s="135">
        <f t="shared" si="21"/>
        <v>4500</v>
      </c>
      <c r="AK100" s="135"/>
      <c r="AL100" s="135"/>
      <c r="AM100" s="135">
        <f t="shared" si="22"/>
        <v>4500</v>
      </c>
      <c r="AN100" s="135">
        <f t="shared" si="23"/>
        <v>4500</v>
      </c>
    </row>
    <row r="101" spans="1:40" x14ac:dyDescent="0.2">
      <c r="A101" s="42" t="s">
        <v>64</v>
      </c>
      <c r="B101" s="55" t="s">
        <v>175</v>
      </c>
      <c r="C101" s="56" t="s">
        <v>3</v>
      </c>
      <c r="D101" s="55" t="s">
        <v>2</v>
      </c>
      <c r="E101" s="57" t="s">
        <v>290</v>
      </c>
      <c r="F101" s="60">
        <v>540</v>
      </c>
      <c r="G101" s="116">
        <v>4500</v>
      </c>
      <c r="H101" s="52">
        <v>4500</v>
      </c>
      <c r="I101" s="116"/>
      <c r="J101" s="52"/>
      <c r="K101" s="116">
        <f t="shared" si="30"/>
        <v>4500</v>
      </c>
      <c r="L101" s="91">
        <f t="shared" si="31"/>
        <v>4500</v>
      </c>
      <c r="M101" s="51"/>
      <c r="N101" s="51"/>
      <c r="O101" s="49">
        <f t="shared" si="16"/>
        <v>4500</v>
      </c>
      <c r="P101" s="49">
        <f t="shared" si="16"/>
        <v>4500</v>
      </c>
      <c r="Q101" s="49"/>
      <c r="R101" s="49"/>
      <c r="S101" s="49">
        <f t="shared" si="24"/>
        <v>4500</v>
      </c>
      <c r="T101" s="49">
        <f t="shared" si="25"/>
        <v>4500</v>
      </c>
      <c r="U101" s="49"/>
      <c r="V101" s="49"/>
      <c r="W101" s="49">
        <f t="shared" si="26"/>
        <v>4500</v>
      </c>
      <c r="X101" s="49">
        <f t="shared" si="27"/>
        <v>4500</v>
      </c>
      <c r="Y101" s="49"/>
      <c r="Z101" s="49"/>
      <c r="AA101" s="49">
        <f t="shared" si="28"/>
        <v>4500</v>
      </c>
      <c r="AB101" s="49">
        <f t="shared" si="29"/>
        <v>4500</v>
      </c>
      <c r="AC101" s="49"/>
      <c r="AD101" s="49"/>
      <c r="AE101" s="49">
        <f t="shared" si="18"/>
        <v>4500</v>
      </c>
      <c r="AF101" s="49">
        <f t="shared" si="19"/>
        <v>4500</v>
      </c>
      <c r="AG101" s="3"/>
      <c r="AH101" s="3"/>
      <c r="AI101" s="135">
        <f t="shared" si="20"/>
        <v>4500</v>
      </c>
      <c r="AJ101" s="135">
        <f t="shared" si="21"/>
        <v>4500</v>
      </c>
      <c r="AK101" s="135"/>
      <c r="AL101" s="135"/>
      <c r="AM101" s="135">
        <f t="shared" si="22"/>
        <v>4500</v>
      </c>
      <c r="AN101" s="135">
        <f t="shared" si="23"/>
        <v>4500</v>
      </c>
    </row>
    <row r="102" spans="1:40" ht="67.5" x14ac:dyDescent="0.2">
      <c r="A102" s="53" t="s">
        <v>298</v>
      </c>
      <c r="B102" s="55" t="s">
        <v>175</v>
      </c>
      <c r="C102" s="56" t="s">
        <v>3</v>
      </c>
      <c r="D102" s="55" t="s">
        <v>2</v>
      </c>
      <c r="E102" s="57" t="s">
        <v>228</v>
      </c>
      <c r="F102" s="60" t="s">
        <v>7</v>
      </c>
      <c r="G102" s="52">
        <f>G103</f>
        <v>11469.8</v>
      </c>
      <c r="H102" s="52">
        <f>H103</f>
        <v>11469.8</v>
      </c>
      <c r="I102" s="52"/>
      <c r="J102" s="52"/>
      <c r="K102" s="52">
        <f t="shared" si="30"/>
        <v>11469.8</v>
      </c>
      <c r="L102" s="91">
        <f t="shared" si="31"/>
        <v>11469.8</v>
      </c>
      <c r="M102" s="51"/>
      <c r="N102" s="51"/>
      <c r="O102" s="49">
        <f t="shared" si="16"/>
        <v>11469.8</v>
      </c>
      <c r="P102" s="49">
        <f t="shared" si="16"/>
        <v>11469.8</v>
      </c>
      <c r="Q102" s="49"/>
      <c r="R102" s="49"/>
      <c r="S102" s="49">
        <f t="shared" si="24"/>
        <v>11469.8</v>
      </c>
      <c r="T102" s="49">
        <f t="shared" si="25"/>
        <v>11469.8</v>
      </c>
      <c r="U102" s="49"/>
      <c r="V102" s="49"/>
      <c r="W102" s="49">
        <f t="shared" si="26"/>
        <v>11469.8</v>
      </c>
      <c r="X102" s="49">
        <f t="shared" si="27"/>
        <v>11469.8</v>
      </c>
      <c r="Y102" s="49"/>
      <c r="Z102" s="49"/>
      <c r="AA102" s="49">
        <f t="shared" si="28"/>
        <v>11469.8</v>
      </c>
      <c r="AB102" s="49">
        <f t="shared" si="29"/>
        <v>11469.8</v>
      </c>
      <c r="AC102" s="49"/>
      <c r="AD102" s="49"/>
      <c r="AE102" s="49">
        <f t="shared" si="18"/>
        <v>11469.8</v>
      </c>
      <c r="AF102" s="49">
        <f t="shared" si="19"/>
        <v>11469.8</v>
      </c>
      <c r="AG102" s="3"/>
      <c r="AH102" s="3"/>
      <c r="AI102" s="135">
        <f t="shared" si="20"/>
        <v>11469.8</v>
      </c>
      <c r="AJ102" s="135">
        <f t="shared" si="21"/>
        <v>11469.8</v>
      </c>
      <c r="AK102" s="135"/>
      <c r="AL102" s="135"/>
      <c r="AM102" s="135">
        <f t="shared" si="22"/>
        <v>11469.8</v>
      </c>
      <c r="AN102" s="135">
        <f t="shared" si="23"/>
        <v>11469.8</v>
      </c>
    </row>
    <row r="103" spans="1:40" x14ac:dyDescent="0.2">
      <c r="A103" s="42" t="s">
        <v>65</v>
      </c>
      <c r="B103" s="55" t="s">
        <v>175</v>
      </c>
      <c r="C103" s="56" t="s">
        <v>3</v>
      </c>
      <c r="D103" s="55" t="s">
        <v>2</v>
      </c>
      <c r="E103" s="57" t="s">
        <v>228</v>
      </c>
      <c r="F103" s="60">
        <v>500</v>
      </c>
      <c r="G103" s="52">
        <f>G104</f>
        <v>11469.8</v>
      </c>
      <c r="H103" s="52">
        <f>H104</f>
        <v>11469.8</v>
      </c>
      <c r="I103" s="52"/>
      <c r="J103" s="52"/>
      <c r="K103" s="52">
        <f t="shared" si="30"/>
        <v>11469.8</v>
      </c>
      <c r="L103" s="91">
        <f t="shared" si="31"/>
        <v>11469.8</v>
      </c>
      <c r="M103" s="51"/>
      <c r="N103" s="51"/>
      <c r="O103" s="49">
        <f t="shared" si="16"/>
        <v>11469.8</v>
      </c>
      <c r="P103" s="49">
        <f t="shared" si="16"/>
        <v>11469.8</v>
      </c>
      <c r="Q103" s="49"/>
      <c r="R103" s="49"/>
      <c r="S103" s="49">
        <f t="shared" si="24"/>
        <v>11469.8</v>
      </c>
      <c r="T103" s="49">
        <f t="shared" si="25"/>
        <v>11469.8</v>
      </c>
      <c r="U103" s="49"/>
      <c r="V103" s="49"/>
      <c r="W103" s="49">
        <f t="shared" si="26"/>
        <v>11469.8</v>
      </c>
      <c r="X103" s="49">
        <f t="shared" si="27"/>
        <v>11469.8</v>
      </c>
      <c r="Y103" s="49"/>
      <c r="Z103" s="49"/>
      <c r="AA103" s="49">
        <f t="shared" si="28"/>
        <v>11469.8</v>
      </c>
      <c r="AB103" s="49">
        <f t="shared" si="29"/>
        <v>11469.8</v>
      </c>
      <c r="AC103" s="49"/>
      <c r="AD103" s="49"/>
      <c r="AE103" s="49">
        <f t="shared" si="18"/>
        <v>11469.8</v>
      </c>
      <c r="AF103" s="49">
        <f t="shared" si="19"/>
        <v>11469.8</v>
      </c>
      <c r="AG103" s="3"/>
      <c r="AH103" s="3"/>
      <c r="AI103" s="135">
        <f t="shared" si="20"/>
        <v>11469.8</v>
      </c>
      <c r="AJ103" s="135">
        <f t="shared" si="21"/>
        <v>11469.8</v>
      </c>
      <c r="AK103" s="135"/>
      <c r="AL103" s="135"/>
      <c r="AM103" s="135">
        <f t="shared" si="22"/>
        <v>11469.8</v>
      </c>
      <c r="AN103" s="135">
        <f t="shared" si="23"/>
        <v>11469.8</v>
      </c>
    </row>
    <row r="104" spans="1:40" x14ac:dyDescent="0.2">
      <c r="A104" s="42" t="s">
        <v>64</v>
      </c>
      <c r="B104" s="55" t="s">
        <v>175</v>
      </c>
      <c r="C104" s="56" t="s">
        <v>3</v>
      </c>
      <c r="D104" s="55" t="s">
        <v>2</v>
      </c>
      <c r="E104" s="57" t="s">
        <v>228</v>
      </c>
      <c r="F104" s="60">
        <v>540</v>
      </c>
      <c r="G104" s="52">
        <v>11469.8</v>
      </c>
      <c r="H104" s="52">
        <v>11469.8</v>
      </c>
      <c r="I104" s="52"/>
      <c r="J104" s="52"/>
      <c r="K104" s="52">
        <f t="shared" si="30"/>
        <v>11469.8</v>
      </c>
      <c r="L104" s="91">
        <f t="shared" si="31"/>
        <v>11469.8</v>
      </c>
      <c r="M104" s="51"/>
      <c r="N104" s="51"/>
      <c r="O104" s="49">
        <f t="shared" si="16"/>
        <v>11469.8</v>
      </c>
      <c r="P104" s="49">
        <f t="shared" si="16"/>
        <v>11469.8</v>
      </c>
      <c r="Q104" s="49"/>
      <c r="R104" s="49"/>
      <c r="S104" s="49">
        <f t="shared" si="24"/>
        <v>11469.8</v>
      </c>
      <c r="T104" s="49">
        <f t="shared" si="25"/>
        <v>11469.8</v>
      </c>
      <c r="U104" s="49"/>
      <c r="V104" s="49"/>
      <c r="W104" s="49">
        <f t="shared" si="26"/>
        <v>11469.8</v>
      </c>
      <c r="X104" s="49">
        <f t="shared" si="27"/>
        <v>11469.8</v>
      </c>
      <c r="Y104" s="49"/>
      <c r="Z104" s="49"/>
      <c r="AA104" s="49">
        <f t="shared" si="28"/>
        <v>11469.8</v>
      </c>
      <c r="AB104" s="49">
        <f t="shared" si="29"/>
        <v>11469.8</v>
      </c>
      <c r="AC104" s="49"/>
      <c r="AD104" s="49"/>
      <c r="AE104" s="49">
        <f t="shared" si="18"/>
        <v>11469.8</v>
      </c>
      <c r="AF104" s="49">
        <f t="shared" si="19"/>
        <v>11469.8</v>
      </c>
      <c r="AG104" s="3"/>
      <c r="AH104" s="3"/>
      <c r="AI104" s="135">
        <f t="shared" si="20"/>
        <v>11469.8</v>
      </c>
      <c r="AJ104" s="135">
        <f t="shared" si="21"/>
        <v>11469.8</v>
      </c>
      <c r="AK104" s="135"/>
      <c r="AL104" s="135"/>
      <c r="AM104" s="135">
        <f t="shared" si="22"/>
        <v>11469.8</v>
      </c>
      <c r="AN104" s="135">
        <f t="shared" si="23"/>
        <v>11469.8</v>
      </c>
    </row>
    <row r="105" spans="1:40" ht="45" x14ac:dyDescent="0.2">
      <c r="A105" s="42" t="s">
        <v>293</v>
      </c>
      <c r="B105" s="55" t="s">
        <v>175</v>
      </c>
      <c r="C105" s="56" t="s">
        <v>3</v>
      </c>
      <c r="D105" s="55" t="s">
        <v>2</v>
      </c>
      <c r="E105" s="57" t="s">
        <v>227</v>
      </c>
      <c r="F105" s="60" t="s">
        <v>7</v>
      </c>
      <c r="G105" s="52">
        <f>G106</f>
        <v>15302.8</v>
      </c>
      <c r="H105" s="52">
        <f>H106</f>
        <v>15302.8</v>
      </c>
      <c r="I105" s="52"/>
      <c r="J105" s="52"/>
      <c r="K105" s="52">
        <f t="shared" si="30"/>
        <v>15302.8</v>
      </c>
      <c r="L105" s="91">
        <f t="shared" si="31"/>
        <v>15302.8</v>
      </c>
      <c r="M105" s="51"/>
      <c r="N105" s="51"/>
      <c r="O105" s="49">
        <f t="shared" ref="O105:P178" si="32">K105+M105</f>
        <v>15302.8</v>
      </c>
      <c r="P105" s="49">
        <f t="shared" si="32"/>
        <v>15302.8</v>
      </c>
      <c r="Q105" s="49"/>
      <c r="R105" s="49"/>
      <c r="S105" s="49">
        <f t="shared" si="24"/>
        <v>15302.8</v>
      </c>
      <c r="T105" s="49">
        <f t="shared" si="25"/>
        <v>15302.8</v>
      </c>
      <c r="U105" s="49"/>
      <c r="V105" s="49"/>
      <c r="W105" s="49">
        <f t="shared" si="26"/>
        <v>15302.8</v>
      </c>
      <c r="X105" s="49">
        <f t="shared" si="27"/>
        <v>15302.8</v>
      </c>
      <c r="Y105" s="49"/>
      <c r="Z105" s="49"/>
      <c r="AA105" s="49">
        <f t="shared" si="28"/>
        <v>15302.8</v>
      </c>
      <c r="AB105" s="49">
        <f t="shared" si="29"/>
        <v>15302.8</v>
      </c>
      <c r="AC105" s="49"/>
      <c r="AD105" s="49"/>
      <c r="AE105" s="49">
        <f t="shared" si="18"/>
        <v>15302.8</v>
      </c>
      <c r="AF105" s="49">
        <f t="shared" si="19"/>
        <v>15302.8</v>
      </c>
      <c r="AG105" s="3"/>
      <c r="AH105" s="3"/>
      <c r="AI105" s="135">
        <f t="shared" si="20"/>
        <v>15302.8</v>
      </c>
      <c r="AJ105" s="135">
        <f t="shared" si="21"/>
        <v>15302.8</v>
      </c>
      <c r="AK105" s="135"/>
      <c r="AL105" s="135"/>
      <c r="AM105" s="135">
        <f t="shared" si="22"/>
        <v>15302.8</v>
      </c>
      <c r="AN105" s="135">
        <f t="shared" si="23"/>
        <v>15302.8</v>
      </c>
    </row>
    <row r="106" spans="1:40" x14ac:dyDescent="0.2">
      <c r="A106" s="42" t="s">
        <v>65</v>
      </c>
      <c r="B106" s="55" t="s">
        <v>175</v>
      </c>
      <c r="C106" s="56" t="s">
        <v>3</v>
      </c>
      <c r="D106" s="55" t="s">
        <v>2</v>
      </c>
      <c r="E106" s="57" t="s">
        <v>227</v>
      </c>
      <c r="F106" s="60">
        <v>500</v>
      </c>
      <c r="G106" s="52">
        <f>G107</f>
        <v>15302.8</v>
      </c>
      <c r="H106" s="52">
        <f>H107</f>
        <v>15302.8</v>
      </c>
      <c r="I106" s="52"/>
      <c r="J106" s="52"/>
      <c r="K106" s="52">
        <f t="shared" si="30"/>
        <v>15302.8</v>
      </c>
      <c r="L106" s="91">
        <f t="shared" si="31"/>
        <v>15302.8</v>
      </c>
      <c r="M106" s="51"/>
      <c r="N106" s="51"/>
      <c r="O106" s="49">
        <f t="shared" si="32"/>
        <v>15302.8</v>
      </c>
      <c r="P106" s="49">
        <f t="shared" si="32"/>
        <v>15302.8</v>
      </c>
      <c r="Q106" s="49"/>
      <c r="R106" s="49"/>
      <c r="S106" s="49">
        <f t="shared" si="24"/>
        <v>15302.8</v>
      </c>
      <c r="T106" s="49">
        <f t="shared" si="25"/>
        <v>15302.8</v>
      </c>
      <c r="U106" s="49"/>
      <c r="V106" s="49"/>
      <c r="W106" s="49">
        <f t="shared" si="26"/>
        <v>15302.8</v>
      </c>
      <c r="X106" s="49">
        <f t="shared" si="27"/>
        <v>15302.8</v>
      </c>
      <c r="Y106" s="49"/>
      <c r="Z106" s="49"/>
      <c r="AA106" s="49">
        <f t="shared" si="28"/>
        <v>15302.8</v>
      </c>
      <c r="AB106" s="49">
        <f t="shared" si="29"/>
        <v>15302.8</v>
      </c>
      <c r="AC106" s="49"/>
      <c r="AD106" s="49"/>
      <c r="AE106" s="49">
        <f t="shared" si="18"/>
        <v>15302.8</v>
      </c>
      <c r="AF106" s="49">
        <f t="shared" si="19"/>
        <v>15302.8</v>
      </c>
      <c r="AG106" s="3"/>
      <c r="AH106" s="3"/>
      <c r="AI106" s="135">
        <f t="shared" si="20"/>
        <v>15302.8</v>
      </c>
      <c r="AJ106" s="135">
        <f t="shared" si="21"/>
        <v>15302.8</v>
      </c>
      <c r="AK106" s="135"/>
      <c r="AL106" s="135"/>
      <c r="AM106" s="135">
        <f t="shared" si="22"/>
        <v>15302.8</v>
      </c>
      <c r="AN106" s="135">
        <f t="shared" si="23"/>
        <v>15302.8</v>
      </c>
    </row>
    <row r="107" spans="1:40" x14ac:dyDescent="0.2">
      <c r="A107" s="42" t="s">
        <v>64</v>
      </c>
      <c r="B107" s="55" t="s">
        <v>175</v>
      </c>
      <c r="C107" s="56" t="s">
        <v>3</v>
      </c>
      <c r="D107" s="55" t="s">
        <v>2</v>
      </c>
      <c r="E107" s="57" t="s">
        <v>227</v>
      </c>
      <c r="F107" s="60">
        <v>540</v>
      </c>
      <c r="G107" s="52">
        <v>15302.8</v>
      </c>
      <c r="H107" s="52">
        <v>15302.8</v>
      </c>
      <c r="I107" s="52"/>
      <c r="J107" s="52"/>
      <c r="K107" s="52">
        <f t="shared" si="30"/>
        <v>15302.8</v>
      </c>
      <c r="L107" s="91">
        <f t="shared" si="31"/>
        <v>15302.8</v>
      </c>
      <c r="M107" s="51"/>
      <c r="N107" s="51"/>
      <c r="O107" s="49">
        <f t="shared" si="32"/>
        <v>15302.8</v>
      </c>
      <c r="P107" s="49">
        <f t="shared" si="32"/>
        <v>15302.8</v>
      </c>
      <c r="Q107" s="49"/>
      <c r="R107" s="49"/>
      <c r="S107" s="49">
        <f t="shared" si="24"/>
        <v>15302.8</v>
      </c>
      <c r="T107" s="49">
        <f t="shared" si="25"/>
        <v>15302.8</v>
      </c>
      <c r="U107" s="49"/>
      <c r="V107" s="49"/>
      <c r="W107" s="49">
        <f t="shared" si="26"/>
        <v>15302.8</v>
      </c>
      <c r="X107" s="49">
        <f t="shared" si="27"/>
        <v>15302.8</v>
      </c>
      <c r="Y107" s="49"/>
      <c r="Z107" s="49"/>
      <c r="AA107" s="49">
        <f t="shared" si="28"/>
        <v>15302.8</v>
      </c>
      <c r="AB107" s="49">
        <f t="shared" si="29"/>
        <v>15302.8</v>
      </c>
      <c r="AC107" s="49"/>
      <c r="AD107" s="49"/>
      <c r="AE107" s="49">
        <f t="shared" si="18"/>
        <v>15302.8</v>
      </c>
      <c r="AF107" s="49">
        <f t="shared" si="19"/>
        <v>15302.8</v>
      </c>
      <c r="AG107" s="3"/>
      <c r="AH107" s="3"/>
      <c r="AI107" s="135">
        <f t="shared" si="20"/>
        <v>15302.8</v>
      </c>
      <c r="AJ107" s="135">
        <f t="shared" si="21"/>
        <v>15302.8</v>
      </c>
      <c r="AK107" s="135"/>
      <c r="AL107" s="135"/>
      <c r="AM107" s="135">
        <f t="shared" si="22"/>
        <v>15302.8</v>
      </c>
      <c r="AN107" s="135">
        <f t="shared" si="23"/>
        <v>15302.8</v>
      </c>
    </row>
    <row r="108" spans="1:40" ht="33.75" x14ac:dyDescent="0.2">
      <c r="A108" s="53" t="s">
        <v>325</v>
      </c>
      <c r="B108" s="55">
        <v>2</v>
      </c>
      <c r="C108" s="56">
        <v>0</v>
      </c>
      <c r="D108" s="55">
        <v>0</v>
      </c>
      <c r="E108" s="57" t="s">
        <v>326</v>
      </c>
      <c r="F108" s="48"/>
      <c r="G108" s="52"/>
      <c r="H108" s="52"/>
      <c r="I108" s="49">
        <f>I109</f>
        <v>2056.4609999999998</v>
      </c>
      <c r="J108" s="49">
        <f>J109</f>
        <v>2138.6750000000002</v>
      </c>
      <c r="K108" s="52">
        <f t="shared" ref="K108:L110" si="33">I108</f>
        <v>2056.4609999999998</v>
      </c>
      <c r="L108" s="91">
        <f t="shared" si="33"/>
        <v>2138.6750000000002</v>
      </c>
      <c r="M108" s="51"/>
      <c r="N108" s="51"/>
      <c r="O108" s="49">
        <f t="shared" si="32"/>
        <v>2056.4609999999998</v>
      </c>
      <c r="P108" s="49">
        <f t="shared" si="32"/>
        <v>2138.6750000000002</v>
      </c>
      <c r="Q108" s="49"/>
      <c r="R108" s="49"/>
      <c r="S108" s="49">
        <f t="shared" si="24"/>
        <v>2056.4609999999998</v>
      </c>
      <c r="T108" s="49">
        <f t="shared" si="25"/>
        <v>2138.6750000000002</v>
      </c>
      <c r="U108" s="49"/>
      <c r="V108" s="49"/>
      <c r="W108" s="49">
        <f t="shared" si="26"/>
        <v>2056.4609999999998</v>
      </c>
      <c r="X108" s="49">
        <f t="shared" si="27"/>
        <v>2138.6750000000002</v>
      </c>
      <c r="Y108" s="49"/>
      <c r="Z108" s="49"/>
      <c r="AA108" s="49">
        <f t="shared" si="28"/>
        <v>2056.4609999999998</v>
      </c>
      <c r="AB108" s="49">
        <f t="shared" si="29"/>
        <v>2138.6750000000002</v>
      </c>
      <c r="AC108" s="49"/>
      <c r="AD108" s="49"/>
      <c r="AE108" s="49">
        <f t="shared" si="18"/>
        <v>2056.4609999999998</v>
      </c>
      <c r="AF108" s="49">
        <f t="shared" si="19"/>
        <v>2138.6750000000002</v>
      </c>
      <c r="AG108" s="3"/>
      <c r="AH108" s="3"/>
      <c r="AI108" s="135">
        <f t="shared" si="20"/>
        <v>2056.4609999999998</v>
      </c>
      <c r="AJ108" s="135">
        <f t="shared" si="21"/>
        <v>2138.6750000000002</v>
      </c>
      <c r="AK108" s="135"/>
      <c r="AL108" s="135"/>
      <c r="AM108" s="135">
        <f t="shared" si="22"/>
        <v>2056.4609999999998</v>
      </c>
      <c r="AN108" s="135">
        <f t="shared" si="23"/>
        <v>2138.6750000000002</v>
      </c>
    </row>
    <row r="109" spans="1:40" x14ac:dyDescent="0.2">
      <c r="A109" s="53" t="s">
        <v>65</v>
      </c>
      <c r="B109" s="55">
        <v>2</v>
      </c>
      <c r="C109" s="56">
        <v>0</v>
      </c>
      <c r="D109" s="55">
        <v>0</v>
      </c>
      <c r="E109" s="57" t="s">
        <v>326</v>
      </c>
      <c r="F109" s="48">
        <v>500</v>
      </c>
      <c r="G109" s="52"/>
      <c r="H109" s="52"/>
      <c r="I109" s="49">
        <f>I110</f>
        <v>2056.4609999999998</v>
      </c>
      <c r="J109" s="49">
        <f>J110</f>
        <v>2138.6750000000002</v>
      </c>
      <c r="K109" s="52">
        <f t="shared" si="33"/>
        <v>2056.4609999999998</v>
      </c>
      <c r="L109" s="91">
        <f t="shared" si="33"/>
        <v>2138.6750000000002</v>
      </c>
      <c r="M109" s="51"/>
      <c r="N109" s="51"/>
      <c r="O109" s="49">
        <f t="shared" si="32"/>
        <v>2056.4609999999998</v>
      </c>
      <c r="P109" s="49">
        <f t="shared" si="32"/>
        <v>2138.6750000000002</v>
      </c>
      <c r="Q109" s="49"/>
      <c r="R109" s="49"/>
      <c r="S109" s="49">
        <f t="shared" si="24"/>
        <v>2056.4609999999998</v>
      </c>
      <c r="T109" s="49">
        <f t="shared" si="25"/>
        <v>2138.6750000000002</v>
      </c>
      <c r="U109" s="49"/>
      <c r="V109" s="49"/>
      <c r="W109" s="49">
        <f t="shared" si="26"/>
        <v>2056.4609999999998</v>
      </c>
      <c r="X109" s="49">
        <f t="shared" si="27"/>
        <v>2138.6750000000002</v>
      </c>
      <c r="Y109" s="49"/>
      <c r="Z109" s="49"/>
      <c r="AA109" s="49">
        <f t="shared" si="28"/>
        <v>2056.4609999999998</v>
      </c>
      <c r="AB109" s="49">
        <f t="shared" si="29"/>
        <v>2138.6750000000002</v>
      </c>
      <c r="AC109" s="49"/>
      <c r="AD109" s="49"/>
      <c r="AE109" s="49">
        <f t="shared" si="18"/>
        <v>2056.4609999999998</v>
      </c>
      <c r="AF109" s="49">
        <f t="shared" si="19"/>
        <v>2138.6750000000002</v>
      </c>
      <c r="AG109" s="3"/>
      <c r="AH109" s="3"/>
      <c r="AI109" s="135">
        <f t="shared" si="20"/>
        <v>2056.4609999999998</v>
      </c>
      <c r="AJ109" s="135">
        <f t="shared" si="21"/>
        <v>2138.6750000000002</v>
      </c>
      <c r="AK109" s="135"/>
      <c r="AL109" s="135"/>
      <c r="AM109" s="135">
        <f t="shared" si="22"/>
        <v>2056.4609999999998</v>
      </c>
      <c r="AN109" s="135">
        <f t="shared" si="23"/>
        <v>2138.6750000000002</v>
      </c>
    </row>
    <row r="110" spans="1:40" x14ac:dyDescent="0.2">
      <c r="A110" s="53" t="s">
        <v>64</v>
      </c>
      <c r="B110" s="55">
        <v>2</v>
      </c>
      <c r="C110" s="56">
        <v>0</v>
      </c>
      <c r="D110" s="55">
        <v>0</v>
      </c>
      <c r="E110" s="57" t="s">
        <v>326</v>
      </c>
      <c r="F110" s="48">
        <v>540</v>
      </c>
      <c r="G110" s="52"/>
      <c r="H110" s="52"/>
      <c r="I110" s="49">
        <f>2036.1+20.361</f>
        <v>2056.4609999999998</v>
      </c>
      <c r="J110" s="49">
        <f>2117.5+21.175</f>
        <v>2138.6750000000002</v>
      </c>
      <c r="K110" s="52">
        <f t="shared" si="33"/>
        <v>2056.4609999999998</v>
      </c>
      <c r="L110" s="91">
        <f t="shared" si="33"/>
        <v>2138.6750000000002</v>
      </c>
      <c r="M110" s="51"/>
      <c r="N110" s="51"/>
      <c r="O110" s="49">
        <f t="shared" si="32"/>
        <v>2056.4609999999998</v>
      </c>
      <c r="P110" s="49">
        <f t="shared" si="32"/>
        <v>2138.6750000000002</v>
      </c>
      <c r="Q110" s="49"/>
      <c r="R110" s="49"/>
      <c r="S110" s="49">
        <f t="shared" si="24"/>
        <v>2056.4609999999998</v>
      </c>
      <c r="T110" s="49">
        <f t="shared" si="25"/>
        <v>2138.6750000000002</v>
      </c>
      <c r="U110" s="49"/>
      <c r="V110" s="49"/>
      <c r="W110" s="49">
        <f t="shared" si="26"/>
        <v>2056.4609999999998</v>
      </c>
      <c r="X110" s="49">
        <f t="shared" si="27"/>
        <v>2138.6750000000002</v>
      </c>
      <c r="Y110" s="49"/>
      <c r="Z110" s="49"/>
      <c r="AA110" s="49">
        <f t="shared" si="28"/>
        <v>2056.4609999999998</v>
      </c>
      <c r="AB110" s="49">
        <f t="shared" si="29"/>
        <v>2138.6750000000002</v>
      </c>
      <c r="AC110" s="49"/>
      <c r="AD110" s="49"/>
      <c r="AE110" s="49">
        <f t="shared" si="18"/>
        <v>2056.4609999999998</v>
      </c>
      <c r="AF110" s="49">
        <f t="shared" si="19"/>
        <v>2138.6750000000002</v>
      </c>
      <c r="AG110" s="3"/>
      <c r="AH110" s="3"/>
      <c r="AI110" s="135">
        <f t="shared" si="20"/>
        <v>2056.4609999999998</v>
      </c>
      <c r="AJ110" s="135">
        <f t="shared" si="21"/>
        <v>2138.6750000000002</v>
      </c>
      <c r="AK110" s="135"/>
      <c r="AL110" s="135"/>
      <c r="AM110" s="135">
        <f t="shared" si="22"/>
        <v>2056.4609999999998</v>
      </c>
      <c r="AN110" s="135">
        <f t="shared" si="23"/>
        <v>2138.6750000000002</v>
      </c>
    </row>
    <row r="111" spans="1:40" x14ac:dyDescent="0.2">
      <c r="A111" s="42" t="s">
        <v>339</v>
      </c>
      <c r="B111" s="45">
        <v>2</v>
      </c>
      <c r="C111" s="46">
        <v>0</v>
      </c>
      <c r="D111" s="45" t="s">
        <v>338</v>
      </c>
      <c r="E111" s="47">
        <v>0</v>
      </c>
      <c r="F111" s="48"/>
      <c r="G111" s="52"/>
      <c r="H111" s="52"/>
      <c r="I111" s="52"/>
      <c r="J111" s="52"/>
      <c r="K111" s="52"/>
      <c r="L111" s="91"/>
      <c r="M111" s="52">
        <f t="shared" ref="M111:P115" si="34">M112</f>
        <v>42465</v>
      </c>
      <c r="N111" s="52">
        <f t="shared" si="34"/>
        <v>42940</v>
      </c>
      <c r="O111" s="52">
        <f t="shared" si="34"/>
        <v>42465</v>
      </c>
      <c r="P111" s="52">
        <f t="shared" si="34"/>
        <v>42940</v>
      </c>
      <c r="Q111" s="52"/>
      <c r="R111" s="52"/>
      <c r="S111" s="52">
        <f t="shared" si="24"/>
        <v>42465</v>
      </c>
      <c r="T111" s="52">
        <f t="shared" si="25"/>
        <v>42940</v>
      </c>
      <c r="U111" s="52"/>
      <c r="V111" s="52"/>
      <c r="W111" s="52">
        <f t="shared" si="26"/>
        <v>42465</v>
      </c>
      <c r="X111" s="52">
        <f t="shared" si="27"/>
        <v>42940</v>
      </c>
      <c r="Y111" s="52"/>
      <c r="Z111" s="52"/>
      <c r="AA111" s="52">
        <f t="shared" si="28"/>
        <v>42465</v>
      </c>
      <c r="AB111" s="52">
        <f t="shared" si="29"/>
        <v>42940</v>
      </c>
      <c r="AC111" s="52"/>
      <c r="AD111" s="52"/>
      <c r="AE111" s="52">
        <f t="shared" si="18"/>
        <v>42465</v>
      </c>
      <c r="AF111" s="52">
        <f t="shared" si="19"/>
        <v>42940</v>
      </c>
      <c r="AG111" s="52">
        <f>AG112</f>
        <v>2235</v>
      </c>
      <c r="AH111" s="52">
        <f>AH112</f>
        <v>2260</v>
      </c>
      <c r="AI111" s="135">
        <f t="shared" si="20"/>
        <v>44700</v>
      </c>
      <c r="AJ111" s="135">
        <f t="shared" si="21"/>
        <v>45200</v>
      </c>
      <c r="AK111" s="135"/>
      <c r="AL111" s="135"/>
      <c r="AM111" s="135">
        <f t="shared" si="22"/>
        <v>44700</v>
      </c>
      <c r="AN111" s="135">
        <f t="shared" si="23"/>
        <v>45200</v>
      </c>
    </row>
    <row r="112" spans="1:40" ht="48.75" customHeight="1" x14ac:dyDescent="0.2">
      <c r="A112" s="59" t="s">
        <v>337</v>
      </c>
      <c r="B112" s="55">
        <v>2</v>
      </c>
      <c r="C112" s="56">
        <v>0</v>
      </c>
      <c r="D112" s="55" t="str">
        <f>D111</f>
        <v>R1</v>
      </c>
      <c r="E112" s="57" t="s">
        <v>336</v>
      </c>
      <c r="F112" s="60"/>
      <c r="G112" s="40"/>
      <c r="H112" s="40"/>
      <c r="I112" s="40"/>
      <c r="J112" s="40"/>
      <c r="K112" s="40"/>
      <c r="L112" s="41"/>
      <c r="M112" s="52">
        <f>M115</f>
        <v>42465</v>
      </c>
      <c r="N112" s="52">
        <f>N115</f>
        <v>42940</v>
      </c>
      <c r="O112" s="52">
        <f>O115</f>
        <v>42465</v>
      </c>
      <c r="P112" s="52">
        <f>P115</f>
        <v>42940</v>
      </c>
      <c r="Q112" s="52"/>
      <c r="R112" s="52"/>
      <c r="S112" s="52">
        <f t="shared" si="24"/>
        <v>42465</v>
      </c>
      <c r="T112" s="52">
        <f t="shared" si="25"/>
        <v>42940</v>
      </c>
      <c r="U112" s="52"/>
      <c r="V112" s="52"/>
      <c r="W112" s="52">
        <f t="shared" si="26"/>
        <v>42465</v>
      </c>
      <c r="X112" s="52">
        <f t="shared" si="27"/>
        <v>42940</v>
      </c>
      <c r="Y112" s="52"/>
      <c r="Z112" s="52"/>
      <c r="AA112" s="52">
        <f t="shared" si="28"/>
        <v>42465</v>
      </c>
      <c r="AB112" s="52">
        <f t="shared" si="29"/>
        <v>42940</v>
      </c>
      <c r="AC112" s="52"/>
      <c r="AD112" s="52"/>
      <c r="AE112" s="52">
        <f t="shared" si="18"/>
        <v>42465</v>
      </c>
      <c r="AF112" s="52">
        <f t="shared" si="19"/>
        <v>42940</v>
      </c>
      <c r="AG112" s="52">
        <f>AG113+AG115</f>
        <v>2235</v>
      </c>
      <c r="AH112" s="52">
        <f>AH113+AH115</f>
        <v>2260</v>
      </c>
      <c r="AI112" s="135">
        <f t="shared" si="20"/>
        <v>44700</v>
      </c>
      <c r="AJ112" s="135">
        <f t="shared" si="21"/>
        <v>45200</v>
      </c>
      <c r="AK112" s="135"/>
      <c r="AL112" s="135"/>
      <c r="AM112" s="135">
        <f t="shared" si="22"/>
        <v>44700</v>
      </c>
      <c r="AN112" s="135">
        <f t="shared" si="23"/>
        <v>45200</v>
      </c>
    </row>
    <row r="113" spans="1:40" ht="27.75" customHeight="1" x14ac:dyDescent="0.2">
      <c r="A113" s="149" t="s">
        <v>14</v>
      </c>
      <c r="B113" s="152">
        <v>2</v>
      </c>
      <c r="C113" s="153">
        <v>0</v>
      </c>
      <c r="D113" s="152" t="str">
        <f t="shared" ref="D113:D114" si="35">D112</f>
        <v>R1</v>
      </c>
      <c r="E113" s="154" t="s">
        <v>336</v>
      </c>
      <c r="F113" s="155">
        <v>200</v>
      </c>
      <c r="G113" s="146"/>
      <c r="H113" s="146"/>
      <c r="I113" s="146"/>
      <c r="J113" s="146"/>
      <c r="K113" s="146"/>
      <c r="L113" s="160"/>
      <c r="M113" s="135"/>
      <c r="N113" s="135"/>
      <c r="O113" s="135"/>
      <c r="P113" s="135"/>
      <c r="Q113" s="135"/>
      <c r="R113" s="135"/>
      <c r="S113" s="135"/>
      <c r="T113" s="135"/>
      <c r="U113" s="135"/>
      <c r="V113" s="135"/>
      <c r="W113" s="135"/>
      <c r="X113" s="135"/>
      <c r="Y113" s="135"/>
      <c r="Z113" s="135"/>
      <c r="AA113" s="135"/>
      <c r="AB113" s="135"/>
      <c r="AC113" s="135"/>
      <c r="AD113" s="135"/>
      <c r="AE113" s="135"/>
      <c r="AF113" s="135"/>
      <c r="AG113" s="135">
        <f>AG114</f>
        <v>44700</v>
      </c>
      <c r="AH113" s="135">
        <f>AH114</f>
        <v>45200</v>
      </c>
      <c r="AI113" s="135">
        <f>AG113</f>
        <v>44700</v>
      </c>
      <c r="AJ113" s="135">
        <f>AH113</f>
        <v>45200</v>
      </c>
      <c r="AK113" s="135"/>
      <c r="AL113" s="135"/>
      <c r="AM113" s="135">
        <f t="shared" si="22"/>
        <v>44700</v>
      </c>
      <c r="AN113" s="135">
        <f t="shared" si="23"/>
        <v>45200</v>
      </c>
    </row>
    <row r="114" spans="1:40" ht="29.25" customHeight="1" x14ac:dyDescent="0.2">
      <c r="A114" s="149" t="s">
        <v>13</v>
      </c>
      <c r="B114" s="152">
        <v>2</v>
      </c>
      <c r="C114" s="153">
        <v>0</v>
      </c>
      <c r="D114" s="152" t="str">
        <f t="shared" si="35"/>
        <v>R1</v>
      </c>
      <c r="E114" s="154" t="s">
        <v>336</v>
      </c>
      <c r="F114" s="155">
        <v>240</v>
      </c>
      <c r="G114" s="146"/>
      <c r="H114" s="146"/>
      <c r="I114" s="146"/>
      <c r="J114" s="146"/>
      <c r="K114" s="146"/>
      <c r="L114" s="160"/>
      <c r="M114" s="135"/>
      <c r="N114" s="135"/>
      <c r="O114" s="135"/>
      <c r="P114" s="135"/>
      <c r="Q114" s="135"/>
      <c r="R114" s="135"/>
      <c r="S114" s="135"/>
      <c r="T114" s="135"/>
      <c r="U114" s="135"/>
      <c r="V114" s="135"/>
      <c r="W114" s="135"/>
      <c r="X114" s="135"/>
      <c r="Y114" s="135"/>
      <c r="Z114" s="135"/>
      <c r="AA114" s="135"/>
      <c r="AB114" s="135"/>
      <c r="AC114" s="135"/>
      <c r="AD114" s="135"/>
      <c r="AE114" s="135"/>
      <c r="AF114" s="135"/>
      <c r="AG114" s="135">
        <f>42465+2235</f>
        <v>44700</v>
      </c>
      <c r="AH114" s="135">
        <f>42940+2260</f>
        <v>45200</v>
      </c>
      <c r="AI114" s="135">
        <f>AG114</f>
        <v>44700</v>
      </c>
      <c r="AJ114" s="135">
        <f>AH114</f>
        <v>45200</v>
      </c>
      <c r="AK114" s="135"/>
      <c r="AL114" s="135"/>
      <c r="AM114" s="135">
        <f t="shared" si="22"/>
        <v>44700</v>
      </c>
      <c r="AN114" s="135">
        <f t="shared" si="23"/>
        <v>45200</v>
      </c>
    </row>
    <row r="115" spans="1:40" x14ac:dyDescent="0.2">
      <c r="A115" s="159" t="s">
        <v>65</v>
      </c>
      <c r="B115" s="152">
        <v>2</v>
      </c>
      <c r="C115" s="153">
        <v>0</v>
      </c>
      <c r="D115" s="152" t="str">
        <f>D112</f>
        <v>R1</v>
      </c>
      <c r="E115" s="154" t="s">
        <v>336</v>
      </c>
      <c r="F115" s="155">
        <v>500</v>
      </c>
      <c r="G115" s="146"/>
      <c r="H115" s="146"/>
      <c r="I115" s="146"/>
      <c r="J115" s="146"/>
      <c r="K115" s="146"/>
      <c r="L115" s="160"/>
      <c r="M115" s="135">
        <f t="shared" si="34"/>
        <v>42465</v>
      </c>
      <c r="N115" s="135">
        <f t="shared" si="34"/>
        <v>42940</v>
      </c>
      <c r="O115" s="135">
        <f t="shared" si="34"/>
        <v>42465</v>
      </c>
      <c r="P115" s="135">
        <f t="shared" si="34"/>
        <v>42940</v>
      </c>
      <c r="Q115" s="135"/>
      <c r="R115" s="135"/>
      <c r="S115" s="135">
        <f t="shared" si="24"/>
        <v>42465</v>
      </c>
      <c r="T115" s="135">
        <f t="shared" si="25"/>
        <v>42940</v>
      </c>
      <c r="U115" s="135"/>
      <c r="V115" s="135"/>
      <c r="W115" s="135">
        <f t="shared" si="26"/>
        <v>42465</v>
      </c>
      <c r="X115" s="135">
        <f t="shared" si="27"/>
        <v>42940</v>
      </c>
      <c r="Y115" s="135"/>
      <c r="Z115" s="135"/>
      <c r="AA115" s="135">
        <f t="shared" si="28"/>
        <v>42465</v>
      </c>
      <c r="AB115" s="135">
        <f t="shared" si="29"/>
        <v>42940</v>
      </c>
      <c r="AC115" s="135"/>
      <c r="AD115" s="135"/>
      <c r="AE115" s="135">
        <f t="shared" si="18"/>
        <v>42465</v>
      </c>
      <c r="AF115" s="135">
        <f t="shared" si="19"/>
        <v>42940</v>
      </c>
      <c r="AG115" s="135">
        <f>AG116</f>
        <v>-42465</v>
      </c>
      <c r="AH115" s="135">
        <f>AH116</f>
        <v>-42940</v>
      </c>
      <c r="AI115" s="135">
        <f t="shared" si="20"/>
        <v>0</v>
      </c>
      <c r="AJ115" s="135">
        <f t="shared" si="21"/>
        <v>0</v>
      </c>
      <c r="AK115" s="135"/>
      <c r="AL115" s="135"/>
      <c r="AM115" s="135">
        <f t="shared" si="22"/>
        <v>0</v>
      </c>
      <c r="AN115" s="135">
        <f t="shared" si="23"/>
        <v>0</v>
      </c>
    </row>
    <row r="116" spans="1:40" x14ac:dyDescent="0.2">
      <c r="A116" s="53" t="s">
        <v>64</v>
      </c>
      <c r="B116" s="55">
        <v>2</v>
      </c>
      <c r="C116" s="56">
        <v>0</v>
      </c>
      <c r="D116" s="55" t="str">
        <f>D112</f>
        <v>R1</v>
      </c>
      <c r="E116" s="57" t="s">
        <v>336</v>
      </c>
      <c r="F116" s="60">
        <v>540</v>
      </c>
      <c r="G116" s="40"/>
      <c r="H116" s="40"/>
      <c r="I116" s="40"/>
      <c r="J116" s="40"/>
      <c r="K116" s="40"/>
      <c r="L116" s="41"/>
      <c r="M116" s="52">
        <v>42465</v>
      </c>
      <c r="N116" s="52">
        <v>42940</v>
      </c>
      <c r="O116" s="52">
        <f>M116</f>
        <v>42465</v>
      </c>
      <c r="P116" s="52">
        <f>N116</f>
        <v>42940</v>
      </c>
      <c r="Q116" s="52"/>
      <c r="R116" s="52"/>
      <c r="S116" s="52">
        <f t="shared" si="24"/>
        <v>42465</v>
      </c>
      <c r="T116" s="52">
        <f t="shared" si="25"/>
        <v>42940</v>
      </c>
      <c r="U116" s="52"/>
      <c r="V116" s="52"/>
      <c r="W116" s="52">
        <f t="shared" si="26"/>
        <v>42465</v>
      </c>
      <c r="X116" s="52">
        <f t="shared" si="27"/>
        <v>42940</v>
      </c>
      <c r="Y116" s="52"/>
      <c r="Z116" s="52"/>
      <c r="AA116" s="52">
        <f t="shared" si="28"/>
        <v>42465</v>
      </c>
      <c r="AB116" s="52">
        <f t="shared" si="29"/>
        <v>42940</v>
      </c>
      <c r="AC116" s="52"/>
      <c r="AD116" s="52"/>
      <c r="AE116" s="52">
        <f t="shared" si="18"/>
        <v>42465</v>
      </c>
      <c r="AF116" s="52">
        <f t="shared" si="19"/>
        <v>42940</v>
      </c>
      <c r="AG116" s="52">
        <f>-AE116</f>
        <v>-42465</v>
      </c>
      <c r="AH116" s="52">
        <f>-AF116</f>
        <v>-42940</v>
      </c>
      <c r="AI116" s="135">
        <f t="shared" si="20"/>
        <v>0</v>
      </c>
      <c r="AJ116" s="135">
        <f t="shared" si="21"/>
        <v>0</v>
      </c>
      <c r="AK116" s="135"/>
      <c r="AL116" s="135"/>
      <c r="AM116" s="135">
        <f t="shared" si="22"/>
        <v>0</v>
      </c>
      <c r="AN116" s="135">
        <f t="shared" si="23"/>
        <v>0</v>
      </c>
    </row>
    <row r="117" spans="1:40" ht="39" customHeight="1" x14ac:dyDescent="0.2">
      <c r="A117" s="127" t="s">
        <v>352</v>
      </c>
      <c r="B117" s="55">
        <v>2</v>
      </c>
      <c r="C117" s="56">
        <v>0</v>
      </c>
      <c r="D117" s="55" t="s">
        <v>347</v>
      </c>
      <c r="E117" s="47">
        <v>0</v>
      </c>
      <c r="F117" s="48"/>
      <c r="G117" s="40"/>
      <c r="H117" s="40"/>
      <c r="I117" s="40"/>
      <c r="J117" s="40"/>
      <c r="K117" s="40"/>
      <c r="L117" s="41"/>
      <c r="M117" s="52"/>
      <c r="N117" s="52"/>
      <c r="O117" s="52"/>
      <c r="P117" s="52"/>
      <c r="Q117" s="52">
        <f>Q118</f>
        <v>10000</v>
      </c>
      <c r="R117" s="52"/>
      <c r="S117" s="52">
        <f>S118</f>
        <v>10000</v>
      </c>
      <c r="T117" s="52"/>
      <c r="U117" s="52"/>
      <c r="V117" s="52"/>
      <c r="W117" s="52">
        <f t="shared" si="26"/>
        <v>10000</v>
      </c>
      <c r="X117" s="52">
        <f t="shared" si="27"/>
        <v>0</v>
      </c>
      <c r="Y117" s="52">
        <f>Y118</f>
        <v>10</v>
      </c>
      <c r="Z117" s="52"/>
      <c r="AA117" s="52">
        <f t="shared" si="28"/>
        <v>10010</v>
      </c>
      <c r="AB117" s="52">
        <f t="shared" si="29"/>
        <v>0</v>
      </c>
      <c r="AC117" s="52">
        <f>AC118</f>
        <v>20632.887790000001</v>
      </c>
      <c r="AD117" s="52"/>
      <c r="AE117" s="52">
        <f t="shared" si="18"/>
        <v>30642.887790000001</v>
      </c>
      <c r="AF117" s="52">
        <f t="shared" si="19"/>
        <v>0</v>
      </c>
      <c r="AG117" s="3"/>
      <c r="AH117" s="3"/>
      <c r="AI117" s="135">
        <f t="shared" si="20"/>
        <v>30642.887790000001</v>
      </c>
      <c r="AJ117" s="135">
        <f t="shared" si="21"/>
        <v>0</v>
      </c>
      <c r="AK117" s="135"/>
      <c r="AL117" s="135"/>
      <c r="AM117" s="135">
        <f t="shared" si="22"/>
        <v>30642.887790000001</v>
      </c>
      <c r="AN117" s="135">
        <f t="shared" si="23"/>
        <v>0</v>
      </c>
    </row>
    <row r="118" spans="1:40" ht="52.5" customHeight="1" x14ac:dyDescent="0.2">
      <c r="A118" s="53" t="s">
        <v>348</v>
      </c>
      <c r="B118" s="55">
        <v>2</v>
      </c>
      <c r="C118" s="56">
        <v>0</v>
      </c>
      <c r="D118" s="55" t="s">
        <v>349</v>
      </c>
      <c r="E118" s="57">
        <v>52320</v>
      </c>
      <c r="F118" s="48"/>
      <c r="G118" s="40"/>
      <c r="H118" s="40"/>
      <c r="I118" s="40"/>
      <c r="J118" s="40"/>
      <c r="K118" s="40"/>
      <c r="L118" s="41"/>
      <c r="M118" s="52"/>
      <c r="N118" s="52"/>
      <c r="O118" s="52"/>
      <c r="P118" s="52"/>
      <c r="Q118" s="52">
        <f>Q119</f>
        <v>10000</v>
      </c>
      <c r="R118" s="52"/>
      <c r="S118" s="52">
        <f>S119</f>
        <v>10000</v>
      </c>
      <c r="T118" s="52"/>
      <c r="U118" s="52"/>
      <c r="V118" s="52"/>
      <c r="W118" s="52">
        <f t="shared" si="26"/>
        <v>10000</v>
      </c>
      <c r="X118" s="52">
        <f t="shared" si="27"/>
        <v>0</v>
      </c>
      <c r="Y118" s="52">
        <f>Y119</f>
        <v>10</v>
      </c>
      <c r="Z118" s="52"/>
      <c r="AA118" s="52">
        <f t="shared" si="28"/>
        <v>10010</v>
      </c>
      <c r="AB118" s="52">
        <f t="shared" si="29"/>
        <v>0</v>
      </c>
      <c r="AC118" s="52">
        <f t="shared" ref="AC118:AC119" si="36">AC119</f>
        <v>20632.887790000001</v>
      </c>
      <c r="AD118" s="52"/>
      <c r="AE118" s="52">
        <f t="shared" si="18"/>
        <v>30642.887790000001</v>
      </c>
      <c r="AF118" s="52">
        <f t="shared" si="19"/>
        <v>0</v>
      </c>
      <c r="AG118" s="3"/>
      <c r="AH118" s="3"/>
      <c r="AI118" s="135">
        <f t="shared" si="20"/>
        <v>30642.887790000001</v>
      </c>
      <c r="AJ118" s="135">
        <f t="shared" si="21"/>
        <v>0</v>
      </c>
      <c r="AK118" s="135"/>
      <c r="AL118" s="135"/>
      <c r="AM118" s="135">
        <f t="shared" si="22"/>
        <v>30642.887790000001</v>
      </c>
      <c r="AN118" s="135">
        <f t="shared" si="23"/>
        <v>0</v>
      </c>
    </row>
    <row r="119" spans="1:40" ht="22.5" x14ac:dyDescent="0.2">
      <c r="A119" s="53" t="s">
        <v>99</v>
      </c>
      <c r="B119" s="55">
        <v>2</v>
      </c>
      <c r="C119" s="56">
        <v>0</v>
      </c>
      <c r="D119" s="55" t="s">
        <v>349</v>
      </c>
      <c r="E119" s="57">
        <v>52320</v>
      </c>
      <c r="F119" s="48">
        <v>400</v>
      </c>
      <c r="G119" s="40"/>
      <c r="H119" s="40"/>
      <c r="I119" s="40"/>
      <c r="J119" s="40"/>
      <c r="K119" s="40"/>
      <c r="L119" s="41"/>
      <c r="M119" s="52"/>
      <c r="N119" s="52"/>
      <c r="O119" s="52"/>
      <c r="P119" s="52"/>
      <c r="Q119" s="52">
        <f>Q120</f>
        <v>10000</v>
      </c>
      <c r="R119" s="52"/>
      <c r="S119" s="52">
        <f>S120</f>
        <v>10000</v>
      </c>
      <c r="T119" s="52"/>
      <c r="U119" s="52"/>
      <c r="V119" s="52"/>
      <c r="W119" s="52">
        <f t="shared" si="26"/>
        <v>10000</v>
      </c>
      <c r="X119" s="52">
        <f t="shared" si="27"/>
        <v>0</v>
      </c>
      <c r="Y119" s="52">
        <f>Y120</f>
        <v>10</v>
      </c>
      <c r="Z119" s="52"/>
      <c r="AA119" s="52">
        <f t="shared" si="28"/>
        <v>10010</v>
      </c>
      <c r="AB119" s="52">
        <f t="shared" si="29"/>
        <v>0</v>
      </c>
      <c r="AC119" s="52">
        <f t="shared" si="36"/>
        <v>20632.887790000001</v>
      </c>
      <c r="AD119" s="52"/>
      <c r="AE119" s="52">
        <f t="shared" si="18"/>
        <v>30642.887790000001</v>
      </c>
      <c r="AF119" s="52">
        <f t="shared" si="19"/>
        <v>0</v>
      </c>
      <c r="AG119" s="3"/>
      <c r="AH119" s="3"/>
      <c r="AI119" s="135">
        <f t="shared" si="20"/>
        <v>30642.887790000001</v>
      </c>
      <c r="AJ119" s="135">
        <f t="shared" si="21"/>
        <v>0</v>
      </c>
      <c r="AK119" s="135"/>
      <c r="AL119" s="135"/>
      <c r="AM119" s="135">
        <f t="shared" si="22"/>
        <v>30642.887790000001</v>
      </c>
      <c r="AN119" s="135">
        <f t="shared" si="23"/>
        <v>0</v>
      </c>
    </row>
    <row r="120" spans="1:40" x14ac:dyDescent="0.2">
      <c r="A120" s="53" t="s">
        <v>98</v>
      </c>
      <c r="B120" s="55">
        <v>2</v>
      </c>
      <c r="C120" s="56">
        <v>0</v>
      </c>
      <c r="D120" s="55" t="s">
        <v>349</v>
      </c>
      <c r="E120" s="57">
        <v>52320</v>
      </c>
      <c r="F120" s="48">
        <v>410</v>
      </c>
      <c r="G120" s="40"/>
      <c r="H120" s="40"/>
      <c r="I120" s="40"/>
      <c r="J120" s="40"/>
      <c r="K120" s="40"/>
      <c r="L120" s="41"/>
      <c r="M120" s="52"/>
      <c r="N120" s="52"/>
      <c r="O120" s="52"/>
      <c r="P120" s="52"/>
      <c r="Q120" s="52">
        <v>10000</v>
      </c>
      <c r="R120" s="52"/>
      <c r="S120" s="52">
        <f>Q120</f>
        <v>10000</v>
      </c>
      <c r="T120" s="52"/>
      <c r="U120" s="52"/>
      <c r="V120" s="52"/>
      <c r="W120" s="52">
        <f>S120+U120</f>
        <v>10000</v>
      </c>
      <c r="X120" s="52">
        <f t="shared" si="27"/>
        <v>0</v>
      </c>
      <c r="Y120" s="52">
        <v>10</v>
      </c>
      <c r="Z120" s="52"/>
      <c r="AA120" s="52">
        <f t="shared" si="28"/>
        <v>10010</v>
      </c>
      <c r="AB120" s="52">
        <f t="shared" si="29"/>
        <v>0</v>
      </c>
      <c r="AC120" s="52">
        <f>20200+412.2449+20.64289</f>
        <v>20632.887790000001</v>
      </c>
      <c r="AD120" s="52"/>
      <c r="AE120" s="52">
        <f t="shared" si="18"/>
        <v>30642.887790000001</v>
      </c>
      <c r="AF120" s="52">
        <f t="shared" si="19"/>
        <v>0</v>
      </c>
      <c r="AG120" s="3"/>
      <c r="AH120" s="3"/>
      <c r="AI120" s="135">
        <f t="shared" si="20"/>
        <v>30642.887790000001</v>
      </c>
      <c r="AJ120" s="135">
        <f t="shared" si="21"/>
        <v>0</v>
      </c>
      <c r="AK120" s="135"/>
      <c r="AL120" s="135"/>
      <c r="AM120" s="135">
        <f t="shared" si="22"/>
        <v>30642.887790000001</v>
      </c>
      <c r="AN120" s="135">
        <f t="shared" si="23"/>
        <v>0</v>
      </c>
    </row>
    <row r="121" spans="1:40" ht="45" x14ac:dyDescent="0.2">
      <c r="A121" s="61" t="s">
        <v>291</v>
      </c>
      <c r="B121" s="112" t="s">
        <v>237</v>
      </c>
      <c r="C121" s="113" t="s">
        <v>3</v>
      </c>
      <c r="D121" s="112" t="s">
        <v>2</v>
      </c>
      <c r="E121" s="114" t="s">
        <v>9</v>
      </c>
      <c r="F121" s="115" t="s">
        <v>7</v>
      </c>
      <c r="G121" s="40">
        <f>G122+G129+G132</f>
        <v>43908.4</v>
      </c>
      <c r="H121" s="40">
        <f>H122+H129+H132</f>
        <v>42340.2</v>
      </c>
      <c r="I121" s="40"/>
      <c r="J121" s="40"/>
      <c r="K121" s="40">
        <f t="shared" si="30"/>
        <v>43908.4</v>
      </c>
      <c r="L121" s="41">
        <f t="shared" si="31"/>
        <v>42340.2</v>
      </c>
      <c r="M121" s="51"/>
      <c r="N121" s="51"/>
      <c r="O121" s="68">
        <f t="shared" si="32"/>
        <v>43908.4</v>
      </c>
      <c r="P121" s="68">
        <f t="shared" si="32"/>
        <v>42340.2</v>
      </c>
      <c r="Q121" s="68"/>
      <c r="R121" s="68"/>
      <c r="S121" s="68">
        <f t="shared" si="24"/>
        <v>43908.4</v>
      </c>
      <c r="T121" s="68">
        <f t="shared" si="25"/>
        <v>42340.2</v>
      </c>
      <c r="U121" s="68"/>
      <c r="V121" s="68"/>
      <c r="W121" s="68">
        <f t="shared" si="26"/>
        <v>43908.4</v>
      </c>
      <c r="X121" s="68">
        <f t="shared" si="27"/>
        <v>42340.2</v>
      </c>
      <c r="Y121" s="68"/>
      <c r="Z121" s="68"/>
      <c r="AA121" s="68">
        <f t="shared" si="28"/>
        <v>43908.4</v>
      </c>
      <c r="AB121" s="68">
        <f t="shared" si="29"/>
        <v>42340.2</v>
      </c>
      <c r="AC121" s="68"/>
      <c r="AD121" s="68"/>
      <c r="AE121" s="68">
        <f t="shared" si="18"/>
        <v>43908.4</v>
      </c>
      <c r="AF121" s="68">
        <f t="shared" si="19"/>
        <v>42340.2</v>
      </c>
      <c r="AG121" s="3"/>
      <c r="AH121" s="3"/>
      <c r="AI121" s="146">
        <f t="shared" si="20"/>
        <v>43908.4</v>
      </c>
      <c r="AJ121" s="146">
        <f t="shared" si="21"/>
        <v>42340.2</v>
      </c>
      <c r="AK121" s="146"/>
      <c r="AL121" s="146"/>
      <c r="AM121" s="146">
        <f t="shared" si="22"/>
        <v>43908.4</v>
      </c>
      <c r="AN121" s="146">
        <f t="shared" si="23"/>
        <v>42340.2</v>
      </c>
    </row>
    <row r="122" spans="1:40" ht="22.5" x14ac:dyDescent="0.2">
      <c r="A122" s="42" t="s">
        <v>73</v>
      </c>
      <c r="B122" s="55" t="s">
        <v>237</v>
      </c>
      <c r="C122" s="56" t="s">
        <v>3</v>
      </c>
      <c r="D122" s="55" t="s">
        <v>2</v>
      </c>
      <c r="E122" s="57" t="s">
        <v>69</v>
      </c>
      <c r="F122" s="60" t="s">
        <v>7</v>
      </c>
      <c r="G122" s="52">
        <f>G123+G125+G127</f>
        <v>1936</v>
      </c>
      <c r="H122" s="52">
        <f>H123+H125+H127</f>
        <v>1936</v>
      </c>
      <c r="I122" s="52"/>
      <c r="J122" s="52"/>
      <c r="K122" s="52">
        <f t="shared" si="30"/>
        <v>1936</v>
      </c>
      <c r="L122" s="91">
        <f t="shared" si="31"/>
        <v>1936</v>
      </c>
      <c r="M122" s="51"/>
      <c r="N122" s="51"/>
      <c r="O122" s="49">
        <f t="shared" si="32"/>
        <v>1936</v>
      </c>
      <c r="P122" s="49">
        <f t="shared" si="32"/>
        <v>1936</v>
      </c>
      <c r="Q122" s="49"/>
      <c r="R122" s="49"/>
      <c r="S122" s="49">
        <f t="shared" si="24"/>
        <v>1936</v>
      </c>
      <c r="T122" s="49">
        <f t="shared" si="25"/>
        <v>1936</v>
      </c>
      <c r="U122" s="49"/>
      <c r="V122" s="49"/>
      <c r="W122" s="49">
        <f t="shared" si="26"/>
        <v>1936</v>
      </c>
      <c r="X122" s="49">
        <f t="shared" si="27"/>
        <v>1936</v>
      </c>
      <c r="Y122" s="49"/>
      <c r="Z122" s="49"/>
      <c r="AA122" s="49">
        <f t="shared" si="28"/>
        <v>1936</v>
      </c>
      <c r="AB122" s="49">
        <f t="shared" si="29"/>
        <v>1936</v>
      </c>
      <c r="AC122" s="49"/>
      <c r="AD122" s="49"/>
      <c r="AE122" s="49">
        <f t="shared" si="18"/>
        <v>1936</v>
      </c>
      <c r="AF122" s="49">
        <f t="shared" si="19"/>
        <v>1936</v>
      </c>
      <c r="AG122" s="3"/>
      <c r="AH122" s="3"/>
      <c r="AI122" s="135">
        <f t="shared" si="20"/>
        <v>1936</v>
      </c>
      <c r="AJ122" s="135">
        <f t="shared" si="21"/>
        <v>1936</v>
      </c>
      <c r="AK122" s="135"/>
      <c r="AL122" s="135"/>
      <c r="AM122" s="135">
        <f t="shared" si="22"/>
        <v>1936</v>
      </c>
      <c r="AN122" s="135">
        <f t="shared" si="23"/>
        <v>1936</v>
      </c>
    </row>
    <row r="123" spans="1:40" ht="56.25" x14ac:dyDescent="0.2">
      <c r="A123" s="42" t="s">
        <v>6</v>
      </c>
      <c r="B123" s="55" t="s">
        <v>237</v>
      </c>
      <c r="C123" s="56" t="s">
        <v>3</v>
      </c>
      <c r="D123" s="55" t="s">
        <v>2</v>
      </c>
      <c r="E123" s="57" t="s">
        <v>69</v>
      </c>
      <c r="F123" s="60">
        <v>100</v>
      </c>
      <c r="G123" s="52">
        <f>G124</f>
        <v>1622</v>
      </c>
      <c r="H123" s="52">
        <f>H124</f>
        <v>1622</v>
      </c>
      <c r="I123" s="52"/>
      <c r="J123" s="52"/>
      <c r="K123" s="52">
        <f t="shared" si="30"/>
        <v>1622</v>
      </c>
      <c r="L123" s="91">
        <f t="shared" si="31"/>
        <v>1622</v>
      </c>
      <c r="M123" s="51"/>
      <c r="N123" s="51"/>
      <c r="O123" s="49">
        <f t="shared" si="32"/>
        <v>1622</v>
      </c>
      <c r="P123" s="49">
        <f t="shared" si="32"/>
        <v>1622</v>
      </c>
      <c r="Q123" s="49"/>
      <c r="R123" s="49"/>
      <c r="S123" s="49">
        <f t="shared" si="24"/>
        <v>1622</v>
      </c>
      <c r="T123" s="49">
        <f t="shared" si="25"/>
        <v>1622</v>
      </c>
      <c r="U123" s="49"/>
      <c r="V123" s="49"/>
      <c r="W123" s="49">
        <f t="shared" si="26"/>
        <v>1622</v>
      </c>
      <c r="X123" s="49">
        <f t="shared" si="27"/>
        <v>1622</v>
      </c>
      <c r="Y123" s="49"/>
      <c r="Z123" s="49"/>
      <c r="AA123" s="49">
        <f t="shared" si="28"/>
        <v>1622</v>
      </c>
      <c r="AB123" s="49">
        <f t="shared" si="29"/>
        <v>1622</v>
      </c>
      <c r="AC123" s="49"/>
      <c r="AD123" s="49"/>
      <c r="AE123" s="49">
        <f t="shared" si="18"/>
        <v>1622</v>
      </c>
      <c r="AF123" s="49">
        <f t="shared" si="19"/>
        <v>1622</v>
      </c>
      <c r="AG123" s="3"/>
      <c r="AH123" s="3"/>
      <c r="AI123" s="135">
        <f t="shared" si="20"/>
        <v>1622</v>
      </c>
      <c r="AJ123" s="135">
        <f t="shared" si="21"/>
        <v>1622</v>
      </c>
      <c r="AK123" s="135"/>
      <c r="AL123" s="135"/>
      <c r="AM123" s="135">
        <f t="shared" si="22"/>
        <v>1622</v>
      </c>
      <c r="AN123" s="135">
        <f t="shared" si="23"/>
        <v>1622</v>
      </c>
    </row>
    <row r="124" spans="1:40" x14ac:dyDescent="0.2">
      <c r="A124" s="42" t="s">
        <v>72</v>
      </c>
      <c r="B124" s="55" t="s">
        <v>237</v>
      </c>
      <c r="C124" s="56" t="s">
        <v>3</v>
      </c>
      <c r="D124" s="55" t="s">
        <v>2</v>
      </c>
      <c r="E124" s="57" t="s">
        <v>69</v>
      </c>
      <c r="F124" s="60">
        <v>110</v>
      </c>
      <c r="G124" s="52">
        <v>1622</v>
      </c>
      <c r="H124" s="52">
        <v>1622</v>
      </c>
      <c r="I124" s="52"/>
      <c r="J124" s="52"/>
      <c r="K124" s="52">
        <f t="shared" si="30"/>
        <v>1622</v>
      </c>
      <c r="L124" s="91">
        <f t="shared" si="31"/>
        <v>1622</v>
      </c>
      <c r="M124" s="51"/>
      <c r="N124" s="51"/>
      <c r="O124" s="49">
        <f t="shared" si="32"/>
        <v>1622</v>
      </c>
      <c r="P124" s="49">
        <f t="shared" si="32"/>
        <v>1622</v>
      </c>
      <c r="Q124" s="49"/>
      <c r="R124" s="49"/>
      <c r="S124" s="49">
        <f t="shared" si="24"/>
        <v>1622</v>
      </c>
      <c r="T124" s="49">
        <f t="shared" si="25"/>
        <v>1622</v>
      </c>
      <c r="U124" s="49"/>
      <c r="V124" s="49"/>
      <c r="W124" s="49">
        <f t="shared" si="26"/>
        <v>1622</v>
      </c>
      <c r="X124" s="49">
        <f t="shared" si="27"/>
        <v>1622</v>
      </c>
      <c r="Y124" s="49"/>
      <c r="Z124" s="49"/>
      <c r="AA124" s="49">
        <f t="shared" si="28"/>
        <v>1622</v>
      </c>
      <c r="AB124" s="49">
        <f t="shared" si="29"/>
        <v>1622</v>
      </c>
      <c r="AC124" s="49"/>
      <c r="AD124" s="49"/>
      <c r="AE124" s="49">
        <f t="shared" si="18"/>
        <v>1622</v>
      </c>
      <c r="AF124" s="49">
        <f t="shared" si="19"/>
        <v>1622</v>
      </c>
      <c r="AG124" s="3"/>
      <c r="AH124" s="3"/>
      <c r="AI124" s="135">
        <f t="shared" si="20"/>
        <v>1622</v>
      </c>
      <c r="AJ124" s="135">
        <f t="shared" si="21"/>
        <v>1622</v>
      </c>
      <c r="AK124" s="135"/>
      <c r="AL124" s="135"/>
      <c r="AM124" s="135">
        <f t="shared" si="22"/>
        <v>1622</v>
      </c>
      <c r="AN124" s="135">
        <f t="shared" si="23"/>
        <v>1622</v>
      </c>
    </row>
    <row r="125" spans="1:40" ht="22.5" x14ac:dyDescent="0.2">
      <c r="A125" s="42" t="s">
        <v>14</v>
      </c>
      <c r="B125" s="55" t="s">
        <v>237</v>
      </c>
      <c r="C125" s="56" t="s">
        <v>3</v>
      </c>
      <c r="D125" s="55" t="s">
        <v>2</v>
      </c>
      <c r="E125" s="57" t="s">
        <v>69</v>
      </c>
      <c r="F125" s="60">
        <v>200</v>
      </c>
      <c r="G125" s="52">
        <f>G126</f>
        <v>279</v>
      </c>
      <c r="H125" s="52">
        <f>H126</f>
        <v>279</v>
      </c>
      <c r="I125" s="52"/>
      <c r="J125" s="52"/>
      <c r="K125" s="52">
        <f t="shared" si="30"/>
        <v>279</v>
      </c>
      <c r="L125" s="91">
        <f t="shared" si="31"/>
        <v>279</v>
      </c>
      <c r="M125" s="51"/>
      <c r="N125" s="51"/>
      <c r="O125" s="49">
        <f t="shared" si="32"/>
        <v>279</v>
      </c>
      <c r="P125" s="49">
        <f t="shared" si="32"/>
        <v>279</v>
      </c>
      <c r="Q125" s="49"/>
      <c r="R125" s="49"/>
      <c r="S125" s="49">
        <f t="shared" si="24"/>
        <v>279</v>
      </c>
      <c r="T125" s="49">
        <f t="shared" si="25"/>
        <v>279</v>
      </c>
      <c r="U125" s="49"/>
      <c r="V125" s="49"/>
      <c r="W125" s="49">
        <f t="shared" si="26"/>
        <v>279</v>
      </c>
      <c r="X125" s="49">
        <f t="shared" si="27"/>
        <v>279</v>
      </c>
      <c r="Y125" s="49"/>
      <c r="Z125" s="49"/>
      <c r="AA125" s="49">
        <f t="shared" si="28"/>
        <v>279</v>
      </c>
      <c r="AB125" s="49">
        <f t="shared" si="29"/>
        <v>279</v>
      </c>
      <c r="AC125" s="49"/>
      <c r="AD125" s="49"/>
      <c r="AE125" s="49">
        <f t="shared" si="18"/>
        <v>279</v>
      </c>
      <c r="AF125" s="49">
        <f t="shared" si="19"/>
        <v>279</v>
      </c>
      <c r="AG125" s="3"/>
      <c r="AH125" s="3"/>
      <c r="AI125" s="135">
        <f t="shared" si="20"/>
        <v>279</v>
      </c>
      <c r="AJ125" s="135">
        <f t="shared" si="21"/>
        <v>279</v>
      </c>
      <c r="AK125" s="135"/>
      <c r="AL125" s="135"/>
      <c r="AM125" s="135">
        <f t="shared" si="22"/>
        <v>279</v>
      </c>
      <c r="AN125" s="135">
        <f t="shared" si="23"/>
        <v>279</v>
      </c>
    </row>
    <row r="126" spans="1:40" ht="22.5" x14ac:dyDescent="0.2">
      <c r="A126" s="42" t="s">
        <v>13</v>
      </c>
      <c r="B126" s="55" t="s">
        <v>237</v>
      </c>
      <c r="C126" s="56" t="s">
        <v>3</v>
      </c>
      <c r="D126" s="55" t="s">
        <v>2</v>
      </c>
      <c r="E126" s="57" t="s">
        <v>69</v>
      </c>
      <c r="F126" s="60">
        <v>240</v>
      </c>
      <c r="G126" s="52">
        <v>279</v>
      </c>
      <c r="H126" s="52">
        <v>279</v>
      </c>
      <c r="I126" s="52"/>
      <c r="J126" s="52"/>
      <c r="K126" s="52">
        <f t="shared" si="30"/>
        <v>279</v>
      </c>
      <c r="L126" s="91">
        <f t="shared" si="31"/>
        <v>279</v>
      </c>
      <c r="M126" s="51"/>
      <c r="N126" s="51"/>
      <c r="O126" s="49">
        <f t="shared" si="32"/>
        <v>279</v>
      </c>
      <c r="P126" s="49">
        <f t="shared" si="32"/>
        <v>279</v>
      </c>
      <c r="Q126" s="49"/>
      <c r="R126" s="49"/>
      <c r="S126" s="49">
        <f t="shared" si="24"/>
        <v>279</v>
      </c>
      <c r="T126" s="49">
        <f t="shared" si="25"/>
        <v>279</v>
      </c>
      <c r="U126" s="49"/>
      <c r="V126" s="49"/>
      <c r="W126" s="49">
        <f t="shared" si="26"/>
        <v>279</v>
      </c>
      <c r="X126" s="49">
        <f t="shared" si="27"/>
        <v>279</v>
      </c>
      <c r="Y126" s="49"/>
      <c r="Z126" s="49"/>
      <c r="AA126" s="49">
        <f t="shared" si="28"/>
        <v>279</v>
      </c>
      <c r="AB126" s="49">
        <f t="shared" si="29"/>
        <v>279</v>
      </c>
      <c r="AC126" s="49"/>
      <c r="AD126" s="49"/>
      <c r="AE126" s="49">
        <f t="shared" si="18"/>
        <v>279</v>
      </c>
      <c r="AF126" s="49">
        <f t="shared" si="19"/>
        <v>279</v>
      </c>
      <c r="AG126" s="3"/>
      <c r="AH126" s="3"/>
      <c r="AI126" s="135">
        <f t="shared" si="20"/>
        <v>279</v>
      </c>
      <c r="AJ126" s="135">
        <f t="shared" si="21"/>
        <v>279</v>
      </c>
      <c r="AK126" s="135"/>
      <c r="AL126" s="135"/>
      <c r="AM126" s="135">
        <f t="shared" si="22"/>
        <v>279</v>
      </c>
      <c r="AN126" s="135">
        <f t="shared" si="23"/>
        <v>279</v>
      </c>
    </row>
    <row r="127" spans="1:40" x14ac:dyDescent="0.2">
      <c r="A127" s="42" t="s">
        <v>71</v>
      </c>
      <c r="B127" s="55" t="s">
        <v>237</v>
      </c>
      <c r="C127" s="56" t="s">
        <v>3</v>
      </c>
      <c r="D127" s="55" t="s">
        <v>2</v>
      </c>
      <c r="E127" s="57" t="s">
        <v>69</v>
      </c>
      <c r="F127" s="60">
        <v>800</v>
      </c>
      <c r="G127" s="52">
        <f>G128</f>
        <v>35</v>
      </c>
      <c r="H127" s="52">
        <f>H128</f>
        <v>35</v>
      </c>
      <c r="I127" s="52"/>
      <c r="J127" s="52"/>
      <c r="K127" s="52">
        <f t="shared" si="30"/>
        <v>35</v>
      </c>
      <c r="L127" s="91">
        <f t="shared" si="31"/>
        <v>35</v>
      </c>
      <c r="M127" s="51"/>
      <c r="N127" s="51"/>
      <c r="O127" s="49">
        <f t="shared" si="32"/>
        <v>35</v>
      </c>
      <c r="P127" s="49">
        <f t="shared" si="32"/>
        <v>35</v>
      </c>
      <c r="Q127" s="49"/>
      <c r="R127" s="49"/>
      <c r="S127" s="49">
        <f t="shared" si="24"/>
        <v>35</v>
      </c>
      <c r="T127" s="49">
        <f t="shared" si="25"/>
        <v>35</v>
      </c>
      <c r="U127" s="49"/>
      <c r="V127" s="49"/>
      <c r="W127" s="49">
        <f t="shared" si="26"/>
        <v>35</v>
      </c>
      <c r="X127" s="49">
        <f t="shared" si="27"/>
        <v>35</v>
      </c>
      <c r="Y127" s="49"/>
      <c r="Z127" s="49"/>
      <c r="AA127" s="49">
        <f t="shared" si="28"/>
        <v>35</v>
      </c>
      <c r="AB127" s="49">
        <f t="shared" si="29"/>
        <v>35</v>
      </c>
      <c r="AC127" s="49"/>
      <c r="AD127" s="49"/>
      <c r="AE127" s="49">
        <f t="shared" si="18"/>
        <v>35</v>
      </c>
      <c r="AF127" s="49">
        <f t="shared" si="19"/>
        <v>35</v>
      </c>
      <c r="AG127" s="3"/>
      <c r="AH127" s="3"/>
      <c r="AI127" s="135">
        <f t="shared" si="20"/>
        <v>35</v>
      </c>
      <c r="AJ127" s="135">
        <f t="shared" si="21"/>
        <v>35</v>
      </c>
      <c r="AK127" s="135"/>
      <c r="AL127" s="135"/>
      <c r="AM127" s="135">
        <f t="shared" si="22"/>
        <v>35</v>
      </c>
      <c r="AN127" s="135">
        <f t="shared" si="23"/>
        <v>35</v>
      </c>
    </row>
    <row r="128" spans="1:40" x14ac:dyDescent="0.2">
      <c r="A128" s="42" t="s">
        <v>70</v>
      </c>
      <c r="B128" s="55" t="s">
        <v>237</v>
      </c>
      <c r="C128" s="56" t="s">
        <v>3</v>
      </c>
      <c r="D128" s="55" t="s">
        <v>2</v>
      </c>
      <c r="E128" s="57" t="s">
        <v>69</v>
      </c>
      <c r="F128" s="60">
        <v>850</v>
      </c>
      <c r="G128" s="52">
        <v>35</v>
      </c>
      <c r="H128" s="52">
        <v>35</v>
      </c>
      <c r="I128" s="52"/>
      <c r="J128" s="52"/>
      <c r="K128" s="52">
        <f t="shared" si="30"/>
        <v>35</v>
      </c>
      <c r="L128" s="91">
        <f t="shared" si="31"/>
        <v>35</v>
      </c>
      <c r="M128" s="51"/>
      <c r="N128" s="51"/>
      <c r="O128" s="49">
        <f t="shared" si="32"/>
        <v>35</v>
      </c>
      <c r="P128" s="49">
        <f t="shared" si="32"/>
        <v>35</v>
      </c>
      <c r="Q128" s="49"/>
      <c r="R128" s="49"/>
      <c r="S128" s="49">
        <f t="shared" si="24"/>
        <v>35</v>
      </c>
      <c r="T128" s="49">
        <f t="shared" si="25"/>
        <v>35</v>
      </c>
      <c r="U128" s="49"/>
      <c r="V128" s="49"/>
      <c r="W128" s="49">
        <f t="shared" si="26"/>
        <v>35</v>
      </c>
      <c r="X128" s="49">
        <f t="shared" si="27"/>
        <v>35</v>
      </c>
      <c r="Y128" s="49"/>
      <c r="Z128" s="49"/>
      <c r="AA128" s="49">
        <f t="shared" si="28"/>
        <v>35</v>
      </c>
      <c r="AB128" s="49">
        <f t="shared" si="29"/>
        <v>35</v>
      </c>
      <c r="AC128" s="49"/>
      <c r="AD128" s="49"/>
      <c r="AE128" s="49">
        <f t="shared" si="18"/>
        <v>35</v>
      </c>
      <c r="AF128" s="49">
        <f t="shared" si="19"/>
        <v>35</v>
      </c>
      <c r="AG128" s="3"/>
      <c r="AH128" s="3"/>
      <c r="AI128" s="135">
        <f t="shared" si="20"/>
        <v>35</v>
      </c>
      <c r="AJ128" s="135">
        <f t="shared" si="21"/>
        <v>35</v>
      </c>
      <c r="AK128" s="135"/>
      <c r="AL128" s="135"/>
      <c r="AM128" s="135">
        <f t="shared" si="22"/>
        <v>35</v>
      </c>
      <c r="AN128" s="135">
        <f t="shared" si="23"/>
        <v>35</v>
      </c>
    </row>
    <row r="129" spans="1:40" ht="56.25" x14ac:dyDescent="0.2">
      <c r="A129" s="42" t="s">
        <v>295</v>
      </c>
      <c r="B129" s="55" t="s">
        <v>237</v>
      </c>
      <c r="C129" s="56" t="s">
        <v>3</v>
      </c>
      <c r="D129" s="55" t="s">
        <v>2</v>
      </c>
      <c r="E129" s="57" t="s">
        <v>236</v>
      </c>
      <c r="F129" s="60" t="s">
        <v>7</v>
      </c>
      <c r="G129" s="52">
        <f>G130</f>
        <v>3064</v>
      </c>
      <c r="H129" s="52">
        <f>H130</f>
        <v>3064</v>
      </c>
      <c r="I129" s="52"/>
      <c r="J129" s="52"/>
      <c r="K129" s="52">
        <f t="shared" si="30"/>
        <v>3064</v>
      </c>
      <c r="L129" s="91">
        <f t="shared" si="31"/>
        <v>3064</v>
      </c>
      <c r="M129" s="51"/>
      <c r="N129" s="51"/>
      <c r="O129" s="49">
        <f t="shared" si="32"/>
        <v>3064</v>
      </c>
      <c r="P129" s="49">
        <f t="shared" si="32"/>
        <v>3064</v>
      </c>
      <c r="Q129" s="49"/>
      <c r="R129" s="49"/>
      <c r="S129" s="49">
        <f t="shared" si="24"/>
        <v>3064</v>
      </c>
      <c r="T129" s="49">
        <f t="shared" si="25"/>
        <v>3064</v>
      </c>
      <c r="U129" s="49"/>
      <c r="V129" s="49"/>
      <c r="W129" s="49">
        <f t="shared" si="26"/>
        <v>3064</v>
      </c>
      <c r="X129" s="49">
        <f t="shared" si="27"/>
        <v>3064</v>
      </c>
      <c r="Y129" s="49"/>
      <c r="Z129" s="49"/>
      <c r="AA129" s="49">
        <f t="shared" si="28"/>
        <v>3064</v>
      </c>
      <c r="AB129" s="49">
        <f t="shared" si="29"/>
        <v>3064</v>
      </c>
      <c r="AC129" s="49"/>
      <c r="AD129" s="49"/>
      <c r="AE129" s="49">
        <f t="shared" si="18"/>
        <v>3064</v>
      </c>
      <c r="AF129" s="49">
        <f t="shared" si="19"/>
        <v>3064</v>
      </c>
      <c r="AG129" s="3"/>
      <c r="AH129" s="3"/>
      <c r="AI129" s="135">
        <f t="shared" si="20"/>
        <v>3064</v>
      </c>
      <c r="AJ129" s="135">
        <f t="shared" si="21"/>
        <v>3064</v>
      </c>
      <c r="AK129" s="135"/>
      <c r="AL129" s="135"/>
      <c r="AM129" s="135">
        <f t="shared" si="22"/>
        <v>3064</v>
      </c>
      <c r="AN129" s="135">
        <f t="shared" si="23"/>
        <v>3064</v>
      </c>
    </row>
    <row r="130" spans="1:40" x14ac:dyDescent="0.2">
      <c r="A130" s="42" t="s">
        <v>65</v>
      </c>
      <c r="B130" s="55" t="s">
        <v>237</v>
      </c>
      <c r="C130" s="56" t="s">
        <v>3</v>
      </c>
      <c r="D130" s="55" t="s">
        <v>2</v>
      </c>
      <c r="E130" s="57" t="s">
        <v>236</v>
      </c>
      <c r="F130" s="60">
        <v>500</v>
      </c>
      <c r="G130" s="52">
        <f>G131</f>
        <v>3064</v>
      </c>
      <c r="H130" s="52">
        <f>H131</f>
        <v>3064</v>
      </c>
      <c r="I130" s="52"/>
      <c r="J130" s="52"/>
      <c r="K130" s="52">
        <f t="shared" si="30"/>
        <v>3064</v>
      </c>
      <c r="L130" s="91">
        <f t="shared" si="31"/>
        <v>3064</v>
      </c>
      <c r="M130" s="51"/>
      <c r="N130" s="51"/>
      <c r="O130" s="49">
        <f t="shared" si="32"/>
        <v>3064</v>
      </c>
      <c r="P130" s="49">
        <f t="shared" si="32"/>
        <v>3064</v>
      </c>
      <c r="Q130" s="49"/>
      <c r="R130" s="49"/>
      <c r="S130" s="49">
        <f t="shared" si="24"/>
        <v>3064</v>
      </c>
      <c r="T130" s="49">
        <f t="shared" si="25"/>
        <v>3064</v>
      </c>
      <c r="U130" s="49"/>
      <c r="V130" s="49"/>
      <c r="W130" s="49">
        <f t="shared" si="26"/>
        <v>3064</v>
      </c>
      <c r="X130" s="49">
        <f t="shared" si="27"/>
        <v>3064</v>
      </c>
      <c r="Y130" s="49"/>
      <c r="Z130" s="49"/>
      <c r="AA130" s="49">
        <f t="shared" si="28"/>
        <v>3064</v>
      </c>
      <c r="AB130" s="49">
        <f t="shared" si="29"/>
        <v>3064</v>
      </c>
      <c r="AC130" s="49"/>
      <c r="AD130" s="49"/>
      <c r="AE130" s="49">
        <f t="shared" si="18"/>
        <v>3064</v>
      </c>
      <c r="AF130" s="49">
        <f t="shared" si="19"/>
        <v>3064</v>
      </c>
      <c r="AG130" s="3"/>
      <c r="AH130" s="3"/>
      <c r="AI130" s="135">
        <f t="shared" si="20"/>
        <v>3064</v>
      </c>
      <c r="AJ130" s="135">
        <f t="shared" si="21"/>
        <v>3064</v>
      </c>
      <c r="AK130" s="135"/>
      <c r="AL130" s="135"/>
      <c r="AM130" s="135">
        <f t="shared" si="22"/>
        <v>3064</v>
      </c>
      <c r="AN130" s="135">
        <f t="shared" si="23"/>
        <v>3064</v>
      </c>
    </row>
    <row r="131" spans="1:40" x14ac:dyDescent="0.2">
      <c r="A131" s="42" t="s">
        <v>64</v>
      </c>
      <c r="B131" s="55" t="s">
        <v>237</v>
      </c>
      <c r="C131" s="56" t="s">
        <v>3</v>
      </c>
      <c r="D131" s="55" t="s">
        <v>2</v>
      </c>
      <c r="E131" s="57" t="s">
        <v>236</v>
      </c>
      <c r="F131" s="60">
        <v>540</v>
      </c>
      <c r="G131" s="52">
        <f>1682.1+1381.9</f>
        <v>3064</v>
      </c>
      <c r="H131" s="52">
        <v>3064</v>
      </c>
      <c r="I131" s="52"/>
      <c r="J131" s="52"/>
      <c r="K131" s="52">
        <f t="shared" si="30"/>
        <v>3064</v>
      </c>
      <c r="L131" s="91">
        <f t="shared" si="31"/>
        <v>3064</v>
      </c>
      <c r="M131" s="51"/>
      <c r="N131" s="51"/>
      <c r="O131" s="49">
        <f t="shared" si="32"/>
        <v>3064</v>
      </c>
      <c r="P131" s="49">
        <f t="shared" si="32"/>
        <v>3064</v>
      </c>
      <c r="Q131" s="49"/>
      <c r="R131" s="49"/>
      <c r="S131" s="49">
        <f t="shared" si="24"/>
        <v>3064</v>
      </c>
      <c r="T131" s="49">
        <f t="shared" si="25"/>
        <v>3064</v>
      </c>
      <c r="U131" s="49"/>
      <c r="V131" s="49"/>
      <c r="W131" s="49">
        <f t="shared" si="26"/>
        <v>3064</v>
      </c>
      <c r="X131" s="49">
        <f t="shared" si="27"/>
        <v>3064</v>
      </c>
      <c r="Y131" s="49"/>
      <c r="Z131" s="49"/>
      <c r="AA131" s="49">
        <f t="shared" si="28"/>
        <v>3064</v>
      </c>
      <c r="AB131" s="49">
        <f t="shared" si="29"/>
        <v>3064</v>
      </c>
      <c r="AC131" s="49"/>
      <c r="AD131" s="49"/>
      <c r="AE131" s="49">
        <f t="shared" si="18"/>
        <v>3064</v>
      </c>
      <c r="AF131" s="49">
        <f t="shared" si="19"/>
        <v>3064</v>
      </c>
      <c r="AG131" s="3"/>
      <c r="AH131" s="3"/>
      <c r="AI131" s="135">
        <f t="shared" si="20"/>
        <v>3064</v>
      </c>
      <c r="AJ131" s="135">
        <f t="shared" si="21"/>
        <v>3064</v>
      </c>
      <c r="AK131" s="135"/>
      <c r="AL131" s="135"/>
      <c r="AM131" s="135">
        <f t="shared" si="22"/>
        <v>3064</v>
      </c>
      <c r="AN131" s="135">
        <f t="shared" si="23"/>
        <v>3064</v>
      </c>
    </row>
    <row r="132" spans="1:40" ht="22.5" x14ac:dyDescent="0.2">
      <c r="A132" s="53" t="s">
        <v>310</v>
      </c>
      <c r="B132" s="55" t="s">
        <v>237</v>
      </c>
      <c r="C132" s="56" t="s">
        <v>3</v>
      </c>
      <c r="D132" s="55" t="s">
        <v>2</v>
      </c>
      <c r="E132" s="57" t="s">
        <v>287</v>
      </c>
      <c r="F132" s="117"/>
      <c r="G132" s="118">
        <f>G133</f>
        <v>38908.400000000001</v>
      </c>
      <c r="H132" s="118">
        <f>H133</f>
        <v>37340.199999999997</v>
      </c>
      <c r="I132" s="118"/>
      <c r="J132" s="118"/>
      <c r="K132" s="118">
        <f t="shared" si="30"/>
        <v>38908.400000000001</v>
      </c>
      <c r="L132" s="119">
        <f t="shared" si="31"/>
        <v>37340.199999999997</v>
      </c>
      <c r="M132" s="51"/>
      <c r="N132" s="51"/>
      <c r="O132" s="49">
        <f t="shared" si="32"/>
        <v>38908.400000000001</v>
      </c>
      <c r="P132" s="49">
        <f t="shared" si="32"/>
        <v>37340.199999999997</v>
      </c>
      <c r="Q132" s="49"/>
      <c r="R132" s="49"/>
      <c r="S132" s="49">
        <f t="shared" si="24"/>
        <v>38908.400000000001</v>
      </c>
      <c r="T132" s="49">
        <f t="shared" si="25"/>
        <v>37340.199999999997</v>
      </c>
      <c r="U132" s="49"/>
      <c r="V132" s="49"/>
      <c r="W132" s="49">
        <f t="shared" si="26"/>
        <v>38908.400000000001</v>
      </c>
      <c r="X132" s="49">
        <f t="shared" si="27"/>
        <v>37340.199999999997</v>
      </c>
      <c r="Y132" s="49"/>
      <c r="Z132" s="49"/>
      <c r="AA132" s="49">
        <f t="shared" si="28"/>
        <v>38908.400000000001</v>
      </c>
      <c r="AB132" s="49">
        <f t="shared" si="29"/>
        <v>37340.199999999997</v>
      </c>
      <c r="AC132" s="49"/>
      <c r="AD132" s="49"/>
      <c r="AE132" s="49">
        <f t="shared" si="18"/>
        <v>38908.400000000001</v>
      </c>
      <c r="AF132" s="49">
        <f t="shared" si="19"/>
        <v>37340.199999999997</v>
      </c>
      <c r="AG132" s="3"/>
      <c r="AH132" s="3"/>
      <c r="AI132" s="135">
        <f t="shared" si="20"/>
        <v>38908.400000000001</v>
      </c>
      <c r="AJ132" s="135">
        <f t="shared" si="21"/>
        <v>37340.199999999997</v>
      </c>
      <c r="AK132" s="135"/>
      <c r="AL132" s="135"/>
      <c r="AM132" s="135">
        <f t="shared" si="22"/>
        <v>38908.400000000001</v>
      </c>
      <c r="AN132" s="135">
        <f t="shared" si="23"/>
        <v>37340.199999999997</v>
      </c>
    </row>
    <row r="133" spans="1:40" x14ac:dyDescent="0.2">
      <c r="A133" s="53" t="s">
        <v>65</v>
      </c>
      <c r="B133" s="55" t="s">
        <v>237</v>
      </c>
      <c r="C133" s="56" t="s">
        <v>3</v>
      </c>
      <c r="D133" s="55" t="s">
        <v>2</v>
      </c>
      <c r="E133" s="57" t="s">
        <v>287</v>
      </c>
      <c r="F133" s="117">
        <v>500</v>
      </c>
      <c r="G133" s="118">
        <f>G134</f>
        <v>38908.400000000001</v>
      </c>
      <c r="H133" s="118">
        <f>H134</f>
        <v>37340.199999999997</v>
      </c>
      <c r="I133" s="118"/>
      <c r="J133" s="118"/>
      <c r="K133" s="118">
        <f t="shared" si="30"/>
        <v>38908.400000000001</v>
      </c>
      <c r="L133" s="119">
        <f t="shared" si="31"/>
        <v>37340.199999999997</v>
      </c>
      <c r="M133" s="51"/>
      <c r="N133" s="51"/>
      <c r="O133" s="49">
        <f t="shared" si="32"/>
        <v>38908.400000000001</v>
      </c>
      <c r="P133" s="49">
        <f t="shared" si="32"/>
        <v>37340.199999999997</v>
      </c>
      <c r="Q133" s="49"/>
      <c r="R133" s="49"/>
      <c r="S133" s="49">
        <f t="shared" si="24"/>
        <v>38908.400000000001</v>
      </c>
      <c r="T133" s="49">
        <f t="shared" si="25"/>
        <v>37340.199999999997</v>
      </c>
      <c r="U133" s="49"/>
      <c r="V133" s="49"/>
      <c r="W133" s="49">
        <f t="shared" si="26"/>
        <v>38908.400000000001</v>
      </c>
      <c r="X133" s="49">
        <f t="shared" si="27"/>
        <v>37340.199999999997</v>
      </c>
      <c r="Y133" s="49"/>
      <c r="Z133" s="49"/>
      <c r="AA133" s="49">
        <f t="shared" si="28"/>
        <v>38908.400000000001</v>
      </c>
      <c r="AB133" s="49">
        <f t="shared" si="29"/>
        <v>37340.199999999997</v>
      </c>
      <c r="AC133" s="49"/>
      <c r="AD133" s="49"/>
      <c r="AE133" s="49">
        <f t="shared" si="18"/>
        <v>38908.400000000001</v>
      </c>
      <c r="AF133" s="49">
        <f t="shared" si="19"/>
        <v>37340.199999999997</v>
      </c>
      <c r="AG133" s="3"/>
      <c r="AH133" s="3"/>
      <c r="AI133" s="135">
        <f t="shared" si="20"/>
        <v>38908.400000000001</v>
      </c>
      <c r="AJ133" s="135">
        <f t="shared" si="21"/>
        <v>37340.199999999997</v>
      </c>
      <c r="AK133" s="135"/>
      <c r="AL133" s="135"/>
      <c r="AM133" s="135">
        <f t="shared" si="22"/>
        <v>38908.400000000001</v>
      </c>
      <c r="AN133" s="135">
        <f t="shared" si="23"/>
        <v>37340.199999999997</v>
      </c>
    </row>
    <row r="134" spans="1:40" x14ac:dyDescent="0.2">
      <c r="A134" s="53" t="s">
        <v>64</v>
      </c>
      <c r="B134" s="55" t="s">
        <v>237</v>
      </c>
      <c r="C134" s="56" t="s">
        <v>3</v>
      </c>
      <c r="D134" s="55" t="s">
        <v>2</v>
      </c>
      <c r="E134" s="57" t="s">
        <v>287</v>
      </c>
      <c r="F134" s="117">
        <v>540</v>
      </c>
      <c r="G134" s="118">
        <v>38908.400000000001</v>
      </c>
      <c r="H134" s="118">
        <v>37340.199999999997</v>
      </c>
      <c r="I134" s="118"/>
      <c r="J134" s="118"/>
      <c r="K134" s="118">
        <f t="shared" si="30"/>
        <v>38908.400000000001</v>
      </c>
      <c r="L134" s="119">
        <f t="shared" si="31"/>
        <v>37340.199999999997</v>
      </c>
      <c r="M134" s="51"/>
      <c r="N134" s="51"/>
      <c r="O134" s="49">
        <f t="shared" si="32"/>
        <v>38908.400000000001</v>
      </c>
      <c r="P134" s="49">
        <f t="shared" si="32"/>
        <v>37340.199999999997</v>
      </c>
      <c r="Q134" s="49"/>
      <c r="R134" s="49"/>
      <c r="S134" s="49">
        <f t="shared" si="24"/>
        <v>38908.400000000001</v>
      </c>
      <c r="T134" s="49">
        <f t="shared" si="25"/>
        <v>37340.199999999997</v>
      </c>
      <c r="U134" s="49"/>
      <c r="V134" s="49"/>
      <c r="W134" s="49">
        <f t="shared" si="26"/>
        <v>38908.400000000001</v>
      </c>
      <c r="X134" s="49">
        <f t="shared" si="27"/>
        <v>37340.199999999997</v>
      </c>
      <c r="Y134" s="49"/>
      <c r="Z134" s="49"/>
      <c r="AA134" s="49">
        <f t="shared" si="28"/>
        <v>38908.400000000001</v>
      </c>
      <c r="AB134" s="49">
        <f t="shared" si="29"/>
        <v>37340.199999999997</v>
      </c>
      <c r="AC134" s="49"/>
      <c r="AD134" s="49"/>
      <c r="AE134" s="49">
        <f t="shared" si="18"/>
        <v>38908.400000000001</v>
      </c>
      <c r="AF134" s="49">
        <f t="shared" si="19"/>
        <v>37340.199999999997</v>
      </c>
      <c r="AG134" s="3"/>
      <c r="AH134" s="3"/>
      <c r="AI134" s="135">
        <f t="shared" si="20"/>
        <v>38908.400000000001</v>
      </c>
      <c r="AJ134" s="135">
        <f t="shared" si="21"/>
        <v>37340.199999999997</v>
      </c>
      <c r="AK134" s="135"/>
      <c r="AL134" s="135"/>
      <c r="AM134" s="135">
        <f t="shared" si="22"/>
        <v>38908.400000000001</v>
      </c>
      <c r="AN134" s="135">
        <f t="shared" si="23"/>
        <v>37340.199999999997</v>
      </c>
    </row>
    <row r="135" spans="1:40" ht="67.5" x14ac:dyDescent="0.2">
      <c r="A135" s="61" t="s">
        <v>318</v>
      </c>
      <c r="B135" s="112" t="s">
        <v>155</v>
      </c>
      <c r="C135" s="113" t="s">
        <v>3</v>
      </c>
      <c r="D135" s="112" t="s">
        <v>2</v>
      </c>
      <c r="E135" s="114" t="s">
        <v>9</v>
      </c>
      <c r="F135" s="115" t="s">
        <v>7</v>
      </c>
      <c r="G135" s="40">
        <f>G136+G139+G142+G145+G148+G151+G158+G165+G168+G176+G179+G182+G185+G188+G191+G194+G197+G200+G203+G206+G209+G404+G171</f>
        <v>684557.10000000009</v>
      </c>
      <c r="H135" s="40">
        <f>H136+H139+H142+H145+H148+H151+H158+H165+H168+H171+H176+H179+H182+H185+H188+H191+H194+H197+H200+H203+H206+H209+H404</f>
        <v>721282.00000000012</v>
      </c>
      <c r="I135" s="40"/>
      <c r="J135" s="40"/>
      <c r="K135" s="40">
        <f t="shared" si="30"/>
        <v>684557.10000000009</v>
      </c>
      <c r="L135" s="41">
        <f t="shared" si="31"/>
        <v>721282.00000000012</v>
      </c>
      <c r="M135" s="51"/>
      <c r="N135" s="51"/>
      <c r="O135" s="68">
        <f t="shared" si="32"/>
        <v>684557.10000000009</v>
      </c>
      <c r="P135" s="68">
        <f t="shared" si="32"/>
        <v>721282.00000000012</v>
      </c>
      <c r="Q135" s="68"/>
      <c r="R135" s="68"/>
      <c r="S135" s="68">
        <f t="shared" si="24"/>
        <v>684557.10000000009</v>
      </c>
      <c r="T135" s="68">
        <f t="shared" si="25"/>
        <v>721282.00000000012</v>
      </c>
      <c r="U135" s="68"/>
      <c r="V135" s="68"/>
      <c r="W135" s="68">
        <f t="shared" si="26"/>
        <v>684557.10000000009</v>
      </c>
      <c r="X135" s="68">
        <f t="shared" si="27"/>
        <v>721282.00000000012</v>
      </c>
      <c r="Y135" s="68"/>
      <c r="Z135" s="68"/>
      <c r="AA135" s="68">
        <f t="shared" si="28"/>
        <v>684557.10000000009</v>
      </c>
      <c r="AB135" s="68">
        <f t="shared" si="29"/>
        <v>721282.00000000012</v>
      </c>
      <c r="AC135" s="68"/>
      <c r="AD135" s="68"/>
      <c r="AE135" s="68">
        <f t="shared" si="18"/>
        <v>684557.10000000009</v>
      </c>
      <c r="AF135" s="68">
        <f t="shared" si="19"/>
        <v>721282.00000000012</v>
      </c>
      <c r="AG135" s="3"/>
      <c r="AH135" s="3"/>
      <c r="AI135" s="146">
        <f t="shared" si="20"/>
        <v>684557.10000000009</v>
      </c>
      <c r="AJ135" s="146">
        <f t="shared" si="21"/>
        <v>721282.00000000012</v>
      </c>
      <c r="AK135" s="146"/>
      <c r="AL135" s="146"/>
      <c r="AM135" s="146">
        <f t="shared" si="22"/>
        <v>684557.10000000009</v>
      </c>
      <c r="AN135" s="146">
        <f t="shared" si="23"/>
        <v>721282.00000000012</v>
      </c>
    </row>
    <row r="136" spans="1:40" ht="45" x14ac:dyDescent="0.2">
      <c r="A136" s="42" t="s">
        <v>181</v>
      </c>
      <c r="B136" s="55" t="s">
        <v>155</v>
      </c>
      <c r="C136" s="56" t="s">
        <v>3</v>
      </c>
      <c r="D136" s="55" t="s">
        <v>2</v>
      </c>
      <c r="E136" s="57" t="s">
        <v>180</v>
      </c>
      <c r="F136" s="60" t="s">
        <v>7</v>
      </c>
      <c r="G136" s="52">
        <f>G137</f>
        <v>2134</v>
      </c>
      <c r="H136" s="52">
        <f>H137</f>
        <v>2134</v>
      </c>
      <c r="I136" s="52"/>
      <c r="J136" s="52"/>
      <c r="K136" s="52">
        <f t="shared" si="30"/>
        <v>2134</v>
      </c>
      <c r="L136" s="91">
        <f t="shared" si="31"/>
        <v>2134</v>
      </c>
      <c r="M136" s="51"/>
      <c r="N136" s="51"/>
      <c r="O136" s="49">
        <f t="shared" si="32"/>
        <v>2134</v>
      </c>
      <c r="P136" s="49">
        <f t="shared" si="32"/>
        <v>2134</v>
      </c>
      <c r="Q136" s="49"/>
      <c r="R136" s="49"/>
      <c r="S136" s="49">
        <f t="shared" si="24"/>
        <v>2134</v>
      </c>
      <c r="T136" s="49">
        <f t="shared" si="25"/>
        <v>2134</v>
      </c>
      <c r="U136" s="49"/>
      <c r="V136" s="49"/>
      <c r="W136" s="49">
        <f t="shared" si="26"/>
        <v>2134</v>
      </c>
      <c r="X136" s="49">
        <f t="shared" si="27"/>
        <v>2134</v>
      </c>
      <c r="Y136" s="49"/>
      <c r="Z136" s="49"/>
      <c r="AA136" s="49">
        <f t="shared" si="28"/>
        <v>2134</v>
      </c>
      <c r="AB136" s="49">
        <f t="shared" si="29"/>
        <v>2134</v>
      </c>
      <c r="AC136" s="49"/>
      <c r="AD136" s="49"/>
      <c r="AE136" s="49">
        <f t="shared" si="18"/>
        <v>2134</v>
      </c>
      <c r="AF136" s="49">
        <f t="shared" si="19"/>
        <v>2134</v>
      </c>
      <c r="AG136" s="3"/>
      <c r="AH136" s="3"/>
      <c r="AI136" s="135">
        <f t="shared" si="20"/>
        <v>2134</v>
      </c>
      <c r="AJ136" s="135">
        <f t="shared" si="21"/>
        <v>2134</v>
      </c>
      <c r="AK136" s="135"/>
      <c r="AL136" s="135"/>
      <c r="AM136" s="135">
        <f t="shared" si="22"/>
        <v>2134</v>
      </c>
      <c r="AN136" s="135">
        <f t="shared" si="23"/>
        <v>2134</v>
      </c>
    </row>
    <row r="137" spans="1:40" ht="22.5" x14ac:dyDescent="0.2">
      <c r="A137" s="42" t="s">
        <v>79</v>
      </c>
      <c r="B137" s="55" t="s">
        <v>155</v>
      </c>
      <c r="C137" s="56" t="s">
        <v>3</v>
      </c>
      <c r="D137" s="55" t="s">
        <v>2</v>
      </c>
      <c r="E137" s="57" t="s">
        <v>180</v>
      </c>
      <c r="F137" s="60">
        <v>600</v>
      </c>
      <c r="G137" s="52">
        <f>G138</f>
        <v>2134</v>
      </c>
      <c r="H137" s="52">
        <f>H138</f>
        <v>2134</v>
      </c>
      <c r="I137" s="52"/>
      <c r="J137" s="52"/>
      <c r="K137" s="52">
        <f t="shared" si="30"/>
        <v>2134</v>
      </c>
      <c r="L137" s="91">
        <f t="shared" si="31"/>
        <v>2134</v>
      </c>
      <c r="M137" s="51"/>
      <c r="N137" s="51"/>
      <c r="O137" s="49">
        <f t="shared" si="32"/>
        <v>2134</v>
      </c>
      <c r="P137" s="49">
        <f t="shared" si="32"/>
        <v>2134</v>
      </c>
      <c r="Q137" s="49"/>
      <c r="R137" s="49"/>
      <c r="S137" s="49">
        <f t="shared" si="24"/>
        <v>2134</v>
      </c>
      <c r="T137" s="49">
        <f t="shared" si="25"/>
        <v>2134</v>
      </c>
      <c r="U137" s="49"/>
      <c r="V137" s="49"/>
      <c r="W137" s="49">
        <f t="shared" si="26"/>
        <v>2134</v>
      </c>
      <c r="X137" s="49">
        <f t="shared" si="27"/>
        <v>2134</v>
      </c>
      <c r="Y137" s="49"/>
      <c r="Z137" s="49"/>
      <c r="AA137" s="49">
        <f t="shared" si="28"/>
        <v>2134</v>
      </c>
      <c r="AB137" s="49">
        <f t="shared" si="29"/>
        <v>2134</v>
      </c>
      <c r="AC137" s="49"/>
      <c r="AD137" s="49"/>
      <c r="AE137" s="49">
        <f t="shared" si="18"/>
        <v>2134</v>
      </c>
      <c r="AF137" s="49">
        <f t="shared" si="19"/>
        <v>2134</v>
      </c>
      <c r="AG137" s="3"/>
      <c r="AH137" s="3"/>
      <c r="AI137" s="135">
        <f t="shared" si="20"/>
        <v>2134</v>
      </c>
      <c r="AJ137" s="135">
        <f t="shared" si="21"/>
        <v>2134</v>
      </c>
      <c r="AK137" s="135"/>
      <c r="AL137" s="135"/>
      <c r="AM137" s="135">
        <f t="shared" si="22"/>
        <v>2134</v>
      </c>
      <c r="AN137" s="135">
        <f t="shared" si="23"/>
        <v>2134</v>
      </c>
    </row>
    <row r="138" spans="1:40" x14ac:dyDescent="0.2">
      <c r="A138" s="42" t="s">
        <v>156</v>
      </c>
      <c r="B138" s="55" t="s">
        <v>155</v>
      </c>
      <c r="C138" s="56" t="s">
        <v>3</v>
      </c>
      <c r="D138" s="55" t="s">
        <v>2</v>
      </c>
      <c r="E138" s="57" t="s">
        <v>180</v>
      </c>
      <c r="F138" s="60">
        <v>610</v>
      </c>
      <c r="G138" s="52">
        <v>2134</v>
      </c>
      <c r="H138" s="52">
        <v>2134</v>
      </c>
      <c r="I138" s="52"/>
      <c r="J138" s="52"/>
      <c r="K138" s="52">
        <f t="shared" si="30"/>
        <v>2134</v>
      </c>
      <c r="L138" s="91">
        <f t="shared" si="31"/>
        <v>2134</v>
      </c>
      <c r="M138" s="51"/>
      <c r="N138" s="51"/>
      <c r="O138" s="49">
        <f t="shared" si="32"/>
        <v>2134</v>
      </c>
      <c r="P138" s="49">
        <f t="shared" si="32"/>
        <v>2134</v>
      </c>
      <c r="Q138" s="49"/>
      <c r="R138" s="49"/>
      <c r="S138" s="49">
        <f t="shared" si="24"/>
        <v>2134</v>
      </c>
      <c r="T138" s="49">
        <f t="shared" si="25"/>
        <v>2134</v>
      </c>
      <c r="U138" s="49"/>
      <c r="V138" s="49"/>
      <c r="W138" s="49">
        <f t="shared" si="26"/>
        <v>2134</v>
      </c>
      <c r="X138" s="49">
        <f t="shared" si="27"/>
        <v>2134</v>
      </c>
      <c r="Y138" s="49"/>
      <c r="Z138" s="49"/>
      <c r="AA138" s="49">
        <f t="shared" si="28"/>
        <v>2134</v>
      </c>
      <c r="AB138" s="49">
        <f t="shared" si="29"/>
        <v>2134</v>
      </c>
      <c r="AC138" s="49"/>
      <c r="AD138" s="49"/>
      <c r="AE138" s="49">
        <f t="shared" si="18"/>
        <v>2134</v>
      </c>
      <c r="AF138" s="49">
        <f t="shared" si="19"/>
        <v>2134</v>
      </c>
      <c r="AG138" s="3"/>
      <c r="AH138" s="3"/>
      <c r="AI138" s="135">
        <f t="shared" si="20"/>
        <v>2134</v>
      </c>
      <c r="AJ138" s="135">
        <f t="shared" si="21"/>
        <v>2134</v>
      </c>
      <c r="AK138" s="135"/>
      <c r="AL138" s="135"/>
      <c r="AM138" s="135">
        <f t="shared" si="22"/>
        <v>2134</v>
      </c>
      <c r="AN138" s="135">
        <f t="shared" si="23"/>
        <v>2134</v>
      </c>
    </row>
    <row r="139" spans="1:40" ht="45" x14ac:dyDescent="0.2">
      <c r="A139" s="42" t="s">
        <v>163</v>
      </c>
      <c r="B139" s="55" t="s">
        <v>155</v>
      </c>
      <c r="C139" s="56" t="s">
        <v>3</v>
      </c>
      <c r="D139" s="55" t="s">
        <v>2</v>
      </c>
      <c r="E139" s="57" t="s">
        <v>162</v>
      </c>
      <c r="F139" s="60" t="s">
        <v>7</v>
      </c>
      <c r="G139" s="52">
        <f>G140</f>
        <v>46.9</v>
      </c>
      <c r="H139" s="52">
        <f>H140</f>
        <v>46.9</v>
      </c>
      <c r="I139" s="52"/>
      <c r="J139" s="52"/>
      <c r="K139" s="52">
        <f t="shared" si="30"/>
        <v>46.9</v>
      </c>
      <c r="L139" s="91">
        <f t="shared" si="31"/>
        <v>46.9</v>
      </c>
      <c r="M139" s="51"/>
      <c r="N139" s="51"/>
      <c r="O139" s="49">
        <f t="shared" si="32"/>
        <v>46.9</v>
      </c>
      <c r="P139" s="49">
        <f t="shared" si="32"/>
        <v>46.9</v>
      </c>
      <c r="Q139" s="49"/>
      <c r="R139" s="49"/>
      <c r="S139" s="49">
        <f t="shared" si="24"/>
        <v>46.9</v>
      </c>
      <c r="T139" s="49">
        <f t="shared" si="25"/>
        <v>46.9</v>
      </c>
      <c r="U139" s="49"/>
      <c r="V139" s="49"/>
      <c r="W139" s="49">
        <f t="shared" si="26"/>
        <v>46.9</v>
      </c>
      <c r="X139" s="49">
        <f t="shared" si="27"/>
        <v>46.9</v>
      </c>
      <c r="Y139" s="49"/>
      <c r="Z139" s="49"/>
      <c r="AA139" s="49">
        <f t="shared" si="28"/>
        <v>46.9</v>
      </c>
      <c r="AB139" s="49">
        <f t="shared" si="29"/>
        <v>46.9</v>
      </c>
      <c r="AC139" s="49"/>
      <c r="AD139" s="49"/>
      <c r="AE139" s="49">
        <f t="shared" si="18"/>
        <v>46.9</v>
      </c>
      <c r="AF139" s="49">
        <f t="shared" si="19"/>
        <v>46.9</v>
      </c>
      <c r="AG139" s="3"/>
      <c r="AH139" s="3"/>
      <c r="AI139" s="135">
        <f t="shared" si="20"/>
        <v>46.9</v>
      </c>
      <c r="AJ139" s="135">
        <f t="shared" si="21"/>
        <v>46.9</v>
      </c>
      <c r="AK139" s="135"/>
      <c r="AL139" s="135"/>
      <c r="AM139" s="135">
        <f t="shared" si="22"/>
        <v>46.9</v>
      </c>
      <c r="AN139" s="135">
        <f t="shared" si="23"/>
        <v>46.9</v>
      </c>
    </row>
    <row r="140" spans="1:40" ht="22.5" x14ac:dyDescent="0.2">
      <c r="A140" s="42" t="s">
        <v>79</v>
      </c>
      <c r="B140" s="55" t="s">
        <v>155</v>
      </c>
      <c r="C140" s="56" t="s">
        <v>3</v>
      </c>
      <c r="D140" s="55" t="s">
        <v>2</v>
      </c>
      <c r="E140" s="57" t="s">
        <v>162</v>
      </c>
      <c r="F140" s="60">
        <v>600</v>
      </c>
      <c r="G140" s="52">
        <f>G141</f>
        <v>46.9</v>
      </c>
      <c r="H140" s="52">
        <f>H141</f>
        <v>46.9</v>
      </c>
      <c r="I140" s="52"/>
      <c r="J140" s="52"/>
      <c r="K140" s="52">
        <f t="shared" si="30"/>
        <v>46.9</v>
      </c>
      <c r="L140" s="91">
        <f t="shared" si="31"/>
        <v>46.9</v>
      </c>
      <c r="M140" s="51"/>
      <c r="N140" s="51"/>
      <c r="O140" s="49">
        <f t="shared" si="32"/>
        <v>46.9</v>
      </c>
      <c r="P140" s="49">
        <f t="shared" si="32"/>
        <v>46.9</v>
      </c>
      <c r="Q140" s="49"/>
      <c r="R140" s="49"/>
      <c r="S140" s="49">
        <f t="shared" si="24"/>
        <v>46.9</v>
      </c>
      <c r="T140" s="49">
        <f t="shared" si="25"/>
        <v>46.9</v>
      </c>
      <c r="U140" s="49"/>
      <c r="V140" s="49"/>
      <c r="W140" s="49">
        <f t="shared" si="26"/>
        <v>46.9</v>
      </c>
      <c r="X140" s="49">
        <f t="shared" si="27"/>
        <v>46.9</v>
      </c>
      <c r="Y140" s="49"/>
      <c r="Z140" s="49"/>
      <c r="AA140" s="49">
        <f t="shared" si="28"/>
        <v>46.9</v>
      </c>
      <c r="AB140" s="49">
        <f t="shared" si="29"/>
        <v>46.9</v>
      </c>
      <c r="AC140" s="49"/>
      <c r="AD140" s="49"/>
      <c r="AE140" s="49">
        <f t="shared" si="18"/>
        <v>46.9</v>
      </c>
      <c r="AF140" s="49">
        <f t="shared" si="19"/>
        <v>46.9</v>
      </c>
      <c r="AG140" s="3"/>
      <c r="AH140" s="3"/>
      <c r="AI140" s="135">
        <f t="shared" si="20"/>
        <v>46.9</v>
      </c>
      <c r="AJ140" s="135">
        <f t="shared" si="21"/>
        <v>46.9</v>
      </c>
      <c r="AK140" s="135"/>
      <c r="AL140" s="135"/>
      <c r="AM140" s="135">
        <f t="shared" si="22"/>
        <v>46.9</v>
      </c>
      <c r="AN140" s="135">
        <f t="shared" si="23"/>
        <v>46.9</v>
      </c>
    </row>
    <row r="141" spans="1:40" x14ac:dyDescent="0.2">
      <c r="A141" s="42" t="s">
        <v>156</v>
      </c>
      <c r="B141" s="55" t="s">
        <v>155</v>
      </c>
      <c r="C141" s="56" t="s">
        <v>3</v>
      </c>
      <c r="D141" s="55" t="s">
        <v>2</v>
      </c>
      <c r="E141" s="57" t="s">
        <v>162</v>
      </c>
      <c r="F141" s="60">
        <v>610</v>
      </c>
      <c r="G141" s="52">
        <v>46.9</v>
      </c>
      <c r="H141" s="52">
        <v>46.9</v>
      </c>
      <c r="I141" s="52"/>
      <c r="J141" s="52"/>
      <c r="K141" s="52">
        <f t="shared" si="30"/>
        <v>46.9</v>
      </c>
      <c r="L141" s="91">
        <f t="shared" si="31"/>
        <v>46.9</v>
      </c>
      <c r="M141" s="51"/>
      <c r="N141" s="51"/>
      <c r="O141" s="49">
        <f t="shared" si="32"/>
        <v>46.9</v>
      </c>
      <c r="P141" s="49">
        <f t="shared" si="32"/>
        <v>46.9</v>
      </c>
      <c r="Q141" s="49"/>
      <c r="R141" s="49"/>
      <c r="S141" s="49">
        <f t="shared" si="24"/>
        <v>46.9</v>
      </c>
      <c r="T141" s="49">
        <f t="shared" si="25"/>
        <v>46.9</v>
      </c>
      <c r="U141" s="49"/>
      <c r="V141" s="49"/>
      <c r="W141" s="49">
        <f t="shared" si="26"/>
        <v>46.9</v>
      </c>
      <c r="X141" s="49">
        <f t="shared" si="27"/>
        <v>46.9</v>
      </c>
      <c r="Y141" s="49"/>
      <c r="Z141" s="49"/>
      <c r="AA141" s="49">
        <f t="shared" si="28"/>
        <v>46.9</v>
      </c>
      <c r="AB141" s="49">
        <f t="shared" si="29"/>
        <v>46.9</v>
      </c>
      <c r="AC141" s="49"/>
      <c r="AD141" s="49"/>
      <c r="AE141" s="49">
        <f t="shared" si="18"/>
        <v>46.9</v>
      </c>
      <c r="AF141" s="49">
        <f t="shared" si="19"/>
        <v>46.9</v>
      </c>
      <c r="AG141" s="3"/>
      <c r="AH141" s="3"/>
      <c r="AI141" s="135">
        <f t="shared" si="20"/>
        <v>46.9</v>
      </c>
      <c r="AJ141" s="135">
        <f t="shared" si="21"/>
        <v>46.9</v>
      </c>
      <c r="AK141" s="135"/>
      <c r="AL141" s="135"/>
      <c r="AM141" s="135">
        <f t="shared" si="22"/>
        <v>46.9</v>
      </c>
      <c r="AN141" s="135">
        <f t="shared" si="23"/>
        <v>46.9</v>
      </c>
    </row>
    <row r="142" spans="1:40" ht="67.5" x14ac:dyDescent="0.2">
      <c r="A142" s="42" t="s">
        <v>189</v>
      </c>
      <c r="B142" s="55" t="s">
        <v>155</v>
      </c>
      <c r="C142" s="56" t="s">
        <v>3</v>
      </c>
      <c r="D142" s="55" t="s">
        <v>2</v>
      </c>
      <c r="E142" s="57" t="s">
        <v>188</v>
      </c>
      <c r="F142" s="60" t="s">
        <v>7</v>
      </c>
      <c r="G142" s="52">
        <f>G143</f>
        <v>31732</v>
      </c>
      <c r="H142" s="52">
        <f>H143</f>
        <v>31732</v>
      </c>
      <c r="I142" s="52"/>
      <c r="J142" s="52"/>
      <c r="K142" s="52">
        <f t="shared" si="30"/>
        <v>31732</v>
      </c>
      <c r="L142" s="91">
        <f t="shared" si="31"/>
        <v>31732</v>
      </c>
      <c r="M142" s="51"/>
      <c r="N142" s="51"/>
      <c r="O142" s="49">
        <f t="shared" si="32"/>
        <v>31732</v>
      </c>
      <c r="P142" s="49">
        <f t="shared" si="32"/>
        <v>31732</v>
      </c>
      <c r="Q142" s="49"/>
      <c r="R142" s="49"/>
      <c r="S142" s="49">
        <f t="shared" si="24"/>
        <v>31732</v>
      </c>
      <c r="T142" s="49">
        <f t="shared" si="25"/>
        <v>31732</v>
      </c>
      <c r="U142" s="49"/>
      <c r="V142" s="49"/>
      <c r="W142" s="49">
        <f t="shared" si="26"/>
        <v>31732</v>
      </c>
      <c r="X142" s="49">
        <f t="shared" si="27"/>
        <v>31732</v>
      </c>
      <c r="Y142" s="49"/>
      <c r="Z142" s="49"/>
      <c r="AA142" s="49">
        <f t="shared" si="28"/>
        <v>31732</v>
      </c>
      <c r="AB142" s="49">
        <f t="shared" si="29"/>
        <v>31732</v>
      </c>
      <c r="AC142" s="49"/>
      <c r="AD142" s="49"/>
      <c r="AE142" s="49">
        <f t="shared" si="18"/>
        <v>31732</v>
      </c>
      <c r="AF142" s="49">
        <f t="shared" si="19"/>
        <v>31732</v>
      </c>
      <c r="AG142" s="3"/>
      <c r="AH142" s="3"/>
      <c r="AI142" s="135">
        <f t="shared" si="20"/>
        <v>31732</v>
      </c>
      <c r="AJ142" s="135">
        <f t="shared" si="21"/>
        <v>31732</v>
      </c>
      <c r="AK142" s="135"/>
      <c r="AL142" s="135"/>
      <c r="AM142" s="135">
        <f t="shared" si="22"/>
        <v>31732</v>
      </c>
      <c r="AN142" s="135">
        <f t="shared" si="23"/>
        <v>31732</v>
      </c>
    </row>
    <row r="143" spans="1:40" ht="22.5" x14ac:dyDescent="0.2">
      <c r="A143" s="42" t="s">
        <v>79</v>
      </c>
      <c r="B143" s="55" t="s">
        <v>155</v>
      </c>
      <c r="C143" s="56" t="s">
        <v>3</v>
      </c>
      <c r="D143" s="55" t="s">
        <v>2</v>
      </c>
      <c r="E143" s="57" t="s">
        <v>188</v>
      </c>
      <c r="F143" s="60">
        <v>600</v>
      </c>
      <c r="G143" s="52">
        <f>G144</f>
        <v>31732</v>
      </c>
      <c r="H143" s="52">
        <f>H144</f>
        <v>31732</v>
      </c>
      <c r="I143" s="52"/>
      <c r="J143" s="52"/>
      <c r="K143" s="52">
        <f t="shared" si="30"/>
        <v>31732</v>
      </c>
      <c r="L143" s="91">
        <f t="shared" si="31"/>
        <v>31732</v>
      </c>
      <c r="M143" s="51"/>
      <c r="N143" s="51"/>
      <c r="O143" s="49">
        <f t="shared" si="32"/>
        <v>31732</v>
      </c>
      <c r="P143" s="49">
        <f t="shared" si="32"/>
        <v>31732</v>
      </c>
      <c r="Q143" s="49"/>
      <c r="R143" s="49"/>
      <c r="S143" s="49">
        <f t="shared" si="24"/>
        <v>31732</v>
      </c>
      <c r="T143" s="49">
        <f t="shared" si="25"/>
        <v>31732</v>
      </c>
      <c r="U143" s="49"/>
      <c r="V143" s="49"/>
      <c r="W143" s="49">
        <f t="shared" si="26"/>
        <v>31732</v>
      </c>
      <c r="X143" s="49">
        <f t="shared" si="27"/>
        <v>31732</v>
      </c>
      <c r="Y143" s="49"/>
      <c r="Z143" s="49"/>
      <c r="AA143" s="49">
        <f t="shared" si="28"/>
        <v>31732</v>
      </c>
      <c r="AB143" s="49">
        <f t="shared" si="29"/>
        <v>31732</v>
      </c>
      <c r="AC143" s="49"/>
      <c r="AD143" s="49"/>
      <c r="AE143" s="49">
        <f t="shared" si="18"/>
        <v>31732</v>
      </c>
      <c r="AF143" s="49">
        <f t="shared" si="19"/>
        <v>31732</v>
      </c>
      <c r="AG143" s="3"/>
      <c r="AH143" s="3"/>
      <c r="AI143" s="135">
        <f t="shared" si="20"/>
        <v>31732</v>
      </c>
      <c r="AJ143" s="135">
        <f t="shared" si="21"/>
        <v>31732</v>
      </c>
      <c r="AK143" s="135"/>
      <c r="AL143" s="135"/>
      <c r="AM143" s="135">
        <f t="shared" si="22"/>
        <v>31732</v>
      </c>
      <c r="AN143" s="135">
        <f t="shared" si="23"/>
        <v>31732</v>
      </c>
    </row>
    <row r="144" spans="1:40" x14ac:dyDescent="0.2">
      <c r="A144" s="42" t="s">
        <v>156</v>
      </c>
      <c r="B144" s="55" t="s">
        <v>155</v>
      </c>
      <c r="C144" s="56" t="s">
        <v>3</v>
      </c>
      <c r="D144" s="55" t="s">
        <v>2</v>
      </c>
      <c r="E144" s="57" t="s">
        <v>188</v>
      </c>
      <c r="F144" s="60">
        <v>610</v>
      </c>
      <c r="G144" s="52">
        <f>10262.2+20616+124.7+729.1</f>
        <v>31732</v>
      </c>
      <c r="H144" s="52">
        <f>10262.2+20616+124.7+729.1</f>
        <v>31732</v>
      </c>
      <c r="I144" s="52"/>
      <c r="J144" s="52"/>
      <c r="K144" s="52">
        <f t="shared" si="30"/>
        <v>31732</v>
      </c>
      <c r="L144" s="91">
        <f t="shared" si="31"/>
        <v>31732</v>
      </c>
      <c r="M144" s="51"/>
      <c r="N144" s="51"/>
      <c r="O144" s="49">
        <f t="shared" si="32"/>
        <v>31732</v>
      </c>
      <c r="P144" s="49">
        <f t="shared" si="32"/>
        <v>31732</v>
      </c>
      <c r="Q144" s="49"/>
      <c r="R144" s="49"/>
      <c r="S144" s="49">
        <f t="shared" si="24"/>
        <v>31732</v>
      </c>
      <c r="T144" s="49">
        <f t="shared" si="25"/>
        <v>31732</v>
      </c>
      <c r="U144" s="49"/>
      <c r="V144" s="49"/>
      <c r="W144" s="49">
        <f t="shared" si="26"/>
        <v>31732</v>
      </c>
      <c r="X144" s="49">
        <f t="shared" si="27"/>
        <v>31732</v>
      </c>
      <c r="Y144" s="49"/>
      <c r="Z144" s="49"/>
      <c r="AA144" s="49">
        <f t="shared" si="28"/>
        <v>31732</v>
      </c>
      <c r="AB144" s="49">
        <f t="shared" si="29"/>
        <v>31732</v>
      </c>
      <c r="AC144" s="49"/>
      <c r="AD144" s="49"/>
      <c r="AE144" s="49">
        <f t="shared" si="18"/>
        <v>31732</v>
      </c>
      <c r="AF144" s="49">
        <f t="shared" si="19"/>
        <v>31732</v>
      </c>
      <c r="AG144" s="3"/>
      <c r="AH144" s="3"/>
      <c r="AI144" s="135">
        <f t="shared" si="20"/>
        <v>31732</v>
      </c>
      <c r="AJ144" s="135">
        <f t="shared" si="21"/>
        <v>31732</v>
      </c>
      <c r="AK144" s="135"/>
      <c r="AL144" s="135"/>
      <c r="AM144" s="135">
        <f t="shared" si="22"/>
        <v>31732</v>
      </c>
      <c r="AN144" s="135">
        <f t="shared" si="23"/>
        <v>31732</v>
      </c>
    </row>
    <row r="145" spans="1:40" x14ac:dyDescent="0.2">
      <c r="A145" s="42" t="s">
        <v>198</v>
      </c>
      <c r="B145" s="55" t="s">
        <v>155</v>
      </c>
      <c r="C145" s="56" t="s">
        <v>3</v>
      </c>
      <c r="D145" s="55" t="s">
        <v>2</v>
      </c>
      <c r="E145" s="57" t="s">
        <v>197</v>
      </c>
      <c r="F145" s="60" t="s">
        <v>7</v>
      </c>
      <c r="G145" s="52">
        <f>G146</f>
        <v>404275.7</v>
      </c>
      <c r="H145" s="52">
        <f>H146</f>
        <v>440655.5</v>
      </c>
      <c r="I145" s="52"/>
      <c r="J145" s="52"/>
      <c r="K145" s="52">
        <f t="shared" si="30"/>
        <v>404275.7</v>
      </c>
      <c r="L145" s="91">
        <f t="shared" si="31"/>
        <v>440655.5</v>
      </c>
      <c r="M145" s="51"/>
      <c r="N145" s="51"/>
      <c r="O145" s="49">
        <f t="shared" si="32"/>
        <v>404275.7</v>
      </c>
      <c r="P145" s="49">
        <f t="shared" si="32"/>
        <v>440655.5</v>
      </c>
      <c r="Q145" s="49"/>
      <c r="R145" s="49"/>
      <c r="S145" s="49">
        <f t="shared" si="24"/>
        <v>404275.7</v>
      </c>
      <c r="T145" s="49">
        <f t="shared" si="25"/>
        <v>440655.5</v>
      </c>
      <c r="U145" s="49"/>
      <c r="V145" s="49"/>
      <c r="W145" s="49">
        <f t="shared" si="26"/>
        <v>404275.7</v>
      </c>
      <c r="X145" s="49">
        <f t="shared" si="27"/>
        <v>440655.5</v>
      </c>
      <c r="Y145" s="49"/>
      <c r="Z145" s="49"/>
      <c r="AA145" s="49">
        <f t="shared" si="28"/>
        <v>404275.7</v>
      </c>
      <c r="AB145" s="49">
        <f t="shared" si="29"/>
        <v>440655.5</v>
      </c>
      <c r="AC145" s="49"/>
      <c r="AD145" s="49"/>
      <c r="AE145" s="49">
        <f t="shared" si="18"/>
        <v>404275.7</v>
      </c>
      <c r="AF145" s="49">
        <f t="shared" si="19"/>
        <v>440655.5</v>
      </c>
      <c r="AG145" s="3"/>
      <c r="AH145" s="3"/>
      <c r="AI145" s="135">
        <f t="shared" si="20"/>
        <v>404275.7</v>
      </c>
      <c r="AJ145" s="135">
        <f t="shared" si="21"/>
        <v>440655.5</v>
      </c>
      <c r="AK145" s="135"/>
      <c r="AL145" s="135"/>
      <c r="AM145" s="135">
        <f t="shared" si="22"/>
        <v>404275.7</v>
      </c>
      <c r="AN145" s="135">
        <f t="shared" si="23"/>
        <v>440655.5</v>
      </c>
    </row>
    <row r="146" spans="1:40" ht="22.5" x14ac:dyDescent="0.2">
      <c r="A146" s="42" t="s">
        <v>79</v>
      </c>
      <c r="B146" s="55" t="s">
        <v>155</v>
      </c>
      <c r="C146" s="56" t="s">
        <v>3</v>
      </c>
      <c r="D146" s="55" t="s">
        <v>2</v>
      </c>
      <c r="E146" s="57" t="s">
        <v>197</v>
      </c>
      <c r="F146" s="60">
        <v>600</v>
      </c>
      <c r="G146" s="52">
        <f>G147</f>
        <v>404275.7</v>
      </c>
      <c r="H146" s="52">
        <f>H147</f>
        <v>440655.5</v>
      </c>
      <c r="I146" s="52"/>
      <c r="J146" s="52"/>
      <c r="K146" s="52">
        <f t="shared" si="30"/>
        <v>404275.7</v>
      </c>
      <c r="L146" s="91">
        <f t="shared" si="31"/>
        <v>440655.5</v>
      </c>
      <c r="M146" s="51"/>
      <c r="N146" s="51"/>
      <c r="O146" s="49">
        <f t="shared" si="32"/>
        <v>404275.7</v>
      </c>
      <c r="P146" s="49">
        <f t="shared" si="32"/>
        <v>440655.5</v>
      </c>
      <c r="Q146" s="49"/>
      <c r="R146" s="49"/>
      <c r="S146" s="49">
        <f t="shared" si="24"/>
        <v>404275.7</v>
      </c>
      <c r="T146" s="49">
        <f t="shared" si="25"/>
        <v>440655.5</v>
      </c>
      <c r="U146" s="49"/>
      <c r="V146" s="49"/>
      <c r="W146" s="49">
        <f t="shared" si="26"/>
        <v>404275.7</v>
      </c>
      <c r="X146" s="49">
        <f t="shared" si="27"/>
        <v>440655.5</v>
      </c>
      <c r="Y146" s="49"/>
      <c r="Z146" s="49"/>
      <c r="AA146" s="49">
        <f t="shared" si="28"/>
        <v>404275.7</v>
      </c>
      <c r="AB146" s="49">
        <f t="shared" si="29"/>
        <v>440655.5</v>
      </c>
      <c r="AC146" s="49"/>
      <c r="AD146" s="49"/>
      <c r="AE146" s="49">
        <f t="shared" si="18"/>
        <v>404275.7</v>
      </c>
      <c r="AF146" s="49">
        <f t="shared" si="19"/>
        <v>440655.5</v>
      </c>
      <c r="AG146" s="3"/>
      <c r="AH146" s="3"/>
      <c r="AI146" s="135">
        <f t="shared" si="20"/>
        <v>404275.7</v>
      </c>
      <c r="AJ146" s="135">
        <f t="shared" si="21"/>
        <v>440655.5</v>
      </c>
      <c r="AK146" s="135"/>
      <c r="AL146" s="135"/>
      <c r="AM146" s="135">
        <f t="shared" si="22"/>
        <v>404275.7</v>
      </c>
      <c r="AN146" s="135">
        <f t="shared" si="23"/>
        <v>440655.5</v>
      </c>
    </row>
    <row r="147" spans="1:40" x14ac:dyDescent="0.2">
      <c r="A147" s="42" t="s">
        <v>156</v>
      </c>
      <c r="B147" s="55" t="s">
        <v>155</v>
      </c>
      <c r="C147" s="56" t="s">
        <v>3</v>
      </c>
      <c r="D147" s="55" t="s">
        <v>2</v>
      </c>
      <c r="E147" s="57" t="s">
        <v>197</v>
      </c>
      <c r="F147" s="60">
        <v>610</v>
      </c>
      <c r="G147" s="52">
        <f>127379+276896.7</f>
        <v>404275.7</v>
      </c>
      <c r="H147" s="52">
        <f>146174.7+294480.8</f>
        <v>440655.5</v>
      </c>
      <c r="I147" s="52"/>
      <c r="J147" s="52"/>
      <c r="K147" s="52">
        <f t="shared" si="30"/>
        <v>404275.7</v>
      </c>
      <c r="L147" s="91">
        <f t="shared" si="31"/>
        <v>440655.5</v>
      </c>
      <c r="M147" s="51"/>
      <c r="N147" s="51"/>
      <c r="O147" s="49">
        <f t="shared" si="32"/>
        <v>404275.7</v>
      </c>
      <c r="P147" s="49">
        <f t="shared" si="32"/>
        <v>440655.5</v>
      </c>
      <c r="Q147" s="49"/>
      <c r="R147" s="49"/>
      <c r="S147" s="49">
        <f t="shared" si="24"/>
        <v>404275.7</v>
      </c>
      <c r="T147" s="49">
        <f t="shared" si="25"/>
        <v>440655.5</v>
      </c>
      <c r="U147" s="49"/>
      <c r="V147" s="49"/>
      <c r="W147" s="49">
        <f t="shared" si="26"/>
        <v>404275.7</v>
      </c>
      <c r="X147" s="49">
        <f t="shared" si="27"/>
        <v>440655.5</v>
      </c>
      <c r="Y147" s="49"/>
      <c r="Z147" s="49"/>
      <c r="AA147" s="49">
        <f t="shared" si="28"/>
        <v>404275.7</v>
      </c>
      <c r="AB147" s="49">
        <f t="shared" si="29"/>
        <v>440655.5</v>
      </c>
      <c r="AC147" s="49"/>
      <c r="AD147" s="49"/>
      <c r="AE147" s="49">
        <f t="shared" si="18"/>
        <v>404275.7</v>
      </c>
      <c r="AF147" s="49">
        <f t="shared" si="19"/>
        <v>440655.5</v>
      </c>
      <c r="AG147" s="3"/>
      <c r="AH147" s="3"/>
      <c r="AI147" s="135">
        <f t="shared" si="20"/>
        <v>404275.7</v>
      </c>
      <c r="AJ147" s="135">
        <f t="shared" si="21"/>
        <v>440655.5</v>
      </c>
      <c r="AK147" s="135"/>
      <c r="AL147" s="135"/>
      <c r="AM147" s="135">
        <f t="shared" ref="AM147:AM210" si="37">AI147+AK147</f>
        <v>404275.7</v>
      </c>
      <c r="AN147" s="135">
        <f t="shared" ref="AN147:AN210" si="38">AJ147+AL147</f>
        <v>440655.5</v>
      </c>
    </row>
    <row r="148" spans="1:40" ht="45" x14ac:dyDescent="0.2">
      <c r="A148" s="42" t="s">
        <v>161</v>
      </c>
      <c r="B148" s="55" t="s">
        <v>155</v>
      </c>
      <c r="C148" s="56" t="s">
        <v>3</v>
      </c>
      <c r="D148" s="55" t="s">
        <v>2</v>
      </c>
      <c r="E148" s="57" t="s">
        <v>160</v>
      </c>
      <c r="F148" s="60" t="s">
        <v>7</v>
      </c>
      <c r="G148" s="52">
        <f>G149</f>
        <v>3822.5</v>
      </c>
      <c r="H148" s="52">
        <f>H149</f>
        <v>4167.6000000000004</v>
      </c>
      <c r="I148" s="52"/>
      <c r="J148" s="52"/>
      <c r="K148" s="52">
        <f t="shared" si="30"/>
        <v>3822.5</v>
      </c>
      <c r="L148" s="91">
        <f t="shared" si="31"/>
        <v>4167.6000000000004</v>
      </c>
      <c r="M148" s="51"/>
      <c r="N148" s="51"/>
      <c r="O148" s="49">
        <f t="shared" si="32"/>
        <v>3822.5</v>
      </c>
      <c r="P148" s="49">
        <f t="shared" si="32"/>
        <v>4167.6000000000004</v>
      </c>
      <c r="Q148" s="49"/>
      <c r="R148" s="49"/>
      <c r="S148" s="49">
        <f t="shared" si="24"/>
        <v>3822.5</v>
      </c>
      <c r="T148" s="49">
        <f t="shared" si="25"/>
        <v>4167.6000000000004</v>
      </c>
      <c r="U148" s="49"/>
      <c r="V148" s="49"/>
      <c r="W148" s="49">
        <f t="shared" si="26"/>
        <v>3822.5</v>
      </c>
      <c r="X148" s="49">
        <f t="shared" si="27"/>
        <v>4167.6000000000004</v>
      </c>
      <c r="Y148" s="49"/>
      <c r="Z148" s="49"/>
      <c r="AA148" s="49">
        <f t="shared" si="28"/>
        <v>3822.5</v>
      </c>
      <c r="AB148" s="49">
        <f t="shared" si="29"/>
        <v>4167.6000000000004</v>
      </c>
      <c r="AC148" s="49"/>
      <c r="AD148" s="49"/>
      <c r="AE148" s="49">
        <f t="shared" si="18"/>
        <v>3822.5</v>
      </c>
      <c r="AF148" s="49">
        <f t="shared" si="19"/>
        <v>4167.6000000000004</v>
      </c>
      <c r="AG148" s="3"/>
      <c r="AH148" s="3"/>
      <c r="AI148" s="135">
        <f t="shared" si="20"/>
        <v>3822.5</v>
      </c>
      <c r="AJ148" s="135">
        <f t="shared" si="21"/>
        <v>4167.6000000000004</v>
      </c>
      <c r="AK148" s="135"/>
      <c r="AL148" s="135"/>
      <c r="AM148" s="135">
        <f t="shared" si="37"/>
        <v>3822.5</v>
      </c>
      <c r="AN148" s="135">
        <f t="shared" si="38"/>
        <v>4167.6000000000004</v>
      </c>
    </row>
    <row r="149" spans="1:40" ht="22.5" x14ac:dyDescent="0.2">
      <c r="A149" s="42" t="s">
        <v>79</v>
      </c>
      <c r="B149" s="55" t="s">
        <v>155</v>
      </c>
      <c r="C149" s="56" t="s">
        <v>3</v>
      </c>
      <c r="D149" s="55" t="s">
        <v>2</v>
      </c>
      <c r="E149" s="57" t="s">
        <v>160</v>
      </c>
      <c r="F149" s="60">
        <v>600</v>
      </c>
      <c r="G149" s="52">
        <f>G150</f>
        <v>3822.5</v>
      </c>
      <c r="H149" s="52">
        <f>H150</f>
        <v>4167.6000000000004</v>
      </c>
      <c r="I149" s="52"/>
      <c r="J149" s="52"/>
      <c r="K149" s="52">
        <f t="shared" si="30"/>
        <v>3822.5</v>
      </c>
      <c r="L149" s="91">
        <f t="shared" si="31"/>
        <v>4167.6000000000004</v>
      </c>
      <c r="M149" s="51"/>
      <c r="N149" s="51"/>
      <c r="O149" s="49">
        <f t="shared" si="32"/>
        <v>3822.5</v>
      </c>
      <c r="P149" s="49">
        <f t="shared" si="32"/>
        <v>4167.6000000000004</v>
      </c>
      <c r="Q149" s="49"/>
      <c r="R149" s="49"/>
      <c r="S149" s="49">
        <f t="shared" si="24"/>
        <v>3822.5</v>
      </c>
      <c r="T149" s="49">
        <f t="shared" si="25"/>
        <v>4167.6000000000004</v>
      </c>
      <c r="U149" s="49"/>
      <c r="V149" s="49"/>
      <c r="W149" s="49">
        <f t="shared" si="26"/>
        <v>3822.5</v>
      </c>
      <c r="X149" s="49">
        <f t="shared" si="27"/>
        <v>4167.6000000000004</v>
      </c>
      <c r="Y149" s="49"/>
      <c r="Z149" s="49"/>
      <c r="AA149" s="49">
        <f t="shared" si="28"/>
        <v>3822.5</v>
      </c>
      <c r="AB149" s="49">
        <f t="shared" si="29"/>
        <v>4167.6000000000004</v>
      </c>
      <c r="AC149" s="49"/>
      <c r="AD149" s="49"/>
      <c r="AE149" s="49">
        <f t="shared" ref="AE149:AE212" si="39">AA149+AC149</f>
        <v>3822.5</v>
      </c>
      <c r="AF149" s="49">
        <f t="shared" ref="AF149:AF212" si="40">AB149+AD149</f>
        <v>4167.6000000000004</v>
      </c>
      <c r="AG149" s="3"/>
      <c r="AH149" s="3"/>
      <c r="AI149" s="135">
        <f t="shared" ref="AI149:AI212" si="41">AE149+AG149</f>
        <v>3822.5</v>
      </c>
      <c r="AJ149" s="135">
        <f t="shared" ref="AJ149:AJ212" si="42">AF149+AH149</f>
        <v>4167.6000000000004</v>
      </c>
      <c r="AK149" s="135"/>
      <c r="AL149" s="135"/>
      <c r="AM149" s="135">
        <f t="shared" si="37"/>
        <v>3822.5</v>
      </c>
      <c r="AN149" s="135">
        <f t="shared" si="38"/>
        <v>4167.6000000000004</v>
      </c>
    </row>
    <row r="150" spans="1:40" x14ac:dyDescent="0.2">
      <c r="A150" s="42" t="s">
        <v>156</v>
      </c>
      <c r="B150" s="55" t="s">
        <v>155</v>
      </c>
      <c r="C150" s="56" t="s">
        <v>3</v>
      </c>
      <c r="D150" s="55" t="s">
        <v>2</v>
      </c>
      <c r="E150" s="57" t="s">
        <v>160</v>
      </c>
      <c r="F150" s="60">
        <v>610</v>
      </c>
      <c r="G150" s="52">
        <v>3822.5</v>
      </c>
      <c r="H150" s="52">
        <v>4167.6000000000004</v>
      </c>
      <c r="I150" s="52"/>
      <c r="J150" s="52"/>
      <c r="K150" s="52">
        <f t="shared" si="30"/>
        <v>3822.5</v>
      </c>
      <c r="L150" s="91">
        <f t="shared" si="31"/>
        <v>4167.6000000000004</v>
      </c>
      <c r="M150" s="51"/>
      <c r="N150" s="51"/>
      <c r="O150" s="49">
        <f t="shared" si="32"/>
        <v>3822.5</v>
      </c>
      <c r="P150" s="49">
        <f t="shared" si="32"/>
        <v>4167.6000000000004</v>
      </c>
      <c r="Q150" s="49"/>
      <c r="R150" s="49"/>
      <c r="S150" s="49">
        <f t="shared" si="24"/>
        <v>3822.5</v>
      </c>
      <c r="T150" s="49">
        <f t="shared" si="25"/>
        <v>4167.6000000000004</v>
      </c>
      <c r="U150" s="49"/>
      <c r="V150" s="49"/>
      <c r="W150" s="49">
        <f t="shared" si="26"/>
        <v>3822.5</v>
      </c>
      <c r="X150" s="49">
        <f t="shared" si="27"/>
        <v>4167.6000000000004</v>
      </c>
      <c r="Y150" s="49"/>
      <c r="Z150" s="49"/>
      <c r="AA150" s="49">
        <f t="shared" si="28"/>
        <v>3822.5</v>
      </c>
      <c r="AB150" s="49">
        <f t="shared" si="29"/>
        <v>4167.6000000000004</v>
      </c>
      <c r="AC150" s="49"/>
      <c r="AD150" s="49"/>
      <c r="AE150" s="49">
        <f t="shared" si="39"/>
        <v>3822.5</v>
      </c>
      <c r="AF150" s="49">
        <f t="shared" si="40"/>
        <v>4167.6000000000004</v>
      </c>
      <c r="AG150" s="3"/>
      <c r="AH150" s="3"/>
      <c r="AI150" s="135">
        <f t="shared" si="41"/>
        <v>3822.5</v>
      </c>
      <c r="AJ150" s="135">
        <f t="shared" si="42"/>
        <v>4167.6000000000004</v>
      </c>
      <c r="AK150" s="135"/>
      <c r="AL150" s="135"/>
      <c r="AM150" s="135">
        <f t="shared" si="37"/>
        <v>3822.5</v>
      </c>
      <c r="AN150" s="135">
        <f t="shared" si="38"/>
        <v>4167.6000000000004</v>
      </c>
    </row>
    <row r="151" spans="1:40" ht="22.5" x14ac:dyDescent="0.2">
      <c r="A151" s="42" t="s">
        <v>173</v>
      </c>
      <c r="B151" s="55" t="s">
        <v>155</v>
      </c>
      <c r="C151" s="56" t="s">
        <v>3</v>
      </c>
      <c r="D151" s="55" t="s">
        <v>2</v>
      </c>
      <c r="E151" s="57" t="s">
        <v>11</v>
      </c>
      <c r="F151" s="60" t="s">
        <v>7</v>
      </c>
      <c r="G151" s="52">
        <f>G152+G154+G156</f>
        <v>4069.4</v>
      </c>
      <c r="H151" s="52">
        <f>H152+H154+H156</f>
        <v>4069.4</v>
      </c>
      <c r="I151" s="52"/>
      <c r="J151" s="52"/>
      <c r="K151" s="52">
        <f t="shared" si="30"/>
        <v>4069.4</v>
      </c>
      <c r="L151" s="91">
        <f t="shared" si="31"/>
        <v>4069.4</v>
      </c>
      <c r="M151" s="51"/>
      <c r="N151" s="51"/>
      <c r="O151" s="49">
        <f t="shared" si="32"/>
        <v>4069.4</v>
      </c>
      <c r="P151" s="49">
        <f t="shared" si="32"/>
        <v>4069.4</v>
      </c>
      <c r="Q151" s="49"/>
      <c r="R151" s="49"/>
      <c r="S151" s="49">
        <f t="shared" si="24"/>
        <v>4069.4</v>
      </c>
      <c r="T151" s="49">
        <f t="shared" si="25"/>
        <v>4069.4</v>
      </c>
      <c r="U151" s="49"/>
      <c r="V151" s="49"/>
      <c r="W151" s="49">
        <f t="shared" si="26"/>
        <v>4069.4</v>
      </c>
      <c r="X151" s="49">
        <f t="shared" si="27"/>
        <v>4069.4</v>
      </c>
      <c r="Y151" s="49"/>
      <c r="Z151" s="49"/>
      <c r="AA151" s="49">
        <f t="shared" si="28"/>
        <v>4069.4</v>
      </c>
      <c r="AB151" s="49">
        <f t="shared" si="29"/>
        <v>4069.4</v>
      </c>
      <c r="AC151" s="49"/>
      <c r="AD151" s="49"/>
      <c r="AE151" s="49">
        <f t="shared" si="39"/>
        <v>4069.4</v>
      </c>
      <c r="AF151" s="49">
        <f t="shared" si="40"/>
        <v>4069.4</v>
      </c>
      <c r="AG151" s="3"/>
      <c r="AH151" s="3"/>
      <c r="AI151" s="135">
        <f t="shared" si="41"/>
        <v>4069.4</v>
      </c>
      <c r="AJ151" s="135">
        <f t="shared" si="42"/>
        <v>4069.4</v>
      </c>
      <c r="AK151" s="135"/>
      <c r="AL151" s="135"/>
      <c r="AM151" s="135">
        <f t="shared" si="37"/>
        <v>4069.4</v>
      </c>
      <c r="AN151" s="135">
        <f t="shared" si="38"/>
        <v>4069.4</v>
      </c>
    </row>
    <row r="152" spans="1:40" ht="56.25" x14ac:dyDescent="0.2">
      <c r="A152" s="42" t="s">
        <v>6</v>
      </c>
      <c r="B152" s="55" t="s">
        <v>155</v>
      </c>
      <c r="C152" s="56" t="s">
        <v>3</v>
      </c>
      <c r="D152" s="55" t="s">
        <v>2</v>
      </c>
      <c r="E152" s="57" t="s">
        <v>11</v>
      </c>
      <c r="F152" s="60">
        <v>100</v>
      </c>
      <c r="G152" s="52">
        <f>G153</f>
        <v>4000</v>
      </c>
      <c r="H152" s="52">
        <f>H153</f>
        <v>4000</v>
      </c>
      <c r="I152" s="52"/>
      <c r="J152" s="52"/>
      <c r="K152" s="52">
        <f t="shared" si="30"/>
        <v>4000</v>
      </c>
      <c r="L152" s="91">
        <f t="shared" si="31"/>
        <v>4000</v>
      </c>
      <c r="M152" s="51"/>
      <c r="N152" s="51"/>
      <c r="O152" s="49">
        <f t="shared" si="32"/>
        <v>4000</v>
      </c>
      <c r="P152" s="49">
        <f t="shared" si="32"/>
        <v>4000</v>
      </c>
      <c r="Q152" s="49"/>
      <c r="R152" s="49"/>
      <c r="S152" s="49">
        <f t="shared" si="24"/>
        <v>4000</v>
      </c>
      <c r="T152" s="49">
        <f t="shared" si="25"/>
        <v>4000</v>
      </c>
      <c r="U152" s="49"/>
      <c r="V152" s="49"/>
      <c r="W152" s="49">
        <f t="shared" si="26"/>
        <v>4000</v>
      </c>
      <c r="X152" s="49">
        <f t="shared" si="27"/>
        <v>4000</v>
      </c>
      <c r="Y152" s="49"/>
      <c r="Z152" s="49"/>
      <c r="AA152" s="49">
        <f t="shared" si="28"/>
        <v>4000</v>
      </c>
      <c r="AB152" s="49">
        <f t="shared" si="29"/>
        <v>4000</v>
      </c>
      <c r="AC152" s="49"/>
      <c r="AD152" s="49"/>
      <c r="AE152" s="49">
        <f t="shared" si="39"/>
        <v>4000</v>
      </c>
      <c r="AF152" s="49">
        <f t="shared" si="40"/>
        <v>4000</v>
      </c>
      <c r="AG152" s="3"/>
      <c r="AH152" s="3"/>
      <c r="AI152" s="135">
        <f t="shared" si="41"/>
        <v>4000</v>
      </c>
      <c r="AJ152" s="135">
        <f t="shared" si="42"/>
        <v>4000</v>
      </c>
      <c r="AK152" s="135"/>
      <c r="AL152" s="135"/>
      <c r="AM152" s="135">
        <f t="shared" si="37"/>
        <v>4000</v>
      </c>
      <c r="AN152" s="135">
        <f t="shared" si="38"/>
        <v>4000</v>
      </c>
    </row>
    <row r="153" spans="1:40" ht="22.5" x14ac:dyDescent="0.2">
      <c r="A153" s="42" t="s">
        <v>5</v>
      </c>
      <c r="B153" s="55" t="s">
        <v>155</v>
      </c>
      <c r="C153" s="56" t="s">
        <v>3</v>
      </c>
      <c r="D153" s="55" t="s">
        <v>2</v>
      </c>
      <c r="E153" s="57" t="s">
        <v>11</v>
      </c>
      <c r="F153" s="60">
        <v>120</v>
      </c>
      <c r="G153" s="52">
        <v>4000</v>
      </c>
      <c r="H153" s="52">
        <v>4000</v>
      </c>
      <c r="I153" s="52"/>
      <c r="J153" s="52"/>
      <c r="K153" s="52">
        <f t="shared" si="30"/>
        <v>4000</v>
      </c>
      <c r="L153" s="91">
        <f t="shared" si="31"/>
        <v>4000</v>
      </c>
      <c r="M153" s="51"/>
      <c r="N153" s="51"/>
      <c r="O153" s="49">
        <f t="shared" si="32"/>
        <v>4000</v>
      </c>
      <c r="P153" s="49">
        <f t="shared" si="32"/>
        <v>4000</v>
      </c>
      <c r="Q153" s="49"/>
      <c r="R153" s="49"/>
      <c r="S153" s="49">
        <f t="shared" si="24"/>
        <v>4000</v>
      </c>
      <c r="T153" s="49">
        <f t="shared" si="25"/>
        <v>4000</v>
      </c>
      <c r="U153" s="49"/>
      <c r="V153" s="49"/>
      <c r="W153" s="49">
        <f t="shared" si="26"/>
        <v>4000</v>
      </c>
      <c r="X153" s="49">
        <f t="shared" si="27"/>
        <v>4000</v>
      </c>
      <c r="Y153" s="49"/>
      <c r="Z153" s="49"/>
      <c r="AA153" s="49">
        <f t="shared" si="28"/>
        <v>4000</v>
      </c>
      <c r="AB153" s="49">
        <f t="shared" si="29"/>
        <v>4000</v>
      </c>
      <c r="AC153" s="49"/>
      <c r="AD153" s="49"/>
      <c r="AE153" s="49">
        <f t="shared" si="39"/>
        <v>4000</v>
      </c>
      <c r="AF153" s="49">
        <f t="shared" si="40"/>
        <v>4000</v>
      </c>
      <c r="AG153" s="3"/>
      <c r="AH153" s="3"/>
      <c r="AI153" s="135">
        <f t="shared" si="41"/>
        <v>4000</v>
      </c>
      <c r="AJ153" s="135">
        <f t="shared" si="42"/>
        <v>4000</v>
      </c>
      <c r="AK153" s="135"/>
      <c r="AL153" s="135"/>
      <c r="AM153" s="135">
        <f t="shared" si="37"/>
        <v>4000</v>
      </c>
      <c r="AN153" s="135">
        <f t="shared" si="38"/>
        <v>4000</v>
      </c>
    </row>
    <row r="154" spans="1:40" ht="22.5" x14ac:dyDescent="0.2">
      <c r="A154" s="42" t="s">
        <v>14</v>
      </c>
      <c r="B154" s="55" t="s">
        <v>155</v>
      </c>
      <c r="C154" s="56" t="s">
        <v>3</v>
      </c>
      <c r="D154" s="55" t="s">
        <v>2</v>
      </c>
      <c r="E154" s="57" t="s">
        <v>11</v>
      </c>
      <c r="F154" s="60">
        <v>200</v>
      </c>
      <c r="G154" s="52">
        <f>G155</f>
        <v>68.900000000000006</v>
      </c>
      <c r="H154" s="52">
        <f>H155</f>
        <v>68.900000000000006</v>
      </c>
      <c r="I154" s="52"/>
      <c r="J154" s="52"/>
      <c r="K154" s="52">
        <f t="shared" si="30"/>
        <v>68.900000000000006</v>
      </c>
      <c r="L154" s="91">
        <f t="shared" si="31"/>
        <v>68.900000000000006</v>
      </c>
      <c r="M154" s="51"/>
      <c r="N154" s="51"/>
      <c r="O154" s="49">
        <f t="shared" si="32"/>
        <v>68.900000000000006</v>
      </c>
      <c r="P154" s="49">
        <f t="shared" si="32"/>
        <v>68.900000000000006</v>
      </c>
      <c r="Q154" s="49"/>
      <c r="R154" s="49"/>
      <c r="S154" s="49">
        <f t="shared" si="24"/>
        <v>68.900000000000006</v>
      </c>
      <c r="T154" s="49">
        <f t="shared" si="25"/>
        <v>68.900000000000006</v>
      </c>
      <c r="U154" s="49"/>
      <c r="V154" s="49"/>
      <c r="W154" s="49">
        <f t="shared" si="26"/>
        <v>68.900000000000006</v>
      </c>
      <c r="X154" s="49">
        <f t="shared" si="27"/>
        <v>68.900000000000006</v>
      </c>
      <c r="Y154" s="49"/>
      <c r="Z154" s="49"/>
      <c r="AA154" s="49">
        <f t="shared" si="28"/>
        <v>68.900000000000006</v>
      </c>
      <c r="AB154" s="49">
        <f t="shared" si="29"/>
        <v>68.900000000000006</v>
      </c>
      <c r="AC154" s="49"/>
      <c r="AD154" s="49"/>
      <c r="AE154" s="49">
        <f t="shared" si="39"/>
        <v>68.900000000000006</v>
      </c>
      <c r="AF154" s="49">
        <f t="shared" si="40"/>
        <v>68.900000000000006</v>
      </c>
      <c r="AG154" s="3"/>
      <c r="AH154" s="3"/>
      <c r="AI154" s="135">
        <f t="shared" si="41"/>
        <v>68.900000000000006</v>
      </c>
      <c r="AJ154" s="135">
        <f t="shared" si="42"/>
        <v>68.900000000000006</v>
      </c>
      <c r="AK154" s="135"/>
      <c r="AL154" s="135"/>
      <c r="AM154" s="135">
        <f t="shared" si="37"/>
        <v>68.900000000000006</v>
      </c>
      <c r="AN154" s="135">
        <f t="shared" si="38"/>
        <v>68.900000000000006</v>
      </c>
    </row>
    <row r="155" spans="1:40" ht="22.5" x14ac:dyDescent="0.2">
      <c r="A155" s="42" t="s">
        <v>13</v>
      </c>
      <c r="B155" s="55" t="s">
        <v>155</v>
      </c>
      <c r="C155" s="56" t="s">
        <v>3</v>
      </c>
      <c r="D155" s="55" t="s">
        <v>2</v>
      </c>
      <c r="E155" s="57" t="s">
        <v>11</v>
      </c>
      <c r="F155" s="60">
        <v>240</v>
      </c>
      <c r="G155" s="52">
        <f>42.6+26.3</f>
        <v>68.900000000000006</v>
      </c>
      <c r="H155" s="52">
        <f>42.6+26.3</f>
        <v>68.900000000000006</v>
      </c>
      <c r="I155" s="52"/>
      <c r="J155" s="52"/>
      <c r="K155" s="52">
        <f t="shared" si="30"/>
        <v>68.900000000000006</v>
      </c>
      <c r="L155" s="91">
        <f t="shared" si="31"/>
        <v>68.900000000000006</v>
      </c>
      <c r="M155" s="51"/>
      <c r="N155" s="51"/>
      <c r="O155" s="49">
        <f t="shared" si="32"/>
        <v>68.900000000000006</v>
      </c>
      <c r="P155" s="49">
        <f t="shared" si="32"/>
        <v>68.900000000000006</v>
      </c>
      <c r="Q155" s="49"/>
      <c r="R155" s="49"/>
      <c r="S155" s="49">
        <f t="shared" si="24"/>
        <v>68.900000000000006</v>
      </c>
      <c r="T155" s="49">
        <f t="shared" si="25"/>
        <v>68.900000000000006</v>
      </c>
      <c r="U155" s="49"/>
      <c r="V155" s="49"/>
      <c r="W155" s="49">
        <f t="shared" ref="W155:W218" si="43">S155+U155</f>
        <v>68.900000000000006</v>
      </c>
      <c r="X155" s="49">
        <f t="shared" ref="X155:X218" si="44">T155+V155</f>
        <v>68.900000000000006</v>
      </c>
      <c r="Y155" s="49"/>
      <c r="Z155" s="49"/>
      <c r="AA155" s="49">
        <f t="shared" ref="AA155:AA218" si="45">W155+Y155</f>
        <v>68.900000000000006</v>
      </c>
      <c r="AB155" s="49">
        <f t="shared" ref="AB155:AB218" si="46">X155+Z155</f>
        <v>68.900000000000006</v>
      </c>
      <c r="AC155" s="49"/>
      <c r="AD155" s="49"/>
      <c r="AE155" s="49">
        <f t="shared" si="39"/>
        <v>68.900000000000006</v>
      </c>
      <c r="AF155" s="49">
        <f t="shared" si="40"/>
        <v>68.900000000000006</v>
      </c>
      <c r="AG155" s="3"/>
      <c r="AH155" s="3"/>
      <c r="AI155" s="135">
        <f t="shared" si="41"/>
        <v>68.900000000000006</v>
      </c>
      <c r="AJ155" s="135">
        <f t="shared" si="42"/>
        <v>68.900000000000006</v>
      </c>
      <c r="AK155" s="135"/>
      <c r="AL155" s="135"/>
      <c r="AM155" s="135">
        <f t="shared" si="37"/>
        <v>68.900000000000006</v>
      </c>
      <c r="AN155" s="135">
        <f t="shared" si="38"/>
        <v>68.900000000000006</v>
      </c>
    </row>
    <row r="156" spans="1:40" x14ac:dyDescent="0.2">
      <c r="A156" s="42" t="s">
        <v>71</v>
      </c>
      <c r="B156" s="55" t="s">
        <v>155</v>
      </c>
      <c r="C156" s="56" t="s">
        <v>3</v>
      </c>
      <c r="D156" s="55" t="s">
        <v>2</v>
      </c>
      <c r="E156" s="57" t="s">
        <v>11</v>
      </c>
      <c r="F156" s="60">
        <v>800</v>
      </c>
      <c r="G156" s="52">
        <f>G157</f>
        <v>0.5</v>
      </c>
      <c r="H156" s="52">
        <f>H157</f>
        <v>0.5</v>
      </c>
      <c r="I156" s="52"/>
      <c r="J156" s="52"/>
      <c r="K156" s="52">
        <f t="shared" si="30"/>
        <v>0.5</v>
      </c>
      <c r="L156" s="91">
        <f t="shared" si="31"/>
        <v>0.5</v>
      </c>
      <c r="M156" s="51"/>
      <c r="N156" s="51"/>
      <c r="O156" s="49">
        <f t="shared" si="32"/>
        <v>0.5</v>
      </c>
      <c r="P156" s="49">
        <f t="shared" si="32"/>
        <v>0.5</v>
      </c>
      <c r="Q156" s="49"/>
      <c r="R156" s="49"/>
      <c r="S156" s="49">
        <f t="shared" si="24"/>
        <v>0.5</v>
      </c>
      <c r="T156" s="49">
        <f t="shared" si="25"/>
        <v>0.5</v>
      </c>
      <c r="U156" s="49"/>
      <c r="V156" s="49"/>
      <c r="W156" s="49">
        <f t="shared" si="43"/>
        <v>0.5</v>
      </c>
      <c r="X156" s="49">
        <f t="shared" si="44"/>
        <v>0.5</v>
      </c>
      <c r="Y156" s="49"/>
      <c r="Z156" s="49"/>
      <c r="AA156" s="49">
        <f t="shared" si="45"/>
        <v>0.5</v>
      </c>
      <c r="AB156" s="49">
        <f t="shared" si="46"/>
        <v>0.5</v>
      </c>
      <c r="AC156" s="49"/>
      <c r="AD156" s="49"/>
      <c r="AE156" s="49">
        <f t="shared" si="39"/>
        <v>0.5</v>
      </c>
      <c r="AF156" s="49">
        <f t="shared" si="40"/>
        <v>0.5</v>
      </c>
      <c r="AG156" s="3"/>
      <c r="AH156" s="3"/>
      <c r="AI156" s="135">
        <f t="shared" si="41"/>
        <v>0.5</v>
      </c>
      <c r="AJ156" s="135">
        <f t="shared" si="42"/>
        <v>0.5</v>
      </c>
      <c r="AK156" s="135"/>
      <c r="AL156" s="135"/>
      <c r="AM156" s="135">
        <f t="shared" si="37"/>
        <v>0.5</v>
      </c>
      <c r="AN156" s="135">
        <f t="shared" si="38"/>
        <v>0.5</v>
      </c>
    </row>
    <row r="157" spans="1:40" x14ac:dyDescent="0.2">
      <c r="A157" s="42" t="s">
        <v>70</v>
      </c>
      <c r="B157" s="55" t="s">
        <v>155</v>
      </c>
      <c r="C157" s="56" t="s">
        <v>3</v>
      </c>
      <c r="D157" s="55" t="s">
        <v>2</v>
      </c>
      <c r="E157" s="57" t="s">
        <v>11</v>
      </c>
      <c r="F157" s="60">
        <v>850</v>
      </c>
      <c r="G157" s="52">
        <v>0.5</v>
      </c>
      <c r="H157" s="52">
        <v>0.5</v>
      </c>
      <c r="I157" s="52"/>
      <c r="J157" s="52"/>
      <c r="K157" s="52">
        <f t="shared" si="30"/>
        <v>0.5</v>
      </c>
      <c r="L157" s="91">
        <f t="shared" si="31"/>
        <v>0.5</v>
      </c>
      <c r="M157" s="51"/>
      <c r="N157" s="51"/>
      <c r="O157" s="49">
        <f t="shared" si="32"/>
        <v>0.5</v>
      </c>
      <c r="P157" s="49">
        <f t="shared" si="32"/>
        <v>0.5</v>
      </c>
      <c r="Q157" s="49"/>
      <c r="R157" s="49"/>
      <c r="S157" s="49">
        <f t="shared" si="24"/>
        <v>0.5</v>
      </c>
      <c r="T157" s="49">
        <f t="shared" si="25"/>
        <v>0.5</v>
      </c>
      <c r="U157" s="49"/>
      <c r="V157" s="49"/>
      <c r="W157" s="49">
        <f t="shared" si="43"/>
        <v>0.5</v>
      </c>
      <c r="X157" s="49">
        <f t="shared" si="44"/>
        <v>0.5</v>
      </c>
      <c r="Y157" s="49"/>
      <c r="Z157" s="49"/>
      <c r="AA157" s="49">
        <f t="shared" si="45"/>
        <v>0.5</v>
      </c>
      <c r="AB157" s="49">
        <f t="shared" si="46"/>
        <v>0.5</v>
      </c>
      <c r="AC157" s="49"/>
      <c r="AD157" s="49"/>
      <c r="AE157" s="49">
        <f t="shared" si="39"/>
        <v>0.5</v>
      </c>
      <c r="AF157" s="49">
        <f t="shared" si="40"/>
        <v>0.5</v>
      </c>
      <c r="AG157" s="3"/>
      <c r="AH157" s="3"/>
      <c r="AI157" s="135">
        <f t="shared" si="41"/>
        <v>0.5</v>
      </c>
      <c r="AJ157" s="135">
        <f t="shared" si="42"/>
        <v>0.5</v>
      </c>
      <c r="AK157" s="135"/>
      <c r="AL157" s="135"/>
      <c r="AM157" s="135">
        <f t="shared" si="37"/>
        <v>0.5</v>
      </c>
      <c r="AN157" s="135">
        <f t="shared" si="38"/>
        <v>0.5</v>
      </c>
    </row>
    <row r="158" spans="1:40" ht="22.5" x14ac:dyDescent="0.2">
      <c r="A158" s="42" t="s">
        <v>73</v>
      </c>
      <c r="B158" s="55" t="s">
        <v>155</v>
      </c>
      <c r="C158" s="56" t="s">
        <v>3</v>
      </c>
      <c r="D158" s="55" t="s">
        <v>2</v>
      </c>
      <c r="E158" s="57" t="s">
        <v>69</v>
      </c>
      <c r="F158" s="60" t="s">
        <v>7</v>
      </c>
      <c r="G158" s="52">
        <f>G159+G161+G163</f>
        <v>9196.7999999999993</v>
      </c>
      <c r="H158" s="52">
        <f>H159+H161+H163</f>
        <v>9196.7999999999993</v>
      </c>
      <c r="I158" s="52"/>
      <c r="J158" s="52"/>
      <c r="K158" s="52">
        <f t="shared" si="30"/>
        <v>9196.7999999999993</v>
      </c>
      <c r="L158" s="91">
        <f t="shared" si="31"/>
        <v>9196.7999999999993</v>
      </c>
      <c r="M158" s="51"/>
      <c r="N158" s="51"/>
      <c r="O158" s="49">
        <f t="shared" si="32"/>
        <v>9196.7999999999993</v>
      </c>
      <c r="P158" s="49">
        <f t="shared" si="32"/>
        <v>9196.7999999999993</v>
      </c>
      <c r="Q158" s="49"/>
      <c r="R158" s="49"/>
      <c r="S158" s="49">
        <f t="shared" si="24"/>
        <v>9196.7999999999993</v>
      </c>
      <c r="T158" s="49">
        <f t="shared" si="25"/>
        <v>9196.7999999999993</v>
      </c>
      <c r="U158" s="49"/>
      <c r="V158" s="49"/>
      <c r="W158" s="49">
        <f t="shared" si="43"/>
        <v>9196.7999999999993</v>
      </c>
      <c r="X158" s="49">
        <f t="shared" si="44"/>
        <v>9196.7999999999993</v>
      </c>
      <c r="Y158" s="49"/>
      <c r="Z158" s="49"/>
      <c r="AA158" s="49">
        <f t="shared" si="45"/>
        <v>9196.7999999999993</v>
      </c>
      <c r="AB158" s="49">
        <f t="shared" si="46"/>
        <v>9196.7999999999993</v>
      </c>
      <c r="AC158" s="49"/>
      <c r="AD158" s="49"/>
      <c r="AE158" s="49">
        <f t="shared" si="39"/>
        <v>9196.7999999999993</v>
      </c>
      <c r="AF158" s="49">
        <f t="shared" si="40"/>
        <v>9196.7999999999993</v>
      </c>
      <c r="AG158" s="3"/>
      <c r="AH158" s="3"/>
      <c r="AI158" s="135">
        <f t="shared" si="41"/>
        <v>9196.7999999999993</v>
      </c>
      <c r="AJ158" s="135">
        <f t="shared" si="42"/>
        <v>9196.7999999999993</v>
      </c>
      <c r="AK158" s="135"/>
      <c r="AL158" s="135"/>
      <c r="AM158" s="135">
        <f t="shared" si="37"/>
        <v>9196.7999999999993</v>
      </c>
      <c r="AN158" s="135">
        <f t="shared" si="38"/>
        <v>9196.7999999999993</v>
      </c>
    </row>
    <row r="159" spans="1:40" ht="56.25" x14ac:dyDescent="0.2">
      <c r="A159" s="42" t="s">
        <v>6</v>
      </c>
      <c r="B159" s="55" t="s">
        <v>155</v>
      </c>
      <c r="C159" s="56" t="s">
        <v>3</v>
      </c>
      <c r="D159" s="55" t="s">
        <v>2</v>
      </c>
      <c r="E159" s="57" t="s">
        <v>69</v>
      </c>
      <c r="F159" s="60">
        <v>100</v>
      </c>
      <c r="G159" s="52">
        <f>G160</f>
        <v>8509.5</v>
      </c>
      <c r="H159" s="52">
        <f>H160</f>
        <v>8509.5</v>
      </c>
      <c r="I159" s="52"/>
      <c r="J159" s="52"/>
      <c r="K159" s="52">
        <f t="shared" si="30"/>
        <v>8509.5</v>
      </c>
      <c r="L159" s="91">
        <f t="shared" si="31"/>
        <v>8509.5</v>
      </c>
      <c r="M159" s="51"/>
      <c r="N159" s="51"/>
      <c r="O159" s="49">
        <f t="shared" si="32"/>
        <v>8509.5</v>
      </c>
      <c r="P159" s="49">
        <f t="shared" si="32"/>
        <v>8509.5</v>
      </c>
      <c r="Q159" s="49"/>
      <c r="R159" s="49"/>
      <c r="S159" s="49">
        <f t="shared" ref="S159:S222" si="47">O159+Q159</f>
        <v>8509.5</v>
      </c>
      <c r="T159" s="49">
        <f t="shared" ref="T159:T222" si="48">P159+R159</f>
        <v>8509.5</v>
      </c>
      <c r="U159" s="49"/>
      <c r="V159" s="49"/>
      <c r="W159" s="49">
        <f t="shared" si="43"/>
        <v>8509.5</v>
      </c>
      <c r="X159" s="49">
        <f t="shared" si="44"/>
        <v>8509.5</v>
      </c>
      <c r="Y159" s="49"/>
      <c r="Z159" s="49"/>
      <c r="AA159" s="49">
        <f t="shared" si="45"/>
        <v>8509.5</v>
      </c>
      <c r="AB159" s="49">
        <f t="shared" si="46"/>
        <v>8509.5</v>
      </c>
      <c r="AC159" s="49"/>
      <c r="AD159" s="49"/>
      <c r="AE159" s="49">
        <f t="shared" si="39"/>
        <v>8509.5</v>
      </c>
      <c r="AF159" s="49">
        <f t="shared" si="40"/>
        <v>8509.5</v>
      </c>
      <c r="AG159" s="3"/>
      <c r="AH159" s="3"/>
      <c r="AI159" s="135">
        <f t="shared" si="41"/>
        <v>8509.5</v>
      </c>
      <c r="AJ159" s="135">
        <f t="shared" si="42"/>
        <v>8509.5</v>
      </c>
      <c r="AK159" s="135"/>
      <c r="AL159" s="135"/>
      <c r="AM159" s="135">
        <f t="shared" si="37"/>
        <v>8509.5</v>
      </c>
      <c r="AN159" s="135">
        <f t="shared" si="38"/>
        <v>8509.5</v>
      </c>
    </row>
    <row r="160" spans="1:40" x14ac:dyDescent="0.2">
      <c r="A160" s="42" t="s">
        <v>72</v>
      </c>
      <c r="B160" s="55" t="s">
        <v>155</v>
      </c>
      <c r="C160" s="56" t="s">
        <v>3</v>
      </c>
      <c r="D160" s="55" t="s">
        <v>2</v>
      </c>
      <c r="E160" s="57" t="s">
        <v>69</v>
      </c>
      <c r="F160" s="60">
        <v>110</v>
      </c>
      <c r="G160" s="52">
        <f>2779.4+4326.1+97.5+1306.5</f>
        <v>8509.5</v>
      </c>
      <c r="H160" s="52">
        <f>2779.4+4326.1+97.5+1306.5</f>
        <v>8509.5</v>
      </c>
      <c r="I160" s="52"/>
      <c r="J160" s="52"/>
      <c r="K160" s="52">
        <f t="shared" si="30"/>
        <v>8509.5</v>
      </c>
      <c r="L160" s="91">
        <f t="shared" si="31"/>
        <v>8509.5</v>
      </c>
      <c r="M160" s="51"/>
      <c r="N160" s="51"/>
      <c r="O160" s="49">
        <f t="shared" si="32"/>
        <v>8509.5</v>
      </c>
      <c r="P160" s="49">
        <f t="shared" si="32"/>
        <v>8509.5</v>
      </c>
      <c r="Q160" s="49"/>
      <c r="R160" s="49"/>
      <c r="S160" s="49">
        <f t="shared" si="47"/>
        <v>8509.5</v>
      </c>
      <c r="T160" s="49">
        <f t="shared" si="48"/>
        <v>8509.5</v>
      </c>
      <c r="U160" s="49"/>
      <c r="V160" s="49"/>
      <c r="W160" s="49">
        <f t="shared" si="43"/>
        <v>8509.5</v>
      </c>
      <c r="X160" s="49">
        <f t="shared" si="44"/>
        <v>8509.5</v>
      </c>
      <c r="Y160" s="49"/>
      <c r="Z160" s="49"/>
      <c r="AA160" s="49">
        <f t="shared" si="45"/>
        <v>8509.5</v>
      </c>
      <c r="AB160" s="49">
        <f t="shared" si="46"/>
        <v>8509.5</v>
      </c>
      <c r="AC160" s="49"/>
      <c r="AD160" s="49"/>
      <c r="AE160" s="49">
        <f t="shared" si="39"/>
        <v>8509.5</v>
      </c>
      <c r="AF160" s="49">
        <f t="shared" si="40"/>
        <v>8509.5</v>
      </c>
      <c r="AG160" s="3"/>
      <c r="AH160" s="3"/>
      <c r="AI160" s="135">
        <f t="shared" si="41"/>
        <v>8509.5</v>
      </c>
      <c r="AJ160" s="135">
        <f t="shared" si="42"/>
        <v>8509.5</v>
      </c>
      <c r="AK160" s="135"/>
      <c r="AL160" s="135"/>
      <c r="AM160" s="135">
        <f t="shared" si="37"/>
        <v>8509.5</v>
      </c>
      <c r="AN160" s="135">
        <f t="shared" si="38"/>
        <v>8509.5</v>
      </c>
    </row>
    <row r="161" spans="1:40" ht="22.5" x14ac:dyDescent="0.2">
      <c r="A161" s="42" t="s">
        <v>14</v>
      </c>
      <c r="B161" s="55" t="s">
        <v>155</v>
      </c>
      <c r="C161" s="56" t="s">
        <v>3</v>
      </c>
      <c r="D161" s="55" t="s">
        <v>2</v>
      </c>
      <c r="E161" s="57" t="s">
        <v>69</v>
      </c>
      <c r="F161" s="60">
        <v>200</v>
      </c>
      <c r="G161" s="52">
        <f>G162</f>
        <v>664.3</v>
      </c>
      <c r="H161" s="52">
        <f>H162</f>
        <v>664.3</v>
      </c>
      <c r="I161" s="52"/>
      <c r="J161" s="52"/>
      <c r="K161" s="52">
        <f t="shared" si="30"/>
        <v>664.3</v>
      </c>
      <c r="L161" s="91">
        <f t="shared" si="31"/>
        <v>664.3</v>
      </c>
      <c r="M161" s="51"/>
      <c r="N161" s="51"/>
      <c r="O161" s="49">
        <f t="shared" si="32"/>
        <v>664.3</v>
      </c>
      <c r="P161" s="49">
        <f t="shared" si="32"/>
        <v>664.3</v>
      </c>
      <c r="Q161" s="49"/>
      <c r="R161" s="49"/>
      <c r="S161" s="49">
        <f t="shared" si="47"/>
        <v>664.3</v>
      </c>
      <c r="T161" s="49">
        <f t="shared" si="48"/>
        <v>664.3</v>
      </c>
      <c r="U161" s="49"/>
      <c r="V161" s="49"/>
      <c r="W161" s="49">
        <f t="shared" si="43"/>
        <v>664.3</v>
      </c>
      <c r="X161" s="49">
        <f t="shared" si="44"/>
        <v>664.3</v>
      </c>
      <c r="Y161" s="49"/>
      <c r="Z161" s="49"/>
      <c r="AA161" s="49">
        <f t="shared" si="45"/>
        <v>664.3</v>
      </c>
      <c r="AB161" s="49">
        <f t="shared" si="46"/>
        <v>664.3</v>
      </c>
      <c r="AC161" s="49"/>
      <c r="AD161" s="49"/>
      <c r="AE161" s="49">
        <f t="shared" si="39"/>
        <v>664.3</v>
      </c>
      <c r="AF161" s="49">
        <f t="shared" si="40"/>
        <v>664.3</v>
      </c>
      <c r="AG161" s="3"/>
      <c r="AH161" s="3"/>
      <c r="AI161" s="135">
        <f t="shared" si="41"/>
        <v>664.3</v>
      </c>
      <c r="AJ161" s="135">
        <f t="shared" si="42"/>
        <v>664.3</v>
      </c>
      <c r="AK161" s="135"/>
      <c r="AL161" s="135"/>
      <c r="AM161" s="135">
        <f t="shared" si="37"/>
        <v>664.3</v>
      </c>
      <c r="AN161" s="135">
        <f t="shared" si="38"/>
        <v>664.3</v>
      </c>
    </row>
    <row r="162" spans="1:40" ht="22.5" x14ac:dyDescent="0.2">
      <c r="A162" s="42" t="s">
        <v>13</v>
      </c>
      <c r="B162" s="55" t="s">
        <v>155</v>
      </c>
      <c r="C162" s="56" t="s">
        <v>3</v>
      </c>
      <c r="D162" s="55" t="s">
        <v>2</v>
      </c>
      <c r="E162" s="57" t="s">
        <v>69</v>
      </c>
      <c r="F162" s="60">
        <v>240</v>
      </c>
      <c r="G162" s="52">
        <f>207.6+456.7</f>
        <v>664.3</v>
      </c>
      <c r="H162" s="52">
        <f>207.6+456.7</f>
        <v>664.3</v>
      </c>
      <c r="I162" s="52"/>
      <c r="J162" s="52"/>
      <c r="K162" s="52">
        <f t="shared" si="30"/>
        <v>664.3</v>
      </c>
      <c r="L162" s="91">
        <f t="shared" si="31"/>
        <v>664.3</v>
      </c>
      <c r="M162" s="51"/>
      <c r="N162" s="51"/>
      <c r="O162" s="49">
        <f t="shared" si="32"/>
        <v>664.3</v>
      </c>
      <c r="P162" s="49">
        <f t="shared" si="32"/>
        <v>664.3</v>
      </c>
      <c r="Q162" s="49"/>
      <c r="R162" s="49"/>
      <c r="S162" s="49">
        <f t="shared" si="47"/>
        <v>664.3</v>
      </c>
      <c r="T162" s="49">
        <f t="shared" si="48"/>
        <v>664.3</v>
      </c>
      <c r="U162" s="49"/>
      <c r="V162" s="49"/>
      <c r="W162" s="49">
        <f t="shared" si="43"/>
        <v>664.3</v>
      </c>
      <c r="X162" s="49">
        <f t="shared" si="44"/>
        <v>664.3</v>
      </c>
      <c r="Y162" s="49"/>
      <c r="Z162" s="49"/>
      <c r="AA162" s="49">
        <f t="shared" si="45"/>
        <v>664.3</v>
      </c>
      <c r="AB162" s="49">
        <f t="shared" si="46"/>
        <v>664.3</v>
      </c>
      <c r="AC162" s="49"/>
      <c r="AD162" s="49"/>
      <c r="AE162" s="49">
        <f t="shared" si="39"/>
        <v>664.3</v>
      </c>
      <c r="AF162" s="49">
        <f t="shared" si="40"/>
        <v>664.3</v>
      </c>
      <c r="AG162" s="3"/>
      <c r="AH162" s="3"/>
      <c r="AI162" s="135">
        <f t="shared" si="41"/>
        <v>664.3</v>
      </c>
      <c r="AJ162" s="135">
        <f t="shared" si="42"/>
        <v>664.3</v>
      </c>
      <c r="AK162" s="135"/>
      <c r="AL162" s="135"/>
      <c r="AM162" s="135">
        <f t="shared" si="37"/>
        <v>664.3</v>
      </c>
      <c r="AN162" s="135">
        <f t="shared" si="38"/>
        <v>664.3</v>
      </c>
    </row>
    <row r="163" spans="1:40" x14ac:dyDescent="0.2">
      <c r="A163" s="42" t="s">
        <v>71</v>
      </c>
      <c r="B163" s="55" t="s">
        <v>155</v>
      </c>
      <c r="C163" s="56" t="s">
        <v>3</v>
      </c>
      <c r="D163" s="55" t="s">
        <v>2</v>
      </c>
      <c r="E163" s="57" t="s">
        <v>69</v>
      </c>
      <c r="F163" s="60">
        <v>800</v>
      </c>
      <c r="G163" s="52">
        <f>G164</f>
        <v>23</v>
      </c>
      <c r="H163" s="52">
        <f>H164</f>
        <v>23</v>
      </c>
      <c r="I163" s="52"/>
      <c r="J163" s="52"/>
      <c r="K163" s="52">
        <f t="shared" si="30"/>
        <v>23</v>
      </c>
      <c r="L163" s="91">
        <f t="shared" si="31"/>
        <v>23</v>
      </c>
      <c r="M163" s="51"/>
      <c r="N163" s="51"/>
      <c r="O163" s="49">
        <f t="shared" si="32"/>
        <v>23</v>
      </c>
      <c r="P163" s="49">
        <f t="shared" si="32"/>
        <v>23</v>
      </c>
      <c r="Q163" s="49"/>
      <c r="R163" s="49"/>
      <c r="S163" s="49">
        <f t="shared" si="47"/>
        <v>23</v>
      </c>
      <c r="T163" s="49">
        <f t="shared" si="48"/>
        <v>23</v>
      </c>
      <c r="U163" s="49"/>
      <c r="V163" s="49"/>
      <c r="W163" s="49">
        <f t="shared" si="43"/>
        <v>23</v>
      </c>
      <c r="X163" s="49">
        <f t="shared" si="44"/>
        <v>23</v>
      </c>
      <c r="Y163" s="49"/>
      <c r="Z163" s="49"/>
      <c r="AA163" s="49">
        <f t="shared" si="45"/>
        <v>23</v>
      </c>
      <c r="AB163" s="49">
        <f t="shared" si="46"/>
        <v>23</v>
      </c>
      <c r="AC163" s="49"/>
      <c r="AD163" s="49"/>
      <c r="AE163" s="49">
        <f t="shared" si="39"/>
        <v>23</v>
      </c>
      <c r="AF163" s="49">
        <f t="shared" si="40"/>
        <v>23</v>
      </c>
      <c r="AG163" s="3"/>
      <c r="AH163" s="3"/>
      <c r="AI163" s="135">
        <f t="shared" si="41"/>
        <v>23</v>
      </c>
      <c r="AJ163" s="135">
        <f t="shared" si="42"/>
        <v>23</v>
      </c>
      <c r="AK163" s="135"/>
      <c r="AL163" s="135"/>
      <c r="AM163" s="135">
        <f t="shared" si="37"/>
        <v>23</v>
      </c>
      <c r="AN163" s="135">
        <f t="shared" si="38"/>
        <v>23</v>
      </c>
    </row>
    <row r="164" spans="1:40" x14ac:dyDescent="0.2">
      <c r="A164" s="42" t="s">
        <v>70</v>
      </c>
      <c r="B164" s="55" t="s">
        <v>155</v>
      </c>
      <c r="C164" s="56" t="s">
        <v>3</v>
      </c>
      <c r="D164" s="55" t="s">
        <v>2</v>
      </c>
      <c r="E164" s="57" t="s">
        <v>69</v>
      </c>
      <c r="F164" s="60">
        <v>850</v>
      </c>
      <c r="G164" s="52">
        <v>23</v>
      </c>
      <c r="H164" s="52">
        <v>23</v>
      </c>
      <c r="I164" s="52"/>
      <c r="J164" s="52"/>
      <c r="K164" s="52">
        <f t="shared" si="30"/>
        <v>23</v>
      </c>
      <c r="L164" s="91">
        <f t="shared" si="31"/>
        <v>23</v>
      </c>
      <c r="M164" s="51"/>
      <c r="N164" s="51"/>
      <c r="O164" s="49">
        <f t="shared" si="32"/>
        <v>23</v>
      </c>
      <c r="P164" s="49">
        <f t="shared" si="32"/>
        <v>23</v>
      </c>
      <c r="Q164" s="49"/>
      <c r="R164" s="49"/>
      <c r="S164" s="49">
        <f t="shared" si="47"/>
        <v>23</v>
      </c>
      <c r="T164" s="49">
        <f t="shared" si="48"/>
        <v>23</v>
      </c>
      <c r="U164" s="49"/>
      <c r="V164" s="49"/>
      <c r="W164" s="49">
        <f t="shared" si="43"/>
        <v>23</v>
      </c>
      <c r="X164" s="49">
        <f t="shared" si="44"/>
        <v>23</v>
      </c>
      <c r="Y164" s="49"/>
      <c r="Z164" s="49"/>
      <c r="AA164" s="49">
        <f t="shared" si="45"/>
        <v>23</v>
      </c>
      <c r="AB164" s="49">
        <f t="shared" si="46"/>
        <v>23</v>
      </c>
      <c r="AC164" s="49"/>
      <c r="AD164" s="49"/>
      <c r="AE164" s="49">
        <f t="shared" si="39"/>
        <v>23</v>
      </c>
      <c r="AF164" s="49">
        <f t="shared" si="40"/>
        <v>23</v>
      </c>
      <c r="AG164" s="3"/>
      <c r="AH164" s="3"/>
      <c r="AI164" s="135">
        <f t="shared" si="41"/>
        <v>23</v>
      </c>
      <c r="AJ164" s="135">
        <f t="shared" si="42"/>
        <v>23</v>
      </c>
      <c r="AK164" s="135"/>
      <c r="AL164" s="135"/>
      <c r="AM164" s="135">
        <f t="shared" si="37"/>
        <v>23</v>
      </c>
      <c r="AN164" s="135">
        <f t="shared" si="38"/>
        <v>23</v>
      </c>
    </row>
    <row r="165" spans="1:40" ht="33.75" x14ac:dyDescent="0.2">
      <c r="A165" s="42" t="s">
        <v>187</v>
      </c>
      <c r="B165" s="55" t="s">
        <v>155</v>
      </c>
      <c r="C165" s="56" t="s">
        <v>3</v>
      </c>
      <c r="D165" s="55" t="s">
        <v>2</v>
      </c>
      <c r="E165" s="57" t="s">
        <v>186</v>
      </c>
      <c r="F165" s="60" t="s">
        <v>7</v>
      </c>
      <c r="G165" s="52">
        <f>G166</f>
        <v>10155</v>
      </c>
      <c r="H165" s="52">
        <f>H166</f>
        <v>10155</v>
      </c>
      <c r="I165" s="52"/>
      <c r="J165" s="52"/>
      <c r="K165" s="52">
        <f t="shared" si="30"/>
        <v>10155</v>
      </c>
      <c r="L165" s="91">
        <f t="shared" si="31"/>
        <v>10155</v>
      </c>
      <c r="M165" s="51"/>
      <c r="N165" s="51"/>
      <c r="O165" s="49">
        <f t="shared" si="32"/>
        <v>10155</v>
      </c>
      <c r="P165" s="49">
        <f t="shared" si="32"/>
        <v>10155</v>
      </c>
      <c r="Q165" s="49"/>
      <c r="R165" s="49"/>
      <c r="S165" s="49">
        <f t="shared" si="47"/>
        <v>10155</v>
      </c>
      <c r="T165" s="49">
        <f t="shared" si="48"/>
        <v>10155</v>
      </c>
      <c r="U165" s="49"/>
      <c r="V165" s="49"/>
      <c r="W165" s="49">
        <f t="shared" si="43"/>
        <v>10155</v>
      </c>
      <c r="X165" s="49">
        <f t="shared" si="44"/>
        <v>10155</v>
      </c>
      <c r="Y165" s="49"/>
      <c r="Z165" s="49"/>
      <c r="AA165" s="49">
        <f t="shared" si="45"/>
        <v>10155</v>
      </c>
      <c r="AB165" s="49">
        <f t="shared" si="46"/>
        <v>10155</v>
      </c>
      <c r="AC165" s="49"/>
      <c r="AD165" s="49"/>
      <c r="AE165" s="49">
        <f t="shared" si="39"/>
        <v>10155</v>
      </c>
      <c r="AF165" s="49">
        <f t="shared" si="40"/>
        <v>10155</v>
      </c>
      <c r="AG165" s="3"/>
      <c r="AH165" s="3"/>
      <c r="AI165" s="135">
        <f t="shared" si="41"/>
        <v>10155</v>
      </c>
      <c r="AJ165" s="135">
        <f t="shared" si="42"/>
        <v>10155</v>
      </c>
      <c r="AK165" s="135"/>
      <c r="AL165" s="135"/>
      <c r="AM165" s="135">
        <f t="shared" si="37"/>
        <v>10155</v>
      </c>
      <c r="AN165" s="135">
        <f t="shared" si="38"/>
        <v>10155</v>
      </c>
    </row>
    <row r="166" spans="1:40" ht="22.5" x14ac:dyDescent="0.2">
      <c r="A166" s="42" t="s">
        <v>79</v>
      </c>
      <c r="B166" s="55" t="s">
        <v>155</v>
      </c>
      <c r="C166" s="56" t="s">
        <v>3</v>
      </c>
      <c r="D166" s="55" t="s">
        <v>2</v>
      </c>
      <c r="E166" s="57" t="s">
        <v>186</v>
      </c>
      <c r="F166" s="60">
        <v>600</v>
      </c>
      <c r="G166" s="52">
        <f>G167</f>
        <v>10155</v>
      </c>
      <c r="H166" s="52">
        <f>H167</f>
        <v>10155</v>
      </c>
      <c r="I166" s="52"/>
      <c r="J166" s="52"/>
      <c r="K166" s="52">
        <f t="shared" si="30"/>
        <v>10155</v>
      </c>
      <c r="L166" s="91">
        <f t="shared" si="31"/>
        <v>10155</v>
      </c>
      <c r="M166" s="51"/>
      <c r="N166" s="51"/>
      <c r="O166" s="49">
        <f t="shared" si="32"/>
        <v>10155</v>
      </c>
      <c r="P166" s="49">
        <f t="shared" si="32"/>
        <v>10155</v>
      </c>
      <c r="Q166" s="49"/>
      <c r="R166" s="49"/>
      <c r="S166" s="49">
        <f t="shared" si="47"/>
        <v>10155</v>
      </c>
      <c r="T166" s="49">
        <f t="shared" si="48"/>
        <v>10155</v>
      </c>
      <c r="U166" s="49"/>
      <c r="V166" s="49"/>
      <c r="W166" s="49">
        <f t="shared" si="43"/>
        <v>10155</v>
      </c>
      <c r="X166" s="49">
        <f t="shared" si="44"/>
        <v>10155</v>
      </c>
      <c r="Y166" s="49"/>
      <c r="Z166" s="49"/>
      <c r="AA166" s="49">
        <f t="shared" si="45"/>
        <v>10155</v>
      </c>
      <c r="AB166" s="49">
        <f t="shared" si="46"/>
        <v>10155</v>
      </c>
      <c r="AC166" s="49"/>
      <c r="AD166" s="49"/>
      <c r="AE166" s="49">
        <f t="shared" si="39"/>
        <v>10155</v>
      </c>
      <c r="AF166" s="49">
        <f t="shared" si="40"/>
        <v>10155</v>
      </c>
      <c r="AG166" s="3"/>
      <c r="AH166" s="3"/>
      <c r="AI166" s="135">
        <f t="shared" si="41"/>
        <v>10155</v>
      </c>
      <c r="AJ166" s="135">
        <f t="shared" si="42"/>
        <v>10155</v>
      </c>
      <c r="AK166" s="135"/>
      <c r="AL166" s="135"/>
      <c r="AM166" s="135">
        <f t="shared" si="37"/>
        <v>10155</v>
      </c>
      <c r="AN166" s="135">
        <f t="shared" si="38"/>
        <v>10155</v>
      </c>
    </row>
    <row r="167" spans="1:40" x14ac:dyDescent="0.2">
      <c r="A167" s="42" t="s">
        <v>156</v>
      </c>
      <c r="B167" s="55" t="s">
        <v>155</v>
      </c>
      <c r="C167" s="56" t="s">
        <v>3</v>
      </c>
      <c r="D167" s="55" t="s">
        <v>2</v>
      </c>
      <c r="E167" s="57" t="s">
        <v>186</v>
      </c>
      <c r="F167" s="60">
        <v>610</v>
      </c>
      <c r="G167" s="52">
        <f>2755.7+6965.3+77.4-6.5+363.1</f>
        <v>10155</v>
      </c>
      <c r="H167" s="52">
        <f>2755.7+6965.3+77.4-6.5+363.1</f>
        <v>10155</v>
      </c>
      <c r="I167" s="52"/>
      <c r="J167" s="52"/>
      <c r="K167" s="52">
        <f t="shared" si="30"/>
        <v>10155</v>
      </c>
      <c r="L167" s="91">
        <f t="shared" si="31"/>
        <v>10155</v>
      </c>
      <c r="M167" s="51"/>
      <c r="N167" s="51"/>
      <c r="O167" s="49">
        <f t="shared" si="32"/>
        <v>10155</v>
      </c>
      <c r="P167" s="49">
        <f t="shared" si="32"/>
        <v>10155</v>
      </c>
      <c r="Q167" s="49"/>
      <c r="R167" s="49"/>
      <c r="S167" s="49">
        <f t="shared" si="47"/>
        <v>10155</v>
      </c>
      <c r="T167" s="49">
        <f t="shared" si="48"/>
        <v>10155</v>
      </c>
      <c r="U167" s="49"/>
      <c r="V167" s="49"/>
      <c r="W167" s="49">
        <f t="shared" si="43"/>
        <v>10155</v>
      </c>
      <c r="X167" s="49">
        <f t="shared" si="44"/>
        <v>10155</v>
      </c>
      <c r="Y167" s="49"/>
      <c r="Z167" s="49"/>
      <c r="AA167" s="49">
        <f t="shared" si="45"/>
        <v>10155</v>
      </c>
      <c r="AB167" s="49">
        <f t="shared" si="46"/>
        <v>10155</v>
      </c>
      <c r="AC167" s="49"/>
      <c r="AD167" s="49"/>
      <c r="AE167" s="49">
        <f t="shared" si="39"/>
        <v>10155</v>
      </c>
      <c r="AF167" s="49">
        <f t="shared" si="40"/>
        <v>10155</v>
      </c>
      <c r="AG167" s="3"/>
      <c r="AH167" s="3"/>
      <c r="AI167" s="135">
        <f t="shared" si="41"/>
        <v>10155</v>
      </c>
      <c r="AJ167" s="135">
        <f t="shared" si="42"/>
        <v>10155</v>
      </c>
      <c r="AK167" s="135"/>
      <c r="AL167" s="135"/>
      <c r="AM167" s="135">
        <f t="shared" si="37"/>
        <v>10155</v>
      </c>
      <c r="AN167" s="135">
        <f t="shared" si="38"/>
        <v>10155</v>
      </c>
    </row>
    <row r="168" spans="1:40" ht="22.5" x14ac:dyDescent="0.2">
      <c r="A168" s="42" t="s">
        <v>196</v>
      </c>
      <c r="B168" s="55" t="s">
        <v>155</v>
      </c>
      <c r="C168" s="56" t="s">
        <v>3</v>
      </c>
      <c r="D168" s="55" t="s">
        <v>2</v>
      </c>
      <c r="E168" s="57" t="s">
        <v>195</v>
      </c>
      <c r="F168" s="60" t="s">
        <v>7</v>
      </c>
      <c r="G168" s="52">
        <f>G169</f>
        <v>200</v>
      </c>
      <c r="H168" s="52">
        <f>H169</f>
        <v>200</v>
      </c>
      <c r="I168" s="52"/>
      <c r="J168" s="52"/>
      <c r="K168" s="52">
        <f t="shared" si="30"/>
        <v>200</v>
      </c>
      <c r="L168" s="91">
        <f t="shared" si="31"/>
        <v>200</v>
      </c>
      <c r="M168" s="51"/>
      <c r="N168" s="51"/>
      <c r="O168" s="49">
        <f t="shared" si="32"/>
        <v>200</v>
      </c>
      <c r="P168" s="49">
        <f t="shared" si="32"/>
        <v>200</v>
      </c>
      <c r="Q168" s="49"/>
      <c r="R168" s="49"/>
      <c r="S168" s="49">
        <f t="shared" si="47"/>
        <v>200</v>
      </c>
      <c r="T168" s="49">
        <f t="shared" si="48"/>
        <v>200</v>
      </c>
      <c r="U168" s="49"/>
      <c r="V168" s="49"/>
      <c r="W168" s="49">
        <f t="shared" si="43"/>
        <v>200</v>
      </c>
      <c r="X168" s="49">
        <f t="shared" si="44"/>
        <v>200</v>
      </c>
      <c r="Y168" s="49"/>
      <c r="Z168" s="49"/>
      <c r="AA168" s="49">
        <f t="shared" si="45"/>
        <v>200</v>
      </c>
      <c r="AB168" s="49">
        <f t="shared" si="46"/>
        <v>200</v>
      </c>
      <c r="AC168" s="49"/>
      <c r="AD168" s="49"/>
      <c r="AE168" s="49">
        <f t="shared" si="39"/>
        <v>200</v>
      </c>
      <c r="AF168" s="49">
        <f t="shared" si="40"/>
        <v>200</v>
      </c>
      <c r="AG168" s="3"/>
      <c r="AH168" s="3"/>
      <c r="AI168" s="135">
        <f t="shared" si="41"/>
        <v>200</v>
      </c>
      <c r="AJ168" s="135">
        <f t="shared" si="42"/>
        <v>200</v>
      </c>
      <c r="AK168" s="135"/>
      <c r="AL168" s="135"/>
      <c r="AM168" s="135">
        <f t="shared" si="37"/>
        <v>200</v>
      </c>
      <c r="AN168" s="135">
        <f t="shared" si="38"/>
        <v>200</v>
      </c>
    </row>
    <row r="169" spans="1:40" ht="22.5" x14ac:dyDescent="0.2">
      <c r="A169" s="42" t="s">
        <v>79</v>
      </c>
      <c r="B169" s="55" t="s">
        <v>155</v>
      </c>
      <c r="C169" s="56" t="s">
        <v>3</v>
      </c>
      <c r="D169" s="55" t="s">
        <v>2</v>
      </c>
      <c r="E169" s="57" t="s">
        <v>195</v>
      </c>
      <c r="F169" s="60">
        <v>600</v>
      </c>
      <c r="G169" s="52">
        <f>G170</f>
        <v>200</v>
      </c>
      <c r="H169" s="52">
        <f>H170</f>
        <v>200</v>
      </c>
      <c r="I169" s="52"/>
      <c r="J169" s="52"/>
      <c r="K169" s="52">
        <f t="shared" ref="K169:K232" si="49">G169+I169</f>
        <v>200</v>
      </c>
      <c r="L169" s="91">
        <f t="shared" ref="L169:L232" si="50">H169+J169</f>
        <v>200</v>
      </c>
      <c r="M169" s="51"/>
      <c r="N169" s="51"/>
      <c r="O169" s="49">
        <f t="shared" si="32"/>
        <v>200</v>
      </c>
      <c r="P169" s="49">
        <f t="shared" si="32"/>
        <v>200</v>
      </c>
      <c r="Q169" s="49"/>
      <c r="R169" s="49"/>
      <c r="S169" s="49">
        <f t="shared" si="47"/>
        <v>200</v>
      </c>
      <c r="T169" s="49">
        <f t="shared" si="48"/>
        <v>200</v>
      </c>
      <c r="U169" s="49"/>
      <c r="V169" s="49"/>
      <c r="W169" s="49">
        <f t="shared" si="43"/>
        <v>200</v>
      </c>
      <c r="X169" s="49">
        <f t="shared" si="44"/>
        <v>200</v>
      </c>
      <c r="Y169" s="49"/>
      <c r="Z169" s="49"/>
      <c r="AA169" s="49">
        <f t="shared" si="45"/>
        <v>200</v>
      </c>
      <c r="AB169" s="49">
        <f t="shared" si="46"/>
        <v>200</v>
      </c>
      <c r="AC169" s="49"/>
      <c r="AD169" s="49"/>
      <c r="AE169" s="49">
        <f t="shared" si="39"/>
        <v>200</v>
      </c>
      <c r="AF169" s="49">
        <f t="shared" si="40"/>
        <v>200</v>
      </c>
      <c r="AG169" s="3"/>
      <c r="AH169" s="3"/>
      <c r="AI169" s="135">
        <f t="shared" si="41"/>
        <v>200</v>
      </c>
      <c r="AJ169" s="135">
        <f t="shared" si="42"/>
        <v>200</v>
      </c>
      <c r="AK169" s="135"/>
      <c r="AL169" s="135"/>
      <c r="AM169" s="135">
        <f t="shared" si="37"/>
        <v>200</v>
      </c>
      <c r="AN169" s="135">
        <f t="shared" si="38"/>
        <v>200</v>
      </c>
    </row>
    <row r="170" spans="1:40" x14ac:dyDescent="0.2">
      <c r="A170" s="42" t="s">
        <v>156</v>
      </c>
      <c r="B170" s="55" t="s">
        <v>155</v>
      </c>
      <c r="C170" s="56" t="s">
        <v>3</v>
      </c>
      <c r="D170" s="55" t="s">
        <v>2</v>
      </c>
      <c r="E170" s="57" t="s">
        <v>195</v>
      </c>
      <c r="F170" s="60">
        <v>610</v>
      </c>
      <c r="G170" s="52">
        <f>200</f>
        <v>200</v>
      </c>
      <c r="H170" s="52">
        <f>200</f>
        <v>200</v>
      </c>
      <c r="I170" s="52"/>
      <c r="J170" s="52"/>
      <c r="K170" s="52">
        <f t="shared" si="49"/>
        <v>200</v>
      </c>
      <c r="L170" s="91">
        <f t="shared" si="50"/>
        <v>200</v>
      </c>
      <c r="M170" s="51"/>
      <c r="N170" s="51"/>
      <c r="O170" s="49">
        <f t="shared" si="32"/>
        <v>200</v>
      </c>
      <c r="P170" s="49">
        <f t="shared" si="32"/>
        <v>200</v>
      </c>
      <c r="Q170" s="49"/>
      <c r="R170" s="49"/>
      <c r="S170" s="49">
        <f t="shared" si="47"/>
        <v>200</v>
      </c>
      <c r="T170" s="49">
        <f t="shared" si="48"/>
        <v>200</v>
      </c>
      <c r="U170" s="49"/>
      <c r="V170" s="49"/>
      <c r="W170" s="49">
        <f t="shared" si="43"/>
        <v>200</v>
      </c>
      <c r="X170" s="49">
        <f t="shared" si="44"/>
        <v>200</v>
      </c>
      <c r="Y170" s="49"/>
      <c r="Z170" s="49"/>
      <c r="AA170" s="49">
        <f t="shared" si="45"/>
        <v>200</v>
      </c>
      <c r="AB170" s="49">
        <f t="shared" si="46"/>
        <v>200</v>
      </c>
      <c r="AC170" s="49"/>
      <c r="AD170" s="49"/>
      <c r="AE170" s="49">
        <f t="shared" si="39"/>
        <v>200</v>
      </c>
      <c r="AF170" s="49">
        <f t="shared" si="40"/>
        <v>200</v>
      </c>
      <c r="AG170" s="3"/>
      <c r="AH170" s="3"/>
      <c r="AI170" s="135">
        <f t="shared" si="41"/>
        <v>200</v>
      </c>
      <c r="AJ170" s="135">
        <f t="shared" si="42"/>
        <v>200</v>
      </c>
      <c r="AK170" s="135"/>
      <c r="AL170" s="135"/>
      <c r="AM170" s="135">
        <f t="shared" si="37"/>
        <v>200</v>
      </c>
      <c r="AN170" s="135">
        <f t="shared" si="38"/>
        <v>200</v>
      </c>
    </row>
    <row r="171" spans="1:40" x14ac:dyDescent="0.2">
      <c r="A171" s="42" t="s">
        <v>194</v>
      </c>
      <c r="B171" s="55" t="s">
        <v>155</v>
      </c>
      <c r="C171" s="56" t="s">
        <v>3</v>
      </c>
      <c r="D171" s="55" t="s">
        <v>2</v>
      </c>
      <c r="E171" s="57" t="s">
        <v>193</v>
      </c>
      <c r="F171" s="60" t="s">
        <v>7</v>
      </c>
      <c r="G171" s="52">
        <f>G172+G174</f>
        <v>1515.4</v>
      </c>
      <c r="H171" s="52">
        <f>H172+H174</f>
        <v>1515.4</v>
      </c>
      <c r="I171" s="52"/>
      <c r="J171" s="52"/>
      <c r="K171" s="52">
        <f t="shared" si="49"/>
        <v>1515.4</v>
      </c>
      <c r="L171" s="91">
        <f t="shared" si="50"/>
        <v>1515.4</v>
      </c>
      <c r="M171" s="51"/>
      <c r="N171" s="51"/>
      <c r="O171" s="49">
        <f t="shared" si="32"/>
        <v>1515.4</v>
      </c>
      <c r="P171" s="49">
        <f t="shared" si="32"/>
        <v>1515.4</v>
      </c>
      <c r="Q171" s="49"/>
      <c r="R171" s="49"/>
      <c r="S171" s="49">
        <f t="shared" si="47"/>
        <v>1515.4</v>
      </c>
      <c r="T171" s="49">
        <f t="shared" si="48"/>
        <v>1515.4</v>
      </c>
      <c r="U171" s="49"/>
      <c r="V171" s="49"/>
      <c r="W171" s="49">
        <f t="shared" si="43"/>
        <v>1515.4</v>
      </c>
      <c r="X171" s="49">
        <f t="shared" si="44"/>
        <v>1515.4</v>
      </c>
      <c r="Y171" s="49"/>
      <c r="Z171" s="49"/>
      <c r="AA171" s="49">
        <f t="shared" si="45"/>
        <v>1515.4</v>
      </c>
      <c r="AB171" s="49">
        <f t="shared" si="46"/>
        <v>1515.4</v>
      </c>
      <c r="AC171" s="49"/>
      <c r="AD171" s="49"/>
      <c r="AE171" s="49">
        <f t="shared" si="39"/>
        <v>1515.4</v>
      </c>
      <c r="AF171" s="49">
        <f t="shared" si="40"/>
        <v>1515.4</v>
      </c>
      <c r="AG171" s="3"/>
      <c r="AH171" s="3"/>
      <c r="AI171" s="135">
        <f t="shared" si="41"/>
        <v>1515.4</v>
      </c>
      <c r="AJ171" s="135">
        <f t="shared" si="42"/>
        <v>1515.4</v>
      </c>
      <c r="AK171" s="135"/>
      <c r="AL171" s="135"/>
      <c r="AM171" s="135">
        <f t="shared" si="37"/>
        <v>1515.4</v>
      </c>
      <c r="AN171" s="135">
        <f t="shared" si="38"/>
        <v>1515.4</v>
      </c>
    </row>
    <row r="172" spans="1:40" x14ac:dyDescent="0.2">
      <c r="A172" s="42" t="s">
        <v>38</v>
      </c>
      <c r="B172" s="55" t="s">
        <v>155</v>
      </c>
      <c r="C172" s="56" t="s">
        <v>3</v>
      </c>
      <c r="D172" s="55" t="s">
        <v>2</v>
      </c>
      <c r="E172" s="57" t="s">
        <v>193</v>
      </c>
      <c r="F172" s="60">
        <v>300</v>
      </c>
      <c r="G172" s="52">
        <f>G173</f>
        <v>100</v>
      </c>
      <c r="H172" s="52">
        <f>H173</f>
        <v>100</v>
      </c>
      <c r="I172" s="52"/>
      <c r="J172" s="52"/>
      <c r="K172" s="52">
        <f t="shared" si="49"/>
        <v>100</v>
      </c>
      <c r="L172" s="91">
        <f t="shared" si="50"/>
        <v>100</v>
      </c>
      <c r="M172" s="51"/>
      <c r="N172" s="51"/>
      <c r="O172" s="49">
        <f t="shared" si="32"/>
        <v>100</v>
      </c>
      <c r="P172" s="49">
        <f t="shared" si="32"/>
        <v>100</v>
      </c>
      <c r="Q172" s="49"/>
      <c r="R172" s="49"/>
      <c r="S172" s="49">
        <f t="shared" si="47"/>
        <v>100</v>
      </c>
      <c r="T172" s="49">
        <f t="shared" si="48"/>
        <v>100</v>
      </c>
      <c r="U172" s="49"/>
      <c r="V172" s="49"/>
      <c r="W172" s="49">
        <f t="shared" si="43"/>
        <v>100</v>
      </c>
      <c r="X172" s="49">
        <f t="shared" si="44"/>
        <v>100</v>
      </c>
      <c r="Y172" s="49"/>
      <c r="Z172" s="49"/>
      <c r="AA172" s="49">
        <f t="shared" si="45"/>
        <v>100</v>
      </c>
      <c r="AB172" s="49">
        <f t="shared" si="46"/>
        <v>100</v>
      </c>
      <c r="AC172" s="49"/>
      <c r="AD172" s="49"/>
      <c r="AE172" s="49">
        <f t="shared" si="39"/>
        <v>100</v>
      </c>
      <c r="AF172" s="49">
        <f t="shared" si="40"/>
        <v>100</v>
      </c>
      <c r="AG172" s="3"/>
      <c r="AH172" s="3"/>
      <c r="AI172" s="135">
        <f t="shared" si="41"/>
        <v>100</v>
      </c>
      <c r="AJ172" s="135">
        <f t="shared" si="42"/>
        <v>100</v>
      </c>
      <c r="AK172" s="135"/>
      <c r="AL172" s="135"/>
      <c r="AM172" s="135">
        <f t="shared" si="37"/>
        <v>100</v>
      </c>
      <c r="AN172" s="135">
        <f t="shared" si="38"/>
        <v>100</v>
      </c>
    </row>
    <row r="173" spans="1:40" ht="22.5" x14ac:dyDescent="0.2">
      <c r="A173" s="42" t="s">
        <v>36</v>
      </c>
      <c r="B173" s="55" t="s">
        <v>155</v>
      </c>
      <c r="C173" s="56" t="s">
        <v>3</v>
      </c>
      <c r="D173" s="55" t="s">
        <v>2</v>
      </c>
      <c r="E173" s="57" t="s">
        <v>193</v>
      </c>
      <c r="F173" s="60">
        <v>320</v>
      </c>
      <c r="G173" s="52">
        <v>100</v>
      </c>
      <c r="H173" s="52">
        <v>100</v>
      </c>
      <c r="I173" s="52"/>
      <c r="J173" s="52"/>
      <c r="K173" s="52">
        <f t="shared" si="49"/>
        <v>100</v>
      </c>
      <c r="L173" s="91">
        <f t="shared" si="50"/>
        <v>100</v>
      </c>
      <c r="M173" s="51"/>
      <c r="N173" s="51"/>
      <c r="O173" s="49">
        <f t="shared" si="32"/>
        <v>100</v>
      </c>
      <c r="P173" s="49">
        <f t="shared" si="32"/>
        <v>100</v>
      </c>
      <c r="Q173" s="49"/>
      <c r="R173" s="49"/>
      <c r="S173" s="49">
        <f t="shared" si="47"/>
        <v>100</v>
      </c>
      <c r="T173" s="49">
        <f t="shared" si="48"/>
        <v>100</v>
      </c>
      <c r="U173" s="49"/>
      <c r="V173" s="49"/>
      <c r="W173" s="49">
        <f t="shared" si="43"/>
        <v>100</v>
      </c>
      <c r="X173" s="49">
        <f t="shared" si="44"/>
        <v>100</v>
      </c>
      <c r="Y173" s="49"/>
      <c r="Z173" s="49"/>
      <c r="AA173" s="49">
        <f t="shared" si="45"/>
        <v>100</v>
      </c>
      <c r="AB173" s="49">
        <f t="shared" si="46"/>
        <v>100</v>
      </c>
      <c r="AC173" s="49"/>
      <c r="AD173" s="49"/>
      <c r="AE173" s="49">
        <f t="shared" si="39"/>
        <v>100</v>
      </c>
      <c r="AF173" s="49">
        <f t="shared" si="40"/>
        <v>100</v>
      </c>
      <c r="AG173" s="3"/>
      <c r="AH173" s="3"/>
      <c r="AI173" s="135">
        <f t="shared" si="41"/>
        <v>100</v>
      </c>
      <c r="AJ173" s="135">
        <f t="shared" si="42"/>
        <v>100</v>
      </c>
      <c r="AK173" s="135"/>
      <c r="AL173" s="135"/>
      <c r="AM173" s="135">
        <f t="shared" si="37"/>
        <v>100</v>
      </c>
      <c r="AN173" s="135">
        <f t="shared" si="38"/>
        <v>100</v>
      </c>
    </row>
    <row r="174" spans="1:40" ht="22.5" x14ac:dyDescent="0.2">
      <c r="A174" s="42" t="s">
        <v>79</v>
      </c>
      <c r="B174" s="55" t="s">
        <v>155</v>
      </c>
      <c r="C174" s="56" t="s">
        <v>3</v>
      </c>
      <c r="D174" s="55" t="s">
        <v>2</v>
      </c>
      <c r="E174" s="57" t="s">
        <v>193</v>
      </c>
      <c r="F174" s="60">
        <v>600</v>
      </c>
      <c r="G174" s="52">
        <f>G175</f>
        <v>1415.4</v>
      </c>
      <c r="H174" s="52">
        <f>H175</f>
        <v>1415.4</v>
      </c>
      <c r="I174" s="52"/>
      <c r="J174" s="52"/>
      <c r="K174" s="52">
        <f t="shared" si="49"/>
        <v>1415.4</v>
      </c>
      <c r="L174" s="91">
        <f t="shared" si="50"/>
        <v>1415.4</v>
      </c>
      <c r="M174" s="51"/>
      <c r="N174" s="51"/>
      <c r="O174" s="49">
        <f t="shared" si="32"/>
        <v>1415.4</v>
      </c>
      <c r="P174" s="49">
        <f t="shared" si="32"/>
        <v>1415.4</v>
      </c>
      <c r="Q174" s="49"/>
      <c r="R174" s="49"/>
      <c r="S174" s="49">
        <f t="shared" si="47"/>
        <v>1415.4</v>
      </c>
      <c r="T174" s="49">
        <f t="shared" si="48"/>
        <v>1415.4</v>
      </c>
      <c r="U174" s="49"/>
      <c r="V174" s="49"/>
      <c r="W174" s="49">
        <f t="shared" si="43"/>
        <v>1415.4</v>
      </c>
      <c r="X174" s="49">
        <f t="shared" si="44"/>
        <v>1415.4</v>
      </c>
      <c r="Y174" s="49"/>
      <c r="Z174" s="49"/>
      <c r="AA174" s="49">
        <f t="shared" si="45"/>
        <v>1415.4</v>
      </c>
      <c r="AB174" s="49">
        <f t="shared" si="46"/>
        <v>1415.4</v>
      </c>
      <c r="AC174" s="49"/>
      <c r="AD174" s="49"/>
      <c r="AE174" s="49">
        <f t="shared" si="39"/>
        <v>1415.4</v>
      </c>
      <c r="AF174" s="49">
        <f t="shared" si="40"/>
        <v>1415.4</v>
      </c>
      <c r="AG174" s="3"/>
      <c r="AH174" s="3"/>
      <c r="AI174" s="135">
        <f t="shared" si="41"/>
        <v>1415.4</v>
      </c>
      <c r="AJ174" s="135">
        <f t="shared" si="42"/>
        <v>1415.4</v>
      </c>
      <c r="AK174" s="135"/>
      <c r="AL174" s="135"/>
      <c r="AM174" s="135">
        <f t="shared" si="37"/>
        <v>1415.4</v>
      </c>
      <c r="AN174" s="135">
        <f t="shared" si="38"/>
        <v>1415.4</v>
      </c>
    </row>
    <row r="175" spans="1:40" x14ac:dyDescent="0.2">
      <c r="A175" s="42" t="s">
        <v>156</v>
      </c>
      <c r="B175" s="55" t="s">
        <v>155</v>
      </c>
      <c r="C175" s="56" t="s">
        <v>3</v>
      </c>
      <c r="D175" s="55" t="s">
        <v>2</v>
      </c>
      <c r="E175" s="57" t="s">
        <v>193</v>
      </c>
      <c r="F175" s="60">
        <v>610</v>
      </c>
      <c r="G175" s="52">
        <f>1408.9+6.5</f>
        <v>1415.4</v>
      </c>
      <c r="H175" s="52">
        <f>1408.9+6.5</f>
        <v>1415.4</v>
      </c>
      <c r="I175" s="52"/>
      <c r="J175" s="52"/>
      <c r="K175" s="52">
        <f t="shared" si="49"/>
        <v>1415.4</v>
      </c>
      <c r="L175" s="91">
        <f t="shared" si="50"/>
        <v>1415.4</v>
      </c>
      <c r="M175" s="51"/>
      <c r="N175" s="51"/>
      <c r="O175" s="49">
        <f t="shared" si="32"/>
        <v>1415.4</v>
      </c>
      <c r="P175" s="49">
        <f t="shared" si="32"/>
        <v>1415.4</v>
      </c>
      <c r="Q175" s="49"/>
      <c r="R175" s="49"/>
      <c r="S175" s="49">
        <f t="shared" si="47"/>
        <v>1415.4</v>
      </c>
      <c r="T175" s="49">
        <f t="shared" si="48"/>
        <v>1415.4</v>
      </c>
      <c r="U175" s="49"/>
      <c r="V175" s="49"/>
      <c r="W175" s="49">
        <f t="shared" si="43"/>
        <v>1415.4</v>
      </c>
      <c r="X175" s="49">
        <f t="shared" si="44"/>
        <v>1415.4</v>
      </c>
      <c r="Y175" s="49"/>
      <c r="Z175" s="49"/>
      <c r="AA175" s="49">
        <f t="shared" si="45"/>
        <v>1415.4</v>
      </c>
      <c r="AB175" s="49">
        <f t="shared" si="46"/>
        <v>1415.4</v>
      </c>
      <c r="AC175" s="49"/>
      <c r="AD175" s="49"/>
      <c r="AE175" s="49">
        <f t="shared" si="39"/>
        <v>1415.4</v>
      </c>
      <c r="AF175" s="49">
        <f t="shared" si="40"/>
        <v>1415.4</v>
      </c>
      <c r="AG175" s="3"/>
      <c r="AH175" s="3"/>
      <c r="AI175" s="135">
        <f t="shared" si="41"/>
        <v>1415.4</v>
      </c>
      <c r="AJ175" s="135">
        <f t="shared" si="42"/>
        <v>1415.4</v>
      </c>
      <c r="AK175" s="135"/>
      <c r="AL175" s="135"/>
      <c r="AM175" s="135">
        <f t="shared" si="37"/>
        <v>1415.4</v>
      </c>
      <c r="AN175" s="135">
        <f t="shared" si="38"/>
        <v>1415.4</v>
      </c>
    </row>
    <row r="176" spans="1:40" x14ac:dyDescent="0.2">
      <c r="A176" s="42" t="s">
        <v>185</v>
      </c>
      <c r="B176" s="55" t="s">
        <v>155</v>
      </c>
      <c r="C176" s="56" t="s">
        <v>3</v>
      </c>
      <c r="D176" s="55" t="s">
        <v>2</v>
      </c>
      <c r="E176" s="57" t="s">
        <v>184</v>
      </c>
      <c r="F176" s="60" t="s">
        <v>7</v>
      </c>
      <c r="G176" s="52">
        <f>G177</f>
        <v>399.8</v>
      </c>
      <c r="H176" s="52">
        <f>H177</f>
        <v>399.8</v>
      </c>
      <c r="I176" s="52"/>
      <c r="J176" s="52"/>
      <c r="K176" s="52">
        <f t="shared" si="49"/>
        <v>399.8</v>
      </c>
      <c r="L176" s="91">
        <f t="shared" si="50"/>
        <v>399.8</v>
      </c>
      <c r="M176" s="51"/>
      <c r="N176" s="51"/>
      <c r="O176" s="49">
        <f t="shared" si="32"/>
        <v>399.8</v>
      </c>
      <c r="P176" s="49">
        <f t="shared" si="32"/>
        <v>399.8</v>
      </c>
      <c r="Q176" s="49"/>
      <c r="R176" s="49"/>
      <c r="S176" s="49">
        <f t="shared" si="47"/>
        <v>399.8</v>
      </c>
      <c r="T176" s="49">
        <f t="shared" si="48"/>
        <v>399.8</v>
      </c>
      <c r="U176" s="49"/>
      <c r="V176" s="49"/>
      <c r="W176" s="49">
        <f t="shared" si="43"/>
        <v>399.8</v>
      </c>
      <c r="X176" s="49">
        <f t="shared" si="44"/>
        <v>399.8</v>
      </c>
      <c r="Y176" s="49"/>
      <c r="Z176" s="49"/>
      <c r="AA176" s="49">
        <f t="shared" si="45"/>
        <v>399.8</v>
      </c>
      <c r="AB176" s="49">
        <f t="shared" si="46"/>
        <v>399.8</v>
      </c>
      <c r="AC176" s="49"/>
      <c r="AD176" s="49"/>
      <c r="AE176" s="49">
        <f t="shared" si="39"/>
        <v>399.8</v>
      </c>
      <c r="AF176" s="49">
        <f t="shared" si="40"/>
        <v>399.8</v>
      </c>
      <c r="AG176" s="3"/>
      <c r="AH176" s="3"/>
      <c r="AI176" s="135">
        <f t="shared" si="41"/>
        <v>399.8</v>
      </c>
      <c r="AJ176" s="135">
        <f t="shared" si="42"/>
        <v>399.8</v>
      </c>
      <c r="AK176" s="135"/>
      <c r="AL176" s="135"/>
      <c r="AM176" s="135">
        <f t="shared" si="37"/>
        <v>399.8</v>
      </c>
      <c r="AN176" s="135">
        <f t="shared" si="38"/>
        <v>399.8</v>
      </c>
    </row>
    <row r="177" spans="1:40" ht="22.5" x14ac:dyDescent="0.2">
      <c r="A177" s="42" t="s">
        <v>79</v>
      </c>
      <c r="B177" s="55" t="s">
        <v>155</v>
      </c>
      <c r="C177" s="56" t="s">
        <v>3</v>
      </c>
      <c r="D177" s="55" t="s">
        <v>2</v>
      </c>
      <c r="E177" s="57" t="s">
        <v>184</v>
      </c>
      <c r="F177" s="60">
        <v>600</v>
      </c>
      <c r="G177" s="52">
        <f>G178</f>
        <v>399.8</v>
      </c>
      <c r="H177" s="52">
        <f>H178</f>
        <v>399.8</v>
      </c>
      <c r="I177" s="52"/>
      <c r="J177" s="52"/>
      <c r="K177" s="52">
        <f t="shared" si="49"/>
        <v>399.8</v>
      </c>
      <c r="L177" s="91">
        <f t="shared" si="50"/>
        <v>399.8</v>
      </c>
      <c r="M177" s="51"/>
      <c r="N177" s="51"/>
      <c r="O177" s="49">
        <f t="shared" si="32"/>
        <v>399.8</v>
      </c>
      <c r="P177" s="49">
        <f t="shared" si="32"/>
        <v>399.8</v>
      </c>
      <c r="Q177" s="49"/>
      <c r="R177" s="49"/>
      <c r="S177" s="49">
        <f t="shared" si="47"/>
        <v>399.8</v>
      </c>
      <c r="T177" s="49">
        <f t="shared" si="48"/>
        <v>399.8</v>
      </c>
      <c r="U177" s="49"/>
      <c r="V177" s="49"/>
      <c r="W177" s="49">
        <f t="shared" si="43"/>
        <v>399.8</v>
      </c>
      <c r="X177" s="49">
        <f t="shared" si="44"/>
        <v>399.8</v>
      </c>
      <c r="Y177" s="49"/>
      <c r="Z177" s="49"/>
      <c r="AA177" s="49">
        <f t="shared" si="45"/>
        <v>399.8</v>
      </c>
      <c r="AB177" s="49">
        <f t="shared" si="46"/>
        <v>399.8</v>
      </c>
      <c r="AC177" s="49"/>
      <c r="AD177" s="49"/>
      <c r="AE177" s="49">
        <f t="shared" si="39"/>
        <v>399.8</v>
      </c>
      <c r="AF177" s="49">
        <f t="shared" si="40"/>
        <v>399.8</v>
      </c>
      <c r="AG177" s="3"/>
      <c r="AH177" s="3"/>
      <c r="AI177" s="135">
        <f t="shared" si="41"/>
        <v>399.8</v>
      </c>
      <c r="AJ177" s="135">
        <f t="shared" si="42"/>
        <v>399.8</v>
      </c>
      <c r="AK177" s="135"/>
      <c r="AL177" s="135"/>
      <c r="AM177" s="135">
        <f t="shared" si="37"/>
        <v>399.8</v>
      </c>
      <c r="AN177" s="135">
        <f t="shared" si="38"/>
        <v>399.8</v>
      </c>
    </row>
    <row r="178" spans="1:40" x14ac:dyDescent="0.2">
      <c r="A178" s="42" t="s">
        <v>156</v>
      </c>
      <c r="B178" s="55" t="s">
        <v>155</v>
      </c>
      <c r="C178" s="56" t="s">
        <v>3</v>
      </c>
      <c r="D178" s="55" t="s">
        <v>2</v>
      </c>
      <c r="E178" s="57" t="s">
        <v>184</v>
      </c>
      <c r="F178" s="60">
        <v>610</v>
      </c>
      <c r="G178" s="52">
        <f>56+331.8+12</f>
        <v>399.8</v>
      </c>
      <c r="H178" s="52">
        <f>56+331.8+12</f>
        <v>399.8</v>
      </c>
      <c r="I178" s="52"/>
      <c r="J178" s="52"/>
      <c r="K178" s="52">
        <f t="shared" si="49"/>
        <v>399.8</v>
      </c>
      <c r="L178" s="91">
        <f t="shared" si="50"/>
        <v>399.8</v>
      </c>
      <c r="M178" s="51"/>
      <c r="N178" s="51"/>
      <c r="O178" s="49">
        <f t="shared" si="32"/>
        <v>399.8</v>
      </c>
      <c r="P178" s="49">
        <f t="shared" si="32"/>
        <v>399.8</v>
      </c>
      <c r="Q178" s="49"/>
      <c r="R178" s="49"/>
      <c r="S178" s="49">
        <f t="shared" si="47"/>
        <v>399.8</v>
      </c>
      <c r="T178" s="49">
        <f t="shared" si="48"/>
        <v>399.8</v>
      </c>
      <c r="U178" s="49"/>
      <c r="V178" s="49"/>
      <c r="W178" s="49">
        <f t="shared" si="43"/>
        <v>399.8</v>
      </c>
      <c r="X178" s="49">
        <f t="shared" si="44"/>
        <v>399.8</v>
      </c>
      <c r="Y178" s="49"/>
      <c r="Z178" s="49"/>
      <c r="AA178" s="49">
        <f t="shared" si="45"/>
        <v>399.8</v>
      </c>
      <c r="AB178" s="49">
        <f t="shared" si="46"/>
        <v>399.8</v>
      </c>
      <c r="AC178" s="49"/>
      <c r="AD178" s="49"/>
      <c r="AE178" s="49">
        <f t="shared" si="39"/>
        <v>399.8</v>
      </c>
      <c r="AF178" s="49">
        <f t="shared" si="40"/>
        <v>399.8</v>
      </c>
      <c r="AG178" s="3"/>
      <c r="AH178" s="3"/>
      <c r="AI178" s="135">
        <f t="shared" si="41"/>
        <v>399.8</v>
      </c>
      <c r="AJ178" s="135">
        <f t="shared" si="42"/>
        <v>399.8</v>
      </c>
      <c r="AK178" s="135"/>
      <c r="AL178" s="135"/>
      <c r="AM178" s="135">
        <f t="shared" si="37"/>
        <v>399.8</v>
      </c>
      <c r="AN178" s="135">
        <f t="shared" si="38"/>
        <v>399.8</v>
      </c>
    </row>
    <row r="179" spans="1:40" x14ac:dyDescent="0.2">
      <c r="A179" s="42" t="s">
        <v>203</v>
      </c>
      <c r="B179" s="55" t="s">
        <v>155</v>
      </c>
      <c r="C179" s="56" t="s">
        <v>3</v>
      </c>
      <c r="D179" s="55" t="s">
        <v>2</v>
      </c>
      <c r="E179" s="57" t="s">
        <v>202</v>
      </c>
      <c r="F179" s="60" t="s">
        <v>7</v>
      </c>
      <c r="G179" s="52">
        <f>G180</f>
        <v>151</v>
      </c>
      <c r="H179" s="52">
        <f>H180</f>
        <v>151</v>
      </c>
      <c r="I179" s="52"/>
      <c r="J179" s="52"/>
      <c r="K179" s="52">
        <f t="shared" si="49"/>
        <v>151</v>
      </c>
      <c r="L179" s="91">
        <f t="shared" si="50"/>
        <v>151</v>
      </c>
      <c r="M179" s="51"/>
      <c r="N179" s="51"/>
      <c r="O179" s="49">
        <f t="shared" ref="O179:P242" si="51">K179+M179</f>
        <v>151</v>
      </c>
      <c r="P179" s="49">
        <f t="shared" si="51"/>
        <v>151</v>
      </c>
      <c r="Q179" s="49"/>
      <c r="R179" s="49"/>
      <c r="S179" s="49">
        <f t="shared" si="47"/>
        <v>151</v>
      </c>
      <c r="T179" s="49">
        <f t="shared" si="48"/>
        <v>151</v>
      </c>
      <c r="U179" s="49"/>
      <c r="V179" s="49"/>
      <c r="W179" s="49">
        <f t="shared" si="43"/>
        <v>151</v>
      </c>
      <c r="X179" s="49">
        <f t="shared" si="44"/>
        <v>151</v>
      </c>
      <c r="Y179" s="49"/>
      <c r="Z179" s="49"/>
      <c r="AA179" s="49">
        <f t="shared" si="45"/>
        <v>151</v>
      </c>
      <c r="AB179" s="49">
        <f t="shared" si="46"/>
        <v>151</v>
      </c>
      <c r="AC179" s="49"/>
      <c r="AD179" s="49"/>
      <c r="AE179" s="49">
        <f t="shared" si="39"/>
        <v>151</v>
      </c>
      <c r="AF179" s="49">
        <f t="shared" si="40"/>
        <v>151</v>
      </c>
      <c r="AG179" s="3"/>
      <c r="AH179" s="3"/>
      <c r="AI179" s="135">
        <f t="shared" si="41"/>
        <v>151</v>
      </c>
      <c r="AJ179" s="135">
        <f t="shared" si="42"/>
        <v>151</v>
      </c>
      <c r="AK179" s="135"/>
      <c r="AL179" s="135"/>
      <c r="AM179" s="135">
        <f t="shared" si="37"/>
        <v>151</v>
      </c>
      <c r="AN179" s="135">
        <f t="shared" si="38"/>
        <v>151</v>
      </c>
    </row>
    <row r="180" spans="1:40" ht="22.5" x14ac:dyDescent="0.2">
      <c r="A180" s="42" t="s">
        <v>79</v>
      </c>
      <c r="B180" s="55" t="s">
        <v>155</v>
      </c>
      <c r="C180" s="56" t="s">
        <v>3</v>
      </c>
      <c r="D180" s="55" t="s">
        <v>2</v>
      </c>
      <c r="E180" s="57" t="s">
        <v>202</v>
      </c>
      <c r="F180" s="60">
        <v>600</v>
      </c>
      <c r="G180" s="52">
        <f>G181</f>
        <v>151</v>
      </c>
      <c r="H180" s="52">
        <f>H181</f>
        <v>151</v>
      </c>
      <c r="I180" s="52"/>
      <c r="J180" s="52"/>
      <c r="K180" s="52">
        <f t="shared" si="49"/>
        <v>151</v>
      </c>
      <c r="L180" s="91">
        <f t="shared" si="50"/>
        <v>151</v>
      </c>
      <c r="M180" s="51"/>
      <c r="N180" s="51"/>
      <c r="O180" s="49">
        <f t="shared" si="51"/>
        <v>151</v>
      </c>
      <c r="P180" s="49">
        <f t="shared" si="51"/>
        <v>151</v>
      </c>
      <c r="Q180" s="49"/>
      <c r="R180" s="49"/>
      <c r="S180" s="49">
        <f t="shared" si="47"/>
        <v>151</v>
      </c>
      <c r="T180" s="49">
        <f t="shared" si="48"/>
        <v>151</v>
      </c>
      <c r="U180" s="49"/>
      <c r="V180" s="49"/>
      <c r="W180" s="49">
        <f t="shared" si="43"/>
        <v>151</v>
      </c>
      <c r="X180" s="49">
        <f t="shared" si="44"/>
        <v>151</v>
      </c>
      <c r="Y180" s="49"/>
      <c r="Z180" s="49"/>
      <c r="AA180" s="49">
        <f t="shared" si="45"/>
        <v>151</v>
      </c>
      <c r="AB180" s="49">
        <f t="shared" si="46"/>
        <v>151</v>
      </c>
      <c r="AC180" s="49"/>
      <c r="AD180" s="49"/>
      <c r="AE180" s="49">
        <f t="shared" si="39"/>
        <v>151</v>
      </c>
      <c r="AF180" s="49">
        <f t="shared" si="40"/>
        <v>151</v>
      </c>
      <c r="AG180" s="3"/>
      <c r="AH180" s="3"/>
      <c r="AI180" s="135">
        <f t="shared" si="41"/>
        <v>151</v>
      </c>
      <c r="AJ180" s="135">
        <f t="shared" si="42"/>
        <v>151</v>
      </c>
      <c r="AK180" s="135"/>
      <c r="AL180" s="135"/>
      <c r="AM180" s="135">
        <f t="shared" si="37"/>
        <v>151</v>
      </c>
      <c r="AN180" s="135">
        <f t="shared" si="38"/>
        <v>151</v>
      </c>
    </row>
    <row r="181" spans="1:40" x14ac:dyDescent="0.2">
      <c r="A181" s="42" t="s">
        <v>156</v>
      </c>
      <c r="B181" s="55" t="s">
        <v>155</v>
      </c>
      <c r="C181" s="56" t="s">
        <v>3</v>
      </c>
      <c r="D181" s="55" t="s">
        <v>2</v>
      </c>
      <c r="E181" s="57" t="s">
        <v>202</v>
      </c>
      <c r="F181" s="60">
        <v>610</v>
      </c>
      <c r="G181" s="52">
        <v>151</v>
      </c>
      <c r="H181" s="52">
        <v>151</v>
      </c>
      <c r="I181" s="52"/>
      <c r="J181" s="52"/>
      <c r="K181" s="52">
        <f t="shared" si="49"/>
        <v>151</v>
      </c>
      <c r="L181" s="91">
        <f t="shared" si="50"/>
        <v>151</v>
      </c>
      <c r="M181" s="51"/>
      <c r="N181" s="51"/>
      <c r="O181" s="49">
        <f t="shared" si="51"/>
        <v>151</v>
      </c>
      <c r="P181" s="49">
        <f t="shared" si="51"/>
        <v>151</v>
      </c>
      <c r="Q181" s="49"/>
      <c r="R181" s="49"/>
      <c r="S181" s="49">
        <f t="shared" si="47"/>
        <v>151</v>
      </c>
      <c r="T181" s="49">
        <f t="shared" si="48"/>
        <v>151</v>
      </c>
      <c r="U181" s="49"/>
      <c r="V181" s="49"/>
      <c r="W181" s="49">
        <f t="shared" si="43"/>
        <v>151</v>
      </c>
      <c r="X181" s="49">
        <f t="shared" si="44"/>
        <v>151</v>
      </c>
      <c r="Y181" s="49"/>
      <c r="Z181" s="49"/>
      <c r="AA181" s="49">
        <f t="shared" si="45"/>
        <v>151</v>
      </c>
      <c r="AB181" s="49">
        <f t="shared" si="46"/>
        <v>151</v>
      </c>
      <c r="AC181" s="49"/>
      <c r="AD181" s="49"/>
      <c r="AE181" s="49">
        <f t="shared" si="39"/>
        <v>151</v>
      </c>
      <c r="AF181" s="49">
        <f t="shared" si="40"/>
        <v>151</v>
      </c>
      <c r="AG181" s="3"/>
      <c r="AH181" s="3"/>
      <c r="AI181" s="135">
        <f t="shared" si="41"/>
        <v>151</v>
      </c>
      <c r="AJ181" s="135">
        <f t="shared" si="42"/>
        <v>151</v>
      </c>
      <c r="AK181" s="135"/>
      <c r="AL181" s="135"/>
      <c r="AM181" s="135">
        <f t="shared" si="37"/>
        <v>151</v>
      </c>
      <c r="AN181" s="135">
        <f t="shared" si="38"/>
        <v>151</v>
      </c>
    </row>
    <row r="182" spans="1:40" ht="56.25" x14ac:dyDescent="0.2">
      <c r="A182" s="42" t="s">
        <v>172</v>
      </c>
      <c r="B182" s="55" t="s">
        <v>155</v>
      </c>
      <c r="C182" s="56" t="s">
        <v>3</v>
      </c>
      <c r="D182" s="55" t="s">
        <v>2</v>
      </c>
      <c r="E182" s="57" t="s">
        <v>171</v>
      </c>
      <c r="F182" s="60" t="s">
        <v>7</v>
      </c>
      <c r="G182" s="52">
        <f>G183</f>
        <v>350</v>
      </c>
      <c r="H182" s="52">
        <f>H183</f>
        <v>350</v>
      </c>
      <c r="I182" s="52"/>
      <c r="J182" s="52"/>
      <c r="K182" s="52">
        <f t="shared" si="49"/>
        <v>350</v>
      </c>
      <c r="L182" s="91">
        <f t="shared" si="50"/>
        <v>350</v>
      </c>
      <c r="M182" s="51"/>
      <c r="N182" s="51"/>
      <c r="O182" s="49">
        <f t="shared" si="51"/>
        <v>350</v>
      </c>
      <c r="P182" s="49">
        <f t="shared" si="51"/>
        <v>350</v>
      </c>
      <c r="Q182" s="49"/>
      <c r="R182" s="49"/>
      <c r="S182" s="49">
        <f t="shared" si="47"/>
        <v>350</v>
      </c>
      <c r="T182" s="49">
        <f t="shared" si="48"/>
        <v>350</v>
      </c>
      <c r="U182" s="49"/>
      <c r="V182" s="49"/>
      <c r="W182" s="49">
        <f t="shared" si="43"/>
        <v>350</v>
      </c>
      <c r="X182" s="49">
        <f t="shared" si="44"/>
        <v>350</v>
      </c>
      <c r="Y182" s="49"/>
      <c r="Z182" s="49"/>
      <c r="AA182" s="49">
        <f t="shared" si="45"/>
        <v>350</v>
      </c>
      <c r="AB182" s="49">
        <f t="shared" si="46"/>
        <v>350</v>
      </c>
      <c r="AC182" s="49"/>
      <c r="AD182" s="49"/>
      <c r="AE182" s="49">
        <f t="shared" si="39"/>
        <v>350</v>
      </c>
      <c r="AF182" s="49">
        <f t="shared" si="40"/>
        <v>350</v>
      </c>
      <c r="AG182" s="3"/>
      <c r="AH182" s="3"/>
      <c r="AI182" s="135">
        <f t="shared" si="41"/>
        <v>350</v>
      </c>
      <c r="AJ182" s="135">
        <f t="shared" si="42"/>
        <v>350</v>
      </c>
      <c r="AK182" s="135"/>
      <c r="AL182" s="135"/>
      <c r="AM182" s="135">
        <f t="shared" si="37"/>
        <v>350</v>
      </c>
      <c r="AN182" s="135">
        <f t="shared" si="38"/>
        <v>350</v>
      </c>
    </row>
    <row r="183" spans="1:40" ht="22.5" x14ac:dyDescent="0.2">
      <c r="A183" s="42" t="s">
        <v>79</v>
      </c>
      <c r="B183" s="55" t="s">
        <v>155</v>
      </c>
      <c r="C183" s="56" t="s">
        <v>3</v>
      </c>
      <c r="D183" s="55" t="s">
        <v>2</v>
      </c>
      <c r="E183" s="57" t="s">
        <v>171</v>
      </c>
      <c r="F183" s="60">
        <v>600</v>
      </c>
      <c r="G183" s="52">
        <f>G184</f>
        <v>350</v>
      </c>
      <c r="H183" s="52">
        <f>H184</f>
        <v>350</v>
      </c>
      <c r="I183" s="52"/>
      <c r="J183" s="52"/>
      <c r="K183" s="52">
        <f t="shared" si="49"/>
        <v>350</v>
      </c>
      <c r="L183" s="91">
        <f t="shared" si="50"/>
        <v>350</v>
      </c>
      <c r="M183" s="51"/>
      <c r="N183" s="51"/>
      <c r="O183" s="49">
        <f t="shared" si="51"/>
        <v>350</v>
      </c>
      <c r="P183" s="49">
        <f t="shared" si="51"/>
        <v>350</v>
      </c>
      <c r="Q183" s="49"/>
      <c r="R183" s="49"/>
      <c r="S183" s="49">
        <f t="shared" si="47"/>
        <v>350</v>
      </c>
      <c r="T183" s="49">
        <f t="shared" si="48"/>
        <v>350</v>
      </c>
      <c r="U183" s="49"/>
      <c r="V183" s="49"/>
      <c r="W183" s="49">
        <f t="shared" si="43"/>
        <v>350</v>
      </c>
      <c r="X183" s="49">
        <f t="shared" si="44"/>
        <v>350</v>
      </c>
      <c r="Y183" s="49"/>
      <c r="Z183" s="49"/>
      <c r="AA183" s="49">
        <f t="shared" si="45"/>
        <v>350</v>
      </c>
      <c r="AB183" s="49">
        <f t="shared" si="46"/>
        <v>350</v>
      </c>
      <c r="AC183" s="49"/>
      <c r="AD183" s="49"/>
      <c r="AE183" s="49">
        <f t="shared" si="39"/>
        <v>350</v>
      </c>
      <c r="AF183" s="49">
        <f t="shared" si="40"/>
        <v>350</v>
      </c>
      <c r="AG183" s="3"/>
      <c r="AH183" s="3"/>
      <c r="AI183" s="135">
        <f t="shared" si="41"/>
        <v>350</v>
      </c>
      <c r="AJ183" s="135">
        <f t="shared" si="42"/>
        <v>350</v>
      </c>
      <c r="AK183" s="135"/>
      <c r="AL183" s="135"/>
      <c r="AM183" s="135">
        <f t="shared" si="37"/>
        <v>350</v>
      </c>
      <c r="AN183" s="135">
        <f t="shared" si="38"/>
        <v>350</v>
      </c>
    </row>
    <row r="184" spans="1:40" ht="33.75" x14ac:dyDescent="0.2">
      <c r="A184" s="42" t="s">
        <v>78</v>
      </c>
      <c r="B184" s="55" t="s">
        <v>155</v>
      </c>
      <c r="C184" s="56" t="s">
        <v>3</v>
      </c>
      <c r="D184" s="55" t="s">
        <v>2</v>
      </c>
      <c r="E184" s="57" t="s">
        <v>171</v>
      </c>
      <c r="F184" s="60">
        <v>630</v>
      </c>
      <c r="G184" s="52">
        <v>350</v>
      </c>
      <c r="H184" s="52">
        <v>350</v>
      </c>
      <c r="I184" s="52"/>
      <c r="J184" s="52"/>
      <c r="K184" s="52">
        <f t="shared" si="49"/>
        <v>350</v>
      </c>
      <c r="L184" s="91">
        <f t="shared" si="50"/>
        <v>350</v>
      </c>
      <c r="M184" s="51"/>
      <c r="N184" s="51"/>
      <c r="O184" s="49">
        <f t="shared" si="51"/>
        <v>350</v>
      </c>
      <c r="P184" s="49">
        <f t="shared" si="51"/>
        <v>350</v>
      </c>
      <c r="Q184" s="49"/>
      <c r="R184" s="49"/>
      <c r="S184" s="49">
        <f t="shared" si="47"/>
        <v>350</v>
      </c>
      <c r="T184" s="49">
        <f t="shared" si="48"/>
        <v>350</v>
      </c>
      <c r="U184" s="49"/>
      <c r="V184" s="49"/>
      <c r="W184" s="49">
        <f t="shared" si="43"/>
        <v>350</v>
      </c>
      <c r="X184" s="49">
        <f t="shared" si="44"/>
        <v>350</v>
      </c>
      <c r="Y184" s="49"/>
      <c r="Z184" s="49"/>
      <c r="AA184" s="49">
        <f t="shared" si="45"/>
        <v>350</v>
      </c>
      <c r="AB184" s="49">
        <f t="shared" si="46"/>
        <v>350</v>
      </c>
      <c r="AC184" s="49"/>
      <c r="AD184" s="49"/>
      <c r="AE184" s="49">
        <f t="shared" si="39"/>
        <v>350</v>
      </c>
      <c r="AF184" s="49">
        <f t="shared" si="40"/>
        <v>350</v>
      </c>
      <c r="AG184" s="3"/>
      <c r="AH184" s="3"/>
      <c r="AI184" s="135">
        <f t="shared" si="41"/>
        <v>350</v>
      </c>
      <c r="AJ184" s="135">
        <f t="shared" si="42"/>
        <v>350</v>
      </c>
      <c r="AK184" s="135"/>
      <c r="AL184" s="135"/>
      <c r="AM184" s="135">
        <f t="shared" si="37"/>
        <v>350</v>
      </c>
      <c r="AN184" s="135">
        <f t="shared" si="38"/>
        <v>350</v>
      </c>
    </row>
    <row r="185" spans="1:40" ht="33.75" x14ac:dyDescent="0.2">
      <c r="A185" s="42" t="s">
        <v>170</v>
      </c>
      <c r="B185" s="55" t="s">
        <v>155</v>
      </c>
      <c r="C185" s="56" t="s">
        <v>3</v>
      </c>
      <c r="D185" s="55" t="s">
        <v>2</v>
      </c>
      <c r="E185" s="57" t="s">
        <v>169</v>
      </c>
      <c r="F185" s="60" t="s">
        <v>7</v>
      </c>
      <c r="G185" s="52">
        <f>G186</f>
        <v>279</v>
      </c>
      <c r="H185" s="52">
        <f>H186</f>
        <v>279</v>
      </c>
      <c r="I185" s="52"/>
      <c r="J185" s="52"/>
      <c r="K185" s="52">
        <f t="shared" si="49"/>
        <v>279</v>
      </c>
      <c r="L185" s="91">
        <f t="shared" si="50"/>
        <v>279</v>
      </c>
      <c r="M185" s="51"/>
      <c r="N185" s="51"/>
      <c r="O185" s="49">
        <f t="shared" si="51"/>
        <v>279</v>
      </c>
      <c r="P185" s="49">
        <f t="shared" si="51"/>
        <v>279</v>
      </c>
      <c r="Q185" s="49"/>
      <c r="R185" s="49"/>
      <c r="S185" s="49">
        <f t="shared" si="47"/>
        <v>279</v>
      </c>
      <c r="T185" s="49">
        <f t="shared" si="48"/>
        <v>279</v>
      </c>
      <c r="U185" s="49"/>
      <c r="V185" s="49"/>
      <c r="W185" s="49">
        <f t="shared" si="43"/>
        <v>279</v>
      </c>
      <c r="X185" s="49">
        <f t="shared" si="44"/>
        <v>279</v>
      </c>
      <c r="Y185" s="49"/>
      <c r="Z185" s="49"/>
      <c r="AA185" s="49">
        <f t="shared" si="45"/>
        <v>279</v>
      </c>
      <c r="AB185" s="49">
        <f t="shared" si="46"/>
        <v>279</v>
      </c>
      <c r="AC185" s="49"/>
      <c r="AD185" s="49"/>
      <c r="AE185" s="49">
        <f t="shared" si="39"/>
        <v>279</v>
      </c>
      <c r="AF185" s="49">
        <f t="shared" si="40"/>
        <v>279</v>
      </c>
      <c r="AG185" s="3"/>
      <c r="AH185" s="3"/>
      <c r="AI185" s="135">
        <f t="shared" si="41"/>
        <v>279</v>
      </c>
      <c r="AJ185" s="135">
        <f t="shared" si="42"/>
        <v>279</v>
      </c>
      <c r="AK185" s="135"/>
      <c r="AL185" s="135"/>
      <c r="AM185" s="135">
        <f t="shared" si="37"/>
        <v>279</v>
      </c>
      <c r="AN185" s="135">
        <f t="shared" si="38"/>
        <v>279</v>
      </c>
    </row>
    <row r="186" spans="1:40" ht="22.5" x14ac:dyDescent="0.2">
      <c r="A186" s="42" t="s">
        <v>79</v>
      </c>
      <c r="B186" s="55" t="s">
        <v>155</v>
      </c>
      <c r="C186" s="56" t="s">
        <v>3</v>
      </c>
      <c r="D186" s="55" t="s">
        <v>2</v>
      </c>
      <c r="E186" s="57" t="s">
        <v>169</v>
      </c>
      <c r="F186" s="60">
        <v>600</v>
      </c>
      <c r="G186" s="52">
        <f>G187</f>
        <v>279</v>
      </c>
      <c r="H186" s="52">
        <f>H187</f>
        <v>279</v>
      </c>
      <c r="I186" s="52"/>
      <c r="J186" s="52"/>
      <c r="K186" s="52">
        <f t="shared" si="49"/>
        <v>279</v>
      </c>
      <c r="L186" s="91">
        <f t="shared" si="50"/>
        <v>279</v>
      </c>
      <c r="M186" s="51"/>
      <c r="N186" s="51"/>
      <c r="O186" s="49">
        <f t="shared" si="51"/>
        <v>279</v>
      </c>
      <c r="P186" s="49">
        <f t="shared" si="51"/>
        <v>279</v>
      </c>
      <c r="Q186" s="49"/>
      <c r="R186" s="49"/>
      <c r="S186" s="49">
        <f t="shared" si="47"/>
        <v>279</v>
      </c>
      <c r="T186" s="49">
        <f t="shared" si="48"/>
        <v>279</v>
      </c>
      <c r="U186" s="49"/>
      <c r="V186" s="49"/>
      <c r="W186" s="49">
        <f t="shared" si="43"/>
        <v>279</v>
      </c>
      <c r="X186" s="49">
        <f t="shared" si="44"/>
        <v>279</v>
      </c>
      <c r="Y186" s="49"/>
      <c r="Z186" s="49"/>
      <c r="AA186" s="49">
        <f t="shared" si="45"/>
        <v>279</v>
      </c>
      <c r="AB186" s="49">
        <f t="shared" si="46"/>
        <v>279</v>
      </c>
      <c r="AC186" s="49"/>
      <c r="AD186" s="49"/>
      <c r="AE186" s="49">
        <f t="shared" si="39"/>
        <v>279</v>
      </c>
      <c r="AF186" s="49">
        <f t="shared" si="40"/>
        <v>279</v>
      </c>
      <c r="AG186" s="3"/>
      <c r="AH186" s="3"/>
      <c r="AI186" s="135">
        <f t="shared" si="41"/>
        <v>279</v>
      </c>
      <c r="AJ186" s="135">
        <f t="shared" si="42"/>
        <v>279</v>
      </c>
      <c r="AK186" s="135"/>
      <c r="AL186" s="135"/>
      <c r="AM186" s="135">
        <f t="shared" si="37"/>
        <v>279</v>
      </c>
      <c r="AN186" s="135">
        <f t="shared" si="38"/>
        <v>279</v>
      </c>
    </row>
    <row r="187" spans="1:40" x14ac:dyDescent="0.2">
      <c r="A187" s="42" t="s">
        <v>156</v>
      </c>
      <c r="B187" s="55" t="s">
        <v>155</v>
      </c>
      <c r="C187" s="56" t="s">
        <v>3</v>
      </c>
      <c r="D187" s="55" t="s">
        <v>2</v>
      </c>
      <c r="E187" s="57" t="s">
        <v>169</v>
      </c>
      <c r="F187" s="60">
        <v>610</v>
      </c>
      <c r="G187" s="52">
        <v>279</v>
      </c>
      <c r="H187" s="52">
        <v>279</v>
      </c>
      <c r="I187" s="52"/>
      <c r="J187" s="52"/>
      <c r="K187" s="52">
        <f t="shared" si="49"/>
        <v>279</v>
      </c>
      <c r="L187" s="91">
        <f t="shared" si="50"/>
        <v>279</v>
      </c>
      <c r="M187" s="51"/>
      <c r="N187" s="51"/>
      <c r="O187" s="49">
        <f t="shared" si="51"/>
        <v>279</v>
      </c>
      <c r="P187" s="49">
        <f t="shared" si="51"/>
        <v>279</v>
      </c>
      <c r="Q187" s="49"/>
      <c r="R187" s="49"/>
      <c r="S187" s="49">
        <f t="shared" si="47"/>
        <v>279</v>
      </c>
      <c r="T187" s="49">
        <f t="shared" si="48"/>
        <v>279</v>
      </c>
      <c r="U187" s="49"/>
      <c r="V187" s="49"/>
      <c r="W187" s="49">
        <f t="shared" si="43"/>
        <v>279</v>
      </c>
      <c r="X187" s="49">
        <f t="shared" si="44"/>
        <v>279</v>
      </c>
      <c r="Y187" s="49"/>
      <c r="Z187" s="49"/>
      <c r="AA187" s="49">
        <f t="shared" si="45"/>
        <v>279</v>
      </c>
      <c r="AB187" s="49">
        <f t="shared" si="46"/>
        <v>279</v>
      </c>
      <c r="AC187" s="49"/>
      <c r="AD187" s="49"/>
      <c r="AE187" s="49">
        <f t="shared" si="39"/>
        <v>279</v>
      </c>
      <c r="AF187" s="49">
        <f t="shared" si="40"/>
        <v>279</v>
      </c>
      <c r="AG187" s="3"/>
      <c r="AH187" s="3"/>
      <c r="AI187" s="135">
        <f t="shared" si="41"/>
        <v>279</v>
      </c>
      <c r="AJ187" s="135">
        <f t="shared" si="42"/>
        <v>279</v>
      </c>
      <c r="AK187" s="135"/>
      <c r="AL187" s="135"/>
      <c r="AM187" s="135">
        <f t="shared" si="37"/>
        <v>279</v>
      </c>
      <c r="AN187" s="135">
        <f t="shared" si="38"/>
        <v>279</v>
      </c>
    </row>
    <row r="188" spans="1:40" ht="33.75" x14ac:dyDescent="0.2">
      <c r="A188" s="42" t="s">
        <v>168</v>
      </c>
      <c r="B188" s="55" t="s">
        <v>155</v>
      </c>
      <c r="C188" s="56" t="s">
        <v>3</v>
      </c>
      <c r="D188" s="55" t="s">
        <v>2</v>
      </c>
      <c r="E188" s="57" t="s">
        <v>167</v>
      </c>
      <c r="F188" s="60" t="s">
        <v>7</v>
      </c>
      <c r="G188" s="52">
        <f>G189</f>
        <v>216</v>
      </c>
      <c r="H188" s="52">
        <f>H189</f>
        <v>216</v>
      </c>
      <c r="I188" s="52"/>
      <c r="J188" s="52"/>
      <c r="K188" s="52">
        <f t="shared" si="49"/>
        <v>216</v>
      </c>
      <c r="L188" s="91">
        <f t="shared" si="50"/>
        <v>216</v>
      </c>
      <c r="M188" s="51"/>
      <c r="N188" s="51"/>
      <c r="O188" s="49">
        <f t="shared" si="51"/>
        <v>216</v>
      </c>
      <c r="P188" s="49">
        <f t="shared" si="51"/>
        <v>216</v>
      </c>
      <c r="Q188" s="49"/>
      <c r="R188" s="49"/>
      <c r="S188" s="49">
        <f t="shared" si="47"/>
        <v>216</v>
      </c>
      <c r="T188" s="49">
        <f t="shared" si="48"/>
        <v>216</v>
      </c>
      <c r="U188" s="49"/>
      <c r="V188" s="49"/>
      <c r="W188" s="49">
        <f t="shared" si="43"/>
        <v>216</v>
      </c>
      <c r="X188" s="49">
        <f t="shared" si="44"/>
        <v>216</v>
      </c>
      <c r="Y188" s="49"/>
      <c r="Z188" s="49"/>
      <c r="AA188" s="49">
        <f t="shared" si="45"/>
        <v>216</v>
      </c>
      <c r="AB188" s="49">
        <f t="shared" si="46"/>
        <v>216</v>
      </c>
      <c r="AC188" s="49"/>
      <c r="AD188" s="49"/>
      <c r="AE188" s="49">
        <f t="shared" si="39"/>
        <v>216</v>
      </c>
      <c r="AF188" s="49">
        <f t="shared" si="40"/>
        <v>216</v>
      </c>
      <c r="AG188" s="3"/>
      <c r="AH188" s="3"/>
      <c r="AI188" s="135">
        <f t="shared" si="41"/>
        <v>216</v>
      </c>
      <c r="AJ188" s="135">
        <f t="shared" si="42"/>
        <v>216</v>
      </c>
      <c r="AK188" s="135"/>
      <c r="AL188" s="135"/>
      <c r="AM188" s="135">
        <f t="shared" si="37"/>
        <v>216</v>
      </c>
      <c r="AN188" s="135">
        <f t="shared" si="38"/>
        <v>216</v>
      </c>
    </row>
    <row r="189" spans="1:40" x14ac:dyDescent="0.2">
      <c r="A189" s="42" t="s">
        <v>38</v>
      </c>
      <c r="B189" s="55" t="s">
        <v>155</v>
      </c>
      <c r="C189" s="56" t="s">
        <v>3</v>
      </c>
      <c r="D189" s="55" t="s">
        <v>2</v>
      </c>
      <c r="E189" s="57" t="s">
        <v>167</v>
      </c>
      <c r="F189" s="60">
        <v>300</v>
      </c>
      <c r="G189" s="52">
        <f>G190</f>
        <v>216</v>
      </c>
      <c r="H189" s="52">
        <f>H190</f>
        <v>216</v>
      </c>
      <c r="I189" s="52"/>
      <c r="J189" s="52"/>
      <c r="K189" s="52">
        <f t="shared" si="49"/>
        <v>216</v>
      </c>
      <c r="L189" s="91">
        <f t="shared" si="50"/>
        <v>216</v>
      </c>
      <c r="M189" s="51"/>
      <c r="N189" s="51"/>
      <c r="O189" s="49">
        <f t="shared" si="51"/>
        <v>216</v>
      </c>
      <c r="P189" s="49">
        <f t="shared" si="51"/>
        <v>216</v>
      </c>
      <c r="Q189" s="49"/>
      <c r="R189" s="49"/>
      <c r="S189" s="49">
        <f t="shared" si="47"/>
        <v>216</v>
      </c>
      <c r="T189" s="49">
        <f t="shared" si="48"/>
        <v>216</v>
      </c>
      <c r="U189" s="49"/>
      <c r="V189" s="49"/>
      <c r="W189" s="49">
        <f t="shared" si="43"/>
        <v>216</v>
      </c>
      <c r="X189" s="49">
        <f t="shared" si="44"/>
        <v>216</v>
      </c>
      <c r="Y189" s="49"/>
      <c r="Z189" s="49"/>
      <c r="AA189" s="49">
        <f t="shared" si="45"/>
        <v>216</v>
      </c>
      <c r="AB189" s="49">
        <f t="shared" si="46"/>
        <v>216</v>
      </c>
      <c r="AC189" s="49"/>
      <c r="AD189" s="49"/>
      <c r="AE189" s="49">
        <f t="shared" si="39"/>
        <v>216</v>
      </c>
      <c r="AF189" s="49">
        <f t="shared" si="40"/>
        <v>216</v>
      </c>
      <c r="AG189" s="3"/>
      <c r="AH189" s="3"/>
      <c r="AI189" s="135">
        <f t="shared" si="41"/>
        <v>216</v>
      </c>
      <c r="AJ189" s="135">
        <f t="shared" si="42"/>
        <v>216</v>
      </c>
      <c r="AK189" s="135"/>
      <c r="AL189" s="135"/>
      <c r="AM189" s="135">
        <f t="shared" si="37"/>
        <v>216</v>
      </c>
      <c r="AN189" s="135">
        <f t="shared" si="38"/>
        <v>216</v>
      </c>
    </row>
    <row r="190" spans="1:40" ht="33.75" x14ac:dyDescent="0.2">
      <c r="A190" s="42" t="s">
        <v>168</v>
      </c>
      <c r="B190" s="55" t="s">
        <v>155</v>
      </c>
      <c r="C190" s="56" t="s">
        <v>3</v>
      </c>
      <c r="D190" s="55" t="s">
        <v>2</v>
      </c>
      <c r="E190" s="57" t="s">
        <v>167</v>
      </c>
      <c r="F190" s="60">
        <v>340</v>
      </c>
      <c r="G190" s="52">
        <v>216</v>
      </c>
      <c r="H190" s="52">
        <v>216</v>
      </c>
      <c r="I190" s="52"/>
      <c r="J190" s="52"/>
      <c r="K190" s="52">
        <f t="shared" si="49"/>
        <v>216</v>
      </c>
      <c r="L190" s="91">
        <f t="shared" si="50"/>
        <v>216</v>
      </c>
      <c r="M190" s="51"/>
      <c r="N190" s="51"/>
      <c r="O190" s="49">
        <f t="shared" si="51"/>
        <v>216</v>
      </c>
      <c r="P190" s="49">
        <f t="shared" si="51"/>
        <v>216</v>
      </c>
      <c r="Q190" s="49"/>
      <c r="R190" s="49"/>
      <c r="S190" s="49">
        <f t="shared" si="47"/>
        <v>216</v>
      </c>
      <c r="T190" s="49">
        <f t="shared" si="48"/>
        <v>216</v>
      </c>
      <c r="U190" s="49"/>
      <c r="V190" s="49"/>
      <c r="W190" s="49">
        <f t="shared" si="43"/>
        <v>216</v>
      </c>
      <c r="X190" s="49">
        <f t="shared" si="44"/>
        <v>216</v>
      </c>
      <c r="Y190" s="49"/>
      <c r="Z190" s="49"/>
      <c r="AA190" s="49">
        <f t="shared" si="45"/>
        <v>216</v>
      </c>
      <c r="AB190" s="49">
        <f t="shared" si="46"/>
        <v>216</v>
      </c>
      <c r="AC190" s="49"/>
      <c r="AD190" s="49"/>
      <c r="AE190" s="49">
        <f t="shared" si="39"/>
        <v>216</v>
      </c>
      <c r="AF190" s="49">
        <f t="shared" si="40"/>
        <v>216</v>
      </c>
      <c r="AG190" s="3"/>
      <c r="AH190" s="3"/>
      <c r="AI190" s="135">
        <f t="shared" si="41"/>
        <v>216</v>
      </c>
      <c r="AJ190" s="135">
        <f t="shared" si="42"/>
        <v>216</v>
      </c>
      <c r="AK190" s="135"/>
      <c r="AL190" s="135"/>
      <c r="AM190" s="135">
        <f t="shared" si="37"/>
        <v>216</v>
      </c>
      <c r="AN190" s="135">
        <f t="shared" si="38"/>
        <v>216</v>
      </c>
    </row>
    <row r="191" spans="1:40" ht="56.25" x14ac:dyDescent="0.2">
      <c r="A191" s="42" t="s">
        <v>192</v>
      </c>
      <c r="B191" s="55" t="s">
        <v>155</v>
      </c>
      <c r="C191" s="56" t="s">
        <v>3</v>
      </c>
      <c r="D191" s="55" t="s">
        <v>2</v>
      </c>
      <c r="E191" s="57" t="s">
        <v>191</v>
      </c>
      <c r="F191" s="60" t="s">
        <v>7</v>
      </c>
      <c r="G191" s="52">
        <f>G192</f>
        <v>123731.9</v>
      </c>
      <c r="H191" s="52">
        <f>H192</f>
        <v>123731.9</v>
      </c>
      <c r="I191" s="52"/>
      <c r="J191" s="52"/>
      <c r="K191" s="52">
        <f t="shared" si="49"/>
        <v>123731.9</v>
      </c>
      <c r="L191" s="91">
        <f t="shared" si="50"/>
        <v>123731.9</v>
      </c>
      <c r="M191" s="51"/>
      <c r="N191" s="51"/>
      <c r="O191" s="49">
        <f t="shared" si="51"/>
        <v>123731.9</v>
      </c>
      <c r="P191" s="49">
        <f t="shared" si="51"/>
        <v>123731.9</v>
      </c>
      <c r="Q191" s="49"/>
      <c r="R191" s="49"/>
      <c r="S191" s="49">
        <f t="shared" si="47"/>
        <v>123731.9</v>
      </c>
      <c r="T191" s="49">
        <f t="shared" si="48"/>
        <v>123731.9</v>
      </c>
      <c r="U191" s="49"/>
      <c r="V191" s="49"/>
      <c r="W191" s="49">
        <f t="shared" si="43"/>
        <v>123731.9</v>
      </c>
      <c r="X191" s="49">
        <f t="shared" si="44"/>
        <v>123731.9</v>
      </c>
      <c r="Y191" s="49"/>
      <c r="Z191" s="49"/>
      <c r="AA191" s="49">
        <f t="shared" si="45"/>
        <v>123731.9</v>
      </c>
      <c r="AB191" s="49">
        <f t="shared" si="46"/>
        <v>123731.9</v>
      </c>
      <c r="AC191" s="49"/>
      <c r="AD191" s="49"/>
      <c r="AE191" s="49">
        <f t="shared" si="39"/>
        <v>123731.9</v>
      </c>
      <c r="AF191" s="49">
        <f t="shared" si="40"/>
        <v>123731.9</v>
      </c>
      <c r="AG191" s="3"/>
      <c r="AH191" s="3"/>
      <c r="AI191" s="135">
        <f t="shared" si="41"/>
        <v>123731.9</v>
      </c>
      <c r="AJ191" s="135">
        <f t="shared" si="42"/>
        <v>123731.9</v>
      </c>
      <c r="AK191" s="135"/>
      <c r="AL191" s="135"/>
      <c r="AM191" s="135">
        <f t="shared" si="37"/>
        <v>123731.9</v>
      </c>
      <c r="AN191" s="135">
        <f t="shared" si="38"/>
        <v>123731.9</v>
      </c>
    </row>
    <row r="192" spans="1:40" ht="22.5" x14ac:dyDescent="0.2">
      <c r="A192" s="42" t="s">
        <v>79</v>
      </c>
      <c r="B192" s="55" t="s">
        <v>155</v>
      </c>
      <c r="C192" s="56" t="s">
        <v>3</v>
      </c>
      <c r="D192" s="55" t="s">
        <v>2</v>
      </c>
      <c r="E192" s="57" t="s">
        <v>191</v>
      </c>
      <c r="F192" s="60">
        <v>600</v>
      </c>
      <c r="G192" s="52">
        <f>G193</f>
        <v>123731.9</v>
      </c>
      <c r="H192" s="52">
        <f>H193</f>
        <v>123731.9</v>
      </c>
      <c r="I192" s="52"/>
      <c r="J192" s="52"/>
      <c r="K192" s="52">
        <f t="shared" si="49"/>
        <v>123731.9</v>
      </c>
      <c r="L192" s="91">
        <f t="shared" si="50"/>
        <v>123731.9</v>
      </c>
      <c r="M192" s="51"/>
      <c r="N192" s="51"/>
      <c r="O192" s="49">
        <f t="shared" si="51"/>
        <v>123731.9</v>
      </c>
      <c r="P192" s="49">
        <f t="shared" si="51"/>
        <v>123731.9</v>
      </c>
      <c r="Q192" s="49"/>
      <c r="R192" s="49"/>
      <c r="S192" s="49">
        <f t="shared" si="47"/>
        <v>123731.9</v>
      </c>
      <c r="T192" s="49">
        <f t="shared" si="48"/>
        <v>123731.9</v>
      </c>
      <c r="U192" s="49"/>
      <c r="V192" s="49"/>
      <c r="W192" s="49">
        <f t="shared" si="43"/>
        <v>123731.9</v>
      </c>
      <c r="X192" s="49">
        <f t="shared" si="44"/>
        <v>123731.9</v>
      </c>
      <c r="Y192" s="49"/>
      <c r="Z192" s="49"/>
      <c r="AA192" s="49">
        <f t="shared" si="45"/>
        <v>123731.9</v>
      </c>
      <c r="AB192" s="49">
        <f t="shared" si="46"/>
        <v>123731.9</v>
      </c>
      <c r="AC192" s="49"/>
      <c r="AD192" s="49"/>
      <c r="AE192" s="49">
        <f t="shared" si="39"/>
        <v>123731.9</v>
      </c>
      <c r="AF192" s="49">
        <f t="shared" si="40"/>
        <v>123731.9</v>
      </c>
      <c r="AG192" s="3"/>
      <c r="AH192" s="3"/>
      <c r="AI192" s="135">
        <f t="shared" si="41"/>
        <v>123731.9</v>
      </c>
      <c r="AJ192" s="135">
        <f t="shared" si="42"/>
        <v>123731.9</v>
      </c>
      <c r="AK192" s="135"/>
      <c r="AL192" s="135"/>
      <c r="AM192" s="135">
        <f t="shared" si="37"/>
        <v>123731.9</v>
      </c>
      <c r="AN192" s="135">
        <f t="shared" si="38"/>
        <v>123731.9</v>
      </c>
    </row>
    <row r="193" spans="1:40" x14ac:dyDescent="0.2">
      <c r="A193" s="42" t="s">
        <v>156</v>
      </c>
      <c r="B193" s="55" t="s">
        <v>155</v>
      </c>
      <c r="C193" s="56" t="s">
        <v>3</v>
      </c>
      <c r="D193" s="55" t="s">
        <v>2</v>
      </c>
      <c r="E193" s="57" t="s">
        <v>191</v>
      </c>
      <c r="F193" s="60">
        <v>610</v>
      </c>
      <c r="G193" s="52">
        <v>123731.9</v>
      </c>
      <c r="H193" s="52">
        <v>123731.9</v>
      </c>
      <c r="I193" s="52"/>
      <c r="J193" s="52"/>
      <c r="K193" s="52">
        <f t="shared" si="49"/>
        <v>123731.9</v>
      </c>
      <c r="L193" s="91">
        <f t="shared" si="50"/>
        <v>123731.9</v>
      </c>
      <c r="M193" s="51"/>
      <c r="N193" s="51"/>
      <c r="O193" s="49">
        <f t="shared" si="51"/>
        <v>123731.9</v>
      </c>
      <c r="P193" s="49">
        <f t="shared" si="51"/>
        <v>123731.9</v>
      </c>
      <c r="Q193" s="49"/>
      <c r="R193" s="49"/>
      <c r="S193" s="49">
        <f t="shared" si="47"/>
        <v>123731.9</v>
      </c>
      <c r="T193" s="49">
        <f t="shared" si="48"/>
        <v>123731.9</v>
      </c>
      <c r="U193" s="49"/>
      <c r="V193" s="49"/>
      <c r="W193" s="49">
        <f t="shared" si="43"/>
        <v>123731.9</v>
      </c>
      <c r="X193" s="49">
        <f t="shared" si="44"/>
        <v>123731.9</v>
      </c>
      <c r="Y193" s="49"/>
      <c r="Z193" s="49"/>
      <c r="AA193" s="49">
        <f t="shared" si="45"/>
        <v>123731.9</v>
      </c>
      <c r="AB193" s="49">
        <f t="shared" si="46"/>
        <v>123731.9</v>
      </c>
      <c r="AC193" s="49"/>
      <c r="AD193" s="49"/>
      <c r="AE193" s="49">
        <f t="shared" si="39"/>
        <v>123731.9</v>
      </c>
      <c r="AF193" s="49">
        <f t="shared" si="40"/>
        <v>123731.9</v>
      </c>
      <c r="AG193" s="3"/>
      <c r="AH193" s="3"/>
      <c r="AI193" s="135">
        <f t="shared" si="41"/>
        <v>123731.9</v>
      </c>
      <c r="AJ193" s="135">
        <f t="shared" si="42"/>
        <v>123731.9</v>
      </c>
      <c r="AK193" s="135"/>
      <c r="AL193" s="135"/>
      <c r="AM193" s="135">
        <f t="shared" si="37"/>
        <v>123731.9</v>
      </c>
      <c r="AN193" s="135">
        <f t="shared" si="38"/>
        <v>123731.9</v>
      </c>
    </row>
    <row r="194" spans="1:40" ht="56.25" x14ac:dyDescent="0.2">
      <c r="A194" s="42" t="s">
        <v>183</v>
      </c>
      <c r="B194" s="55" t="s">
        <v>155</v>
      </c>
      <c r="C194" s="56" t="s">
        <v>3</v>
      </c>
      <c r="D194" s="55" t="s">
        <v>2</v>
      </c>
      <c r="E194" s="57" t="s">
        <v>182</v>
      </c>
      <c r="F194" s="60" t="s">
        <v>7</v>
      </c>
      <c r="G194" s="52">
        <f>G195</f>
        <v>30327</v>
      </c>
      <c r="H194" s="52">
        <f>H195</f>
        <v>30327</v>
      </c>
      <c r="I194" s="52"/>
      <c r="J194" s="52"/>
      <c r="K194" s="52">
        <f t="shared" si="49"/>
        <v>30327</v>
      </c>
      <c r="L194" s="91">
        <f t="shared" si="50"/>
        <v>30327</v>
      </c>
      <c r="M194" s="51"/>
      <c r="N194" s="51"/>
      <c r="O194" s="49">
        <f t="shared" si="51"/>
        <v>30327</v>
      </c>
      <c r="P194" s="49">
        <f t="shared" si="51"/>
        <v>30327</v>
      </c>
      <c r="Q194" s="49"/>
      <c r="R194" s="49"/>
      <c r="S194" s="49">
        <f t="shared" si="47"/>
        <v>30327</v>
      </c>
      <c r="T194" s="49">
        <f t="shared" si="48"/>
        <v>30327</v>
      </c>
      <c r="U194" s="49"/>
      <c r="V194" s="49"/>
      <c r="W194" s="49">
        <f t="shared" si="43"/>
        <v>30327</v>
      </c>
      <c r="X194" s="49">
        <f t="shared" si="44"/>
        <v>30327</v>
      </c>
      <c r="Y194" s="49"/>
      <c r="Z194" s="49"/>
      <c r="AA194" s="49">
        <f t="shared" si="45"/>
        <v>30327</v>
      </c>
      <c r="AB194" s="49">
        <f t="shared" si="46"/>
        <v>30327</v>
      </c>
      <c r="AC194" s="49"/>
      <c r="AD194" s="49"/>
      <c r="AE194" s="49">
        <f t="shared" si="39"/>
        <v>30327</v>
      </c>
      <c r="AF194" s="49">
        <f t="shared" si="40"/>
        <v>30327</v>
      </c>
      <c r="AG194" s="3"/>
      <c r="AH194" s="3"/>
      <c r="AI194" s="135">
        <f t="shared" si="41"/>
        <v>30327</v>
      </c>
      <c r="AJ194" s="135">
        <f t="shared" si="42"/>
        <v>30327</v>
      </c>
      <c r="AK194" s="135"/>
      <c r="AL194" s="135"/>
      <c r="AM194" s="135">
        <f t="shared" si="37"/>
        <v>30327</v>
      </c>
      <c r="AN194" s="135">
        <f t="shared" si="38"/>
        <v>30327</v>
      </c>
    </row>
    <row r="195" spans="1:40" ht="22.5" x14ac:dyDescent="0.2">
      <c r="A195" s="42" t="s">
        <v>79</v>
      </c>
      <c r="B195" s="55" t="s">
        <v>155</v>
      </c>
      <c r="C195" s="56" t="s">
        <v>3</v>
      </c>
      <c r="D195" s="55" t="s">
        <v>2</v>
      </c>
      <c r="E195" s="57" t="s">
        <v>182</v>
      </c>
      <c r="F195" s="60">
        <v>600</v>
      </c>
      <c r="G195" s="52">
        <f>G196</f>
        <v>30327</v>
      </c>
      <c r="H195" s="52">
        <f>H196</f>
        <v>30327</v>
      </c>
      <c r="I195" s="52"/>
      <c r="J195" s="52"/>
      <c r="K195" s="52">
        <f t="shared" si="49"/>
        <v>30327</v>
      </c>
      <c r="L195" s="91">
        <f t="shared" si="50"/>
        <v>30327</v>
      </c>
      <c r="M195" s="51"/>
      <c r="N195" s="51"/>
      <c r="O195" s="49">
        <f t="shared" si="51"/>
        <v>30327</v>
      </c>
      <c r="P195" s="49">
        <f t="shared" si="51"/>
        <v>30327</v>
      </c>
      <c r="Q195" s="49"/>
      <c r="R195" s="49"/>
      <c r="S195" s="49">
        <f t="shared" si="47"/>
        <v>30327</v>
      </c>
      <c r="T195" s="49">
        <f t="shared" si="48"/>
        <v>30327</v>
      </c>
      <c r="U195" s="49"/>
      <c r="V195" s="49"/>
      <c r="W195" s="49">
        <f t="shared" si="43"/>
        <v>30327</v>
      </c>
      <c r="X195" s="49">
        <f t="shared" si="44"/>
        <v>30327</v>
      </c>
      <c r="Y195" s="49"/>
      <c r="Z195" s="49"/>
      <c r="AA195" s="49">
        <f t="shared" si="45"/>
        <v>30327</v>
      </c>
      <c r="AB195" s="49">
        <f t="shared" si="46"/>
        <v>30327</v>
      </c>
      <c r="AC195" s="49"/>
      <c r="AD195" s="49"/>
      <c r="AE195" s="49">
        <f t="shared" si="39"/>
        <v>30327</v>
      </c>
      <c r="AF195" s="49">
        <f t="shared" si="40"/>
        <v>30327</v>
      </c>
      <c r="AG195" s="3"/>
      <c r="AH195" s="3"/>
      <c r="AI195" s="135">
        <f t="shared" si="41"/>
        <v>30327</v>
      </c>
      <c r="AJ195" s="135">
        <f t="shared" si="42"/>
        <v>30327</v>
      </c>
      <c r="AK195" s="135"/>
      <c r="AL195" s="135"/>
      <c r="AM195" s="135">
        <f t="shared" si="37"/>
        <v>30327</v>
      </c>
      <c r="AN195" s="135">
        <f t="shared" si="38"/>
        <v>30327</v>
      </c>
    </row>
    <row r="196" spans="1:40" x14ac:dyDescent="0.2">
      <c r="A196" s="42" t="s">
        <v>156</v>
      </c>
      <c r="B196" s="55" t="s">
        <v>155</v>
      </c>
      <c r="C196" s="56" t="s">
        <v>3</v>
      </c>
      <c r="D196" s="55" t="s">
        <v>2</v>
      </c>
      <c r="E196" s="57" t="s">
        <v>182</v>
      </c>
      <c r="F196" s="60">
        <v>610</v>
      </c>
      <c r="G196" s="52">
        <f>9768.3+20558.7</f>
        <v>30327</v>
      </c>
      <c r="H196" s="52">
        <f>9768.3+20558.7</f>
        <v>30327</v>
      </c>
      <c r="I196" s="52"/>
      <c r="J196" s="52"/>
      <c r="K196" s="52">
        <f t="shared" si="49"/>
        <v>30327</v>
      </c>
      <c r="L196" s="91">
        <f t="shared" si="50"/>
        <v>30327</v>
      </c>
      <c r="M196" s="51"/>
      <c r="N196" s="51"/>
      <c r="O196" s="49">
        <f t="shared" si="51"/>
        <v>30327</v>
      </c>
      <c r="P196" s="49">
        <f t="shared" si="51"/>
        <v>30327</v>
      </c>
      <c r="Q196" s="49"/>
      <c r="R196" s="49"/>
      <c r="S196" s="49">
        <f t="shared" si="47"/>
        <v>30327</v>
      </c>
      <c r="T196" s="49">
        <f t="shared" si="48"/>
        <v>30327</v>
      </c>
      <c r="U196" s="49"/>
      <c r="V196" s="49"/>
      <c r="W196" s="49">
        <f t="shared" si="43"/>
        <v>30327</v>
      </c>
      <c r="X196" s="49">
        <f t="shared" si="44"/>
        <v>30327</v>
      </c>
      <c r="Y196" s="49"/>
      <c r="Z196" s="49"/>
      <c r="AA196" s="49">
        <f t="shared" si="45"/>
        <v>30327</v>
      </c>
      <c r="AB196" s="49">
        <f t="shared" si="46"/>
        <v>30327</v>
      </c>
      <c r="AC196" s="49"/>
      <c r="AD196" s="49"/>
      <c r="AE196" s="49">
        <f t="shared" si="39"/>
        <v>30327</v>
      </c>
      <c r="AF196" s="49">
        <f t="shared" si="40"/>
        <v>30327</v>
      </c>
      <c r="AG196" s="3"/>
      <c r="AH196" s="3"/>
      <c r="AI196" s="135">
        <f t="shared" si="41"/>
        <v>30327</v>
      </c>
      <c r="AJ196" s="135">
        <f t="shared" si="42"/>
        <v>30327</v>
      </c>
      <c r="AK196" s="135"/>
      <c r="AL196" s="135"/>
      <c r="AM196" s="135">
        <f t="shared" si="37"/>
        <v>30327</v>
      </c>
      <c r="AN196" s="135">
        <f t="shared" si="38"/>
        <v>30327</v>
      </c>
    </row>
    <row r="197" spans="1:40" ht="45" x14ac:dyDescent="0.2">
      <c r="A197" s="42" t="s">
        <v>201</v>
      </c>
      <c r="B197" s="55" t="s">
        <v>155</v>
      </c>
      <c r="C197" s="56" t="s">
        <v>3</v>
      </c>
      <c r="D197" s="55" t="s">
        <v>2</v>
      </c>
      <c r="E197" s="57" t="s">
        <v>200</v>
      </c>
      <c r="F197" s="60" t="s">
        <v>7</v>
      </c>
      <c r="G197" s="52">
        <f>G198</f>
        <v>59989</v>
      </c>
      <c r="H197" s="52">
        <f>H198</f>
        <v>59989</v>
      </c>
      <c r="I197" s="52"/>
      <c r="J197" s="52"/>
      <c r="K197" s="52">
        <f t="shared" si="49"/>
        <v>59989</v>
      </c>
      <c r="L197" s="91">
        <f t="shared" si="50"/>
        <v>59989</v>
      </c>
      <c r="M197" s="51"/>
      <c r="N197" s="51"/>
      <c r="O197" s="49">
        <f t="shared" si="51"/>
        <v>59989</v>
      </c>
      <c r="P197" s="49">
        <f t="shared" si="51"/>
        <v>59989</v>
      </c>
      <c r="Q197" s="49"/>
      <c r="R197" s="49"/>
      <c r="S197" s="49">
        <f t="shared" si="47"/>
        <v>59989</v>
      </c>
      <c r="T197" s="49">
        <f t="shared" si="48"/>
        <v>59989</v>
      </c>
      <c r="U197" s="49"/>
      <c r="V197" s="49"/>
      <c r="W197" s="49">
        <f t="shared" si="43"/>
        <v>59989</v>
      </c>
      <c r="X197" s="49">
        <f t="shared" si="44"/>
        <v>59989</v>
      </c>
      <c r="Y197" s="49"/>
      <c r="Z197" s="49"/>
      <c r="AA197" s="49">
        <f t="shared" si="45"/>
        <v>59989</v>
      </c>
      <c r="AB197" s="49">
        <f t="shared" si="46"/>
        <v>59989</v>
      </c>
      <c r="AC197" s="49"/>
      <c r="AD197" s="49"/>
      <c r="AE197" s="49">
        <f t="shared" si="39"/>
        <v>59989</v>
      </c>
      <c r="AF197" s="49">
        <f t="shared" si="40"/>
        <v>59989</v>
      </c>
      <c r="AG197" s="3"/>
      <c r="AH197" s="3"/>
      <c r="AI197" s="135">
        <f t="shared" si="41"/>
        <v>59989</v>
      </c>
      <c r="AJ197" s="135">
        <f t="shared" si="42"/>
        <v>59989</v>
      </c>
      <c r="AK197" s="135"/>
      <c r="AL197" s="135"/>
      <c r="AM197" s="135">
        <f t="shared" si="37"/>
        <v>59989</v>
      </c>
      <c r="AN197" s="135">
        <f t="shared" si="38"/>
        <v>59989</v>
      </c>
    </row>
    <row r="198" spans="1:40" ht="22.5" x14ac:dyDescent="0.2">
      <c r="A198" s="42" t="s">
        <v>79</v>
      </c>
      <c r="B198" s="55" t="s">
        <v>155</v>
      </c>
      <c r="C198" s="56" t="s">
        <v>3</v>
      </c>
      <c r="D198" s="55" t="s">
        <v>2</v>
      </c>
      <c r="E198" s="57" t="s">
        <v>200</v>
      </c>
      <c r="F198" s="60">
        <v>600</v>
      </c>
      <c r="G198" s="52">
        <f>G199</f>
        <v>59989</v>
      </c>
      <c r="H198" s="52">
        <f>H199</f>
        <v>59989</v>
      </c>
      <c r="I198" s="52"/>
      <c r="J198" s="52"/>
      <c r="K198" s="52">
        <f t="shared" si="49"/>
        <v>59989</v>
      </c>
      <c r="L198" s="91">
        <f t="shared" si="50"/>
        <v>59989</v>
      </c>
      <c r="M198" s="51"/>
      <c r="N198" s="51"/>
      <c r="O198" s="49">
        <f t="shared" si="51"/>
        <v>59989</v>
      </c>
      <c r="P198" s="49">
        <f t="shared" si="51"/>
        <v>59989</v>
      </c>
      <c r="Q198" s="49"/>
      <c r="R198" s="49"/>
      <c r="S198" s="49">
        <f t="shared" si="47"/>
        <v>59989</v>
      </c>
      <c r="T198" s="49">
        <f t="shared" si="48"/>
        <v>59989</v>
      </c>
      <c r="U198" s="49"/>
      <c r="V198" s="49"/>
      <c r="W198" s="49">
        <f t="shared" si="43"/>
        <v>59989</v>
      </c>
      <c r="X198" s="49">
        <f t="shared" si="44"/>
        <v>59989</v>
      </c>
      <c r="Y198" s="49"/>
      <c r="Z198" s="49"/>
      <c r="AA198" s="49">
        <f t="shared" si="45"/>
        <v>59989</v>
      </c>
      <c r="AB198" s="49">
        <f t="shared" si="46"/>
        <v>59989</v>
      </c>
      <c r="AC198" s="49"/>
      <c r="AD198" s="49"/>
      <c r="AE198" s="49">
        <f t="shared" si="39"/>
        <v>59989</v>
      </c>
      <c r="AF198" s="49">
        <f t="shared" si="40"/>
        <v>59989</v>
      </c>
      <c r="AG198" s="3"/>
      <c r="AH198" s="3"/>
      <c r="AI198" s="135">
        <f t="shared" si="41"/>
        <v>59989</v>
      </c>
      <c r="AJ198" s="135">
        <f t="shared" si="42"/>
        <v>59989</v>
      </c>
      <c r="AK198" s="135"/>
      <c r="AL198" s="135"/>
      <c r="AM198" s="135">
        <f t="shared" si="37"/>
        <v>59989</v>
      </c>
      <c r="AN198" s="135">
        <f t="shared" si="38"/>
        <v>59989</v>
      </c>
    </row>
    <row r="199" spans="1:40" x14ac:dyDescent="0.2">
      <c r="A199" s="42" t="s">
        <v>156</v>
      </c>
      <c r="B199" s="55" t="s">
        <v>155</v>
      </c>
      <c r="C199" s="56" t="s">
        <v>3</v>
      </c>
      <c r="D199" s="55" t="s">
        <v>2</v>
      </c>
      <c r="E199" s="57" t="s">
        <v>200</v>
      </c>
      <c r="F199" s="60">
        <v>610</v>
      </c>
      <c r="G199" s="52">
        <v>59989</v>
      </c>
      <c r="H199" s="52">
        <v>59989</v>
      </c>
      <c r="I199" s="52"/>
      <c r="J199" s="52"/>
      <c r="K199" s="52">
        <f t="shared" si="49"/>
        <v>59989</v>
      </c>
      <c r="L199" s="91">
        <f t="shared" si="50"/>
        <v>59989</v>
      </c>
      <c r="M199" s="51"/>
      <c r="N199" s="51"/>
      <c r="O199" s="49">
        <f t="shared" si="51"/>
        <v>59989</v>
      </c>
      <c r="P199" s="49">
        <f t="shared" si="51"/>
        <v>59989</v>
      </c>
      <c r="Q199" s="49"/>
      <c r="R199" s="49"/>
      <c r="S199" s="49">
        <f t="shared" si="47"/>
        <v>59989</v>
      </c>
      <c r="T199" s="49">
        <f t="shared" si="48"/>
        <v>59989</v>
      </c>
      <c r="U199" s="49"/>
      <c r="V199" s="49"/>
      <c r="W199" s="49">
        <f t="shared" si="43"/>
        <v>59989</v>
      </c>
      <c r="X199" s="49">
        <f t="shared" si="44"/>
        <v>59989</v>
      </c>
      <c r="Y199" s="49"/>
      <c r="Z199" s="49"/>
      <c r="AA199" s="49">
        <f t="shared" si="45"/>
        <v>59989</v>
      </c>
      <c r="AB199" s="49">
        <f t="shared" si="46"/>
        <v>59989</v>
      </c>
      <c r="AC199" s="49"/>
      <c r="AD199" s="49"/>
      <c r="AE199" s="49">
        <f t="shared" si="39"/>
        <v>59989</v>
      </c>
      <c r="AF199" s="49">
        <f t="shared" si="40"/>
        <v>59989</v>
      </c>
      <c r="AG199" s="3"/>
      <c r="AH199" s="3"/>
      <c r="AI199" s="135">
        <f t="shared" si="41"/>
        <v>59989</v>
      </c>
      <c r="AJ199" s="135">
        <f t="shared" si="42"/>
        <v>59989</v>
      </c>
      <c r="AK199" s="135"/>
      <c r="AL199" s="135"/>
      <c r="AM199" s="135">
        <f t="shared" si="37"/>
        <v>59989</v>
      </c>
      <c r="AN199" s="135">
        <f t="shared" si="38"/>
        <v>59989</v>
      </c>
    </row>
    <row r="200" spans="1:40" ht="45" x14ac:dyDescent="0.2">
      <c r="A200" s="42" t="s">
        <v>157</v>
      </c>
      <c r="B200" s="55" t="s">
        <v>155</v>
      </c>
      <c r="C200" s="56" t="s">
        <v>3</v>
      </c>
      <c r="D200" s="55" t="s">
        <v>2</v>
      </c>
      <c r="E200" s="57" t="s">
        <v>154</v>
      </c>
      <c r="F200" s="60" t="s">
        <v>7</v>
      </c>
      <c r="G200" s="52">
        <f>G201</f>
        <v>582.4</v>
      </c>
      <c r="H200" s="52">
        <f>H201</f>
        <v>582.4</v>
      </c>
      <c r="I200" s="52"/>
      <c r="J200" s="52"/>
      <c r="K200" s="52">
        <f t="shared" si="49"/>
        <v>582.4</v>
      </c>
      <c r="L200" s="91">
        <f t="shared" si="50"/>
        <v>582.4</v>
      </c>
      <c r="M200" s="51"/>
      <c r="N200" s="51"/>
      <c r="O200" s="49">
        <f t="shared" si="51"/>
        <v>582.4</v>
      </c>
      <c r="P200" s="49">
        <f t="shared" si="51"/>
        <v>582.4</v>
      </c>
      <c r="Q200" s="49"/>
      <c r="R200" s="49"/>
      <c r="S200" s="49">
        <f t="shared" si="47"/>
        <v>582.4</v>
      </c>
      <c r="T200" s="49">
        <f t="shared" si="48"/>
        <v>582.4</v>
      </c>
      <c r="U200" s="49"/>
      <c r="V200" s="49"/>
      <c r="W200" s="49">
        <f t="shared" si="43"/>
        <v>582.4</v>
      </c>
      <c r="X200" s="49">
        <f t="shared" si="44"/>
        <v>582.4</v>
      </c>
      <c r="Y200" s="49"/>
      <c r="Z200" s="49"/>
      <c r="AA200" s="49">
        <f t="shared" si="45"/>
        <v>582.4</v>
      </c>
      <c r="AB200" s="49">
        <f t="shared" si="46"/>
        <v>582.4</v>
      </c>
      <c r="AC200" s="49"/>
      <c r="AD200" s="49"/>
      <c r="AE200" s="49">
        <f t="shared" si="39"/>
        <v>582.4</v>
      </c>
      <c r="AF200" s="49">
        <f t="shared" si="40"/>
        <v>582.4</v>
      </c>
      <c r="AG200" s="3"/>
      <c r="AH200" s="3"/>
      <c r="AI200" s="135">
        <f t="shared" si="41"/>
        <v>582.4</v>
      </c>
      <c r="AJ200" s="135">
        <f t="shared" si="42"/>
        <v>582.4</v>
      </c>
      <c r="AK200" s="135"/>
      <c r="AL200" s="135"/>
      <c r="AM200" s="135">
        <f t="shared" si="37"/>
        <v>582.4</v>
      </c>
      <c r="AN200" s="135">
        <f t="shared" si="38"/>
        <v>582.4</v>
      </c>
    </row>
    <row r="201" spans="1:40" ht="22.5" x14ac:dyDescent="0.2">
      <c r="A201" s="42" t="s">
        <v>79</v>
      </c>
      <c r="B201" s="55" t="s">
        <v>155</v>
      </c>
      <c r="C201" s="56" t="s">
        <v>3</v>
      </c>
      <c r="D201" s="55" t="s">
        <v>2</v>
      </c>
      <c r="E201" s="57" t="s">
        <v>154</v>
      </c>
      <c r="F201" s="60">
        <v>600</v>
      </c>
      <c r="G201" s="52">
        <f>G202</f>
        <v>582.4</v>
      </c>
      <c r="H201" s="52">
        <f>H202</f>
        <v>582.4</v>
      </c>
      <c r="I201" s="52"/>
      <c r="J201" s="52"/>
      <c r="K201" s="52">
        <f t="shared" si="49"/>
        <v>582.4</v>
      </c>
      <c r="L201" s="91">
        <f t="shared" si="50"/>
        <v>582.4</v>
      </c>
      <c r="M201" s="51"/>
      <c r="N201" s="51"/>
      <c r="O201" s="49">
        <f t="shared" si="51"/>
        <v>582.4</v>
      </c>
      <c r="P201" s="49">
        <f t="shared" si="51"/>
        <v>582.4</v>
      </c>
      <c r="Q201" s="49"/>
      <c r="R201" s="49"/>
      <c r="S201" s="49">
        <f t="shared" si="47"/>
        <v>582.4</v>
      </c>
      <c r="T201" s="49">
        <f t="shared" si="48"/>
        <v>582.4</v>
      </c>
      <c r="U201" s="49"/>
      <c r="V201" s="49"/>
      <c r="W201" s="49">
        <f t="shared" si="43"/>
        <v>582.4</v>
      </c>
      <c r="X201" s="49">
        <f t="shared" si="44"/>
        <v>582.4</v>
      </c>
      <c r="Y201" s="49"/>
      <c r="Z201" s="49"/>
      <c r="AA201" s="49">
        <f t="shared" si="45"/>
        <v>582.4</v>
      </c>
      <c r="AB201" s="49">
        <f t="shared" si="46"/>
        <v>582.4</v>
      </c>
      <c r="AC201" s="49"/>
      <c r="AD201" s="49"/>
      <c r="AE201" s="49">
        <f t="shared" si="39"/>
        <v>582.4</v>
      </c>
      <c r="AF201" s="49">
        <f t="shared" si="40"/>
        <v>582.4</v>
      </c>
      <c r="AG201" s="3"/>
      <c r="AH201" s="3"/>
      <c r="AI201" s="135">
        <f t="shared" si="41"/>
        <v>582.4</v>
      </c>
      <c r="AJ201" s="135">
        <f t="shared" si="42"/>
        <v>582.4</v>
      </c>
      <c r="AK201" s="135"/>
      <c r="AL201" s="135"/>
      <c r="AM201" s="135">
        <f t="shared" si="37"/>
        <v>582.4</v>
      </c>
      <c r="AN201" s="135">
        <f t="shared" si="38"/>
        <v>582.4</v>
      </c>
    </row>
    <row r="202" spans="1:40" x14ac:dyDescent="0.2">
      <c r="A202" s="42" t="s">
        <v>156</v>
      </c>
      <c r="B202" s="55" t="s">
        <v>155</v>
      </c>
      <c r="C202" s="56" t="s">
        <v>3</v>
      </c>
      <c r="D202" s="55" t="s">
        <v>2</v>
      </c>
      <c r="E202" s="57" t="s">
        <v>154</v>
      </c>
      <c r="F202" s="60">
        <v>610</v>
      </c>
      <c r="G202" s="52">
        <v>582.4</v>
      </c>
      <c r="H202" s="52">
        <v>582.4</v>
      </c>
      <c r="I202" s="52"/>
      <c r="J202" s="52"/>
      <c r="K202" s="52">
        <f t="shared" si="49"/>
        <v>582.4</v>
      </c>
      <c r="L202" s="91">
        <f t="shared" si="50"/>
        <v>582.4</v>
      </c>
      <c r="M202" s="51"/>
      <c r="N202" s="51"/>
      <c r="O202" s="49">
        <f t="shared" si="51"/>
        <v>582.4</v>
      </c>
      <c r="P202" s="49">
        <f t="shared" si="51"/>
        <v>582.4</v>
      </c>
      <c r="Q202" s="49"/>
      <c r="R202" s="49"/>
      <c r="S202" s="49">
        <f t="shared" si="47"/>
        <v>582.4</v>
      </c>
      <c r="T202" s="49">
        <f t="shared" si="48"/>
        <v>582.4</v>
      </c>
      <c r="U202" s="49"/>
      <c r="V202" s="49"/>
      <c r="W202" s="49">
        <f t="shared" si="43"/>
        <v>582.4</v>
      </c>
      <c r="X202" s="49">
        <f t="shared" si="44"/>
        <v>582.4</v>
      </c>
      <c r="Y202" s="49"/>
      <c r="Z202" s="49"/>
      <c r="AA202" s="49">
        <f t="shared" si="45"/>
        <v>582.4</v>
      </c>
      <c r="AB202" s="49">
        <f t="shared" si="46"/>
        <v>582.4</v>
      </c>
      <c r="AC202" s="49"/>
      <c r="AD202" s="49"/>
      <c r="AE202" s="49">
        <f t="shared" si="39"/>
        <v>582.4</v>
      </c>
      <c r="AF202" s="49">
        <f t="shared" si="40"/>
        <v>582.4</v>
      </c>
      <c r="AG202" s="3"/>
      <c r="AH202" s="3"/>
      <c r="AI202" s="135">
        <f t="shared" si="41"/>
        <v>582.4</v>
      </c>
      <c r="AJ202" s="135">
        <f t="shared" si="42"/>
        <v>582.4</v>
      </c>
      <c r="AK202" s="135"/>
      <c r="AL202" s="135"/>
      <c r="AM202" s="135">
        <f t="shared" si="37"/>
        <v>582.4</v>
      </c>
      <c r="AN202" s="135">
        <f t="shared" si="38"/>
        <v>582.4</v>
      </c>
    </row>
    <row r="203" spans="1:40" ht="22.5" x14ac:dyDescent="0.2">
      <c r="A203" s="42" t="s">
        <v>179</v>
      </c>
      <c r="B203" s="55" t="s">
        <v>155</v>
      </c>
      <c r="C203" s="56" t="s">
        <v>3</v>
      </c>
      <c r="D203" s="55" t="s">
        <v>2</v>
      </c>
      <c r="E203" s="57" t="s">
        <v>178</v>
      </c>
      <c r="F203" s="60" t="s">
        <v>7</v>
      </c>
      <c r="G203" s="52">
        <f>G204</f>
        <v>120</v>
      </c>
      <c r="H203" s="52">
        <f>H204</f>
        <v>120</v>
      </c>
      <c r="I203" s="52"/>
      <c r="J203" s="52"/>
      <c r="K203" s="52">
        <f t="shared" si="49"/>
        <v>120</v>
      </c>
      <c r="L203" s="91">
        <f t="shared" si="50"/>
        <v>120</v>
      </c>
      <c r="M203" s="51"/>
      <c r="N203" s="51"/>
      <c r="O203" s="49">
        <f t="shared" si="51"/>
        <v>120</v>
      </c>
      <c r="P203" s="49">
        <f t="shared" si="51"/>
        <v>120</v>
      </c>
      <c r="Q203" s="49"/>
      <c r="R203" s="49"/>
      <c r="S203" s="49">
        <f t="shared" si="47"/>
        <v>120</v>
      </c>
      <c r="T203" s="49">
        <f t="shared" si="48"/>
        <v>120</v>
      </c>
      <c r="U203" s="49"/>
      <c r="V203" s="49"/>
      <c r="W203" s="49">
        <f t="shared" si="43"/>
        <v>120</v>
      </c>
      <c r="X203" s="49">
        <f t="shared" si="44"/>
        <v>120</v>
      </c>
      <c r="Y203" s="49"/>
      <c r="Z203" s="49"/>
      <c r="AA203" s="49">
        <f t="shared" si="45"/>
        <v>120</v>
      </c>
      <c r="AB203" s="49">
        <f t="shared" si="46"/>
        <v>120</v>
      </c>
      <c r="AC203" s="49"/>
      <c r="AD203" s="49"/>
      <c r="AE203" s="49">
        <f t="shared" si="39"/>
        <v>120</v>
      </c>
      <c r="AF203" s="49">
        <f t="shared" si="40"/>
        <v>120</v>
      </c>
      <c r="AG203" s="3"/>
      <c r="AH203" s="3"/>
      <c r="AI203" s="135">
        <f t="shared" si="41"/>
        <v>120</v>
      </c>
      <c r="AJ203" s="135">
        <f t="shared" si="42"/>
        <v>120</v>
      </c>
      <c r="AK203" s="135"/>
      <c r="AL203" s="135"/>
      <c r="AM203" s="135">
        <f t="shared" si="37"/>
        <v>120</v>
      </c>
      <c r="AN203" s="135">
        <f t="shared" si="38"/>
        <v>120</v>
      </c>
    </row>
    <row r="204" spans="1:40" ht="22.5" x14ac:dyDescent="0.2">
      <c r="A204" s="42" t="s">
        <v>79</v>
      </c>
      <c r="B204" s="55" t="s">
        <v>155</v>
      </c>
      <c r="C204" s="56" t="s">
        <v>3</v>
      </c>
      <c r="D204" s="55" t="s">
        <v>2</v>
      </c>
      <c r="E204" s="57" t="s">
        <v>178</v>
      </c>
      <c r="F204" s="60">
        <v>600</v>
      </c>
      <c r="G204" s="52">
        <f>G205</f>
        <v>120</v>
      </c>
      <c r="H204" s="52">
        <f>H205</f>
        <v>120</v>
      </c>
      <c r="I204" s="52"/>
      <c r="J204" s="52"/>
      <c r="K204" s="52">
        <f t="shared" si="49"/>
        <v>120</v>
      </c>
      <c r="L204" s="91">
        <f t="shared" si="50"/>
        <v>120</v>
      </c>
      <c r="M204" s="51"/>
      <c r="N204" s="51"/>
      <c r="O204" s="49">
        <f t="shared" si="51"/>
        <v>120</v>
      </c>
      <c r="P204" s="49">
        <f t="shared" si="51"/>
        <v>120</v>
      </c>
      <c r="Q204" s="49"/>
      <c r="R204" s="49"/>
      <c r="S204" s="49">
        <f t="shared" si="47"/>
        <v>120</v>
      </c>
      <c r="T204" s="49">
        <f t="shared" si="48"/>
        <v>120</v>
      </c>
      <c r="U204" s="49"/>
      <c r="V204" s="49"/>
      <c r="W204" s="49">
        <f t="shared" si="43"/>
        <v>120</v>
      </c>
      <c r="X204" s="49">
        <f t="shared" si="44"/>
        <v>120</v>
      </c>
      <c r="Y204" s="49"/>
      <c r="Z204" s="49"/>
      <c r="AA204" s="49">
        <f t="shared" si="45"/>
        <v>120</v>
      </c>
      <c r="AB204" s="49">
        <f t="shared" si="46"/>
        <v>120</v>
      </c>
      <c r="AC204" s="49"/>
      <c r="AD204" s="49"/>
      <c r="AE204" s="49">
        <f t="shared" si="39"/>
        <v>120</v>
      </c>
      <c r="AF204" s="49">
        <f t="shared" si="40"/>
        <v>120</v>
      </c>
      <c r="AG204" s="3"/>
      <c r="AH204" s="3"/>
      <c r="AI204" s="135">
        <f t="shared" si="41"/>
        <v>120</v>
      </c>
      <c r="AJ204" s="135">
        <f t="shared" si="42"/>
        <v>120</v>
      </c>
      <c r="AK204" s="135"/>
      <c r="AL204" s="135"/>
      <c r="AM204" s="135">
        <f t="shared" si="37"/>
        <v>120</v>
      </c>
      <c r="AN204" s="135">
        <f t="shared" si="38"/>
        <v>120</v>
      </c>
    </row>
    <row r="205" spans="1:40" x14ac:dyDescent="0.2">
      <c r="A205" s="42" t="s">
        <v>156</v>
      </c>
      <c r="B205" s="55" t="s">
        <v>155</v>
      </c>
      <c r="C205" s="56" t="s">
        <v>3</v>
      </c>
      <c r="D205" s="55" t="s">
        <v>2</v>
      </c>
      <c r="E205" s="57" t="s">
        <v>178</v>
      </c>
      <c r="F205" s="60">
        <v>610</v>
      </c>
      <c r="G205" s="52">
        <v>120</v>
      </c>
      <c r="H205" s="52">
        <v>120</v>
      </c>
      <c r="I205" s="52"/>
      <c r="J205" s="52"/>
      <c r="K205" s="52">
        <f t="shared" si="49"/>
        <v>120</v>
      </c>
      <c r="L205" s="91">
        <f t="shared" si="50"/>
        <v>120</v>
      </c>
      <c r="M205" s="51"/>
      <c r="N205" s="51"/>
      <c r="O205" s="49">
        <f t="shared" si="51"/>
        <v>120</v>
      </c>
      <c r="P205" s="49">
        <f t="shared" si="51"/>
        <v>120</v>
      </c>
      <c r="Q205" s="49"/>
      <c r="R205" s="49"/>
      <c r="S205" s="49">
        <f t="shared" si="47"/>
        <v>120</v>
      </c>
      <c r="T205" s="49">
        <f t="shared" si="48"/>
        <v>120</v>
      </c>
      <c r="U205" s="49"/>
      <c r="V205" s="49"/>
      <c r="W205" s="49">
        <f t="shared" si="43"/>
        <v>120</v>
      </c>
      <c r="X205" s="49">
        <f t="shared" si="44"/>
        <v>120</v>
      </c>
      <c r="Y205" s="49"/>
      <c r="Z205" s="49"/>
      <c r="AA205" s="49">
        <f t="shared" si="45"/>
        <v>120</v>
      </c>
      <c r="AB205" s="49">
        <f t="shared" si="46"/>
        <v>120</v>
      </c>
      <c r="AC205" s="49"/>
      <c r="AD205" s="49"/>
      <c r="AE205" s="49">
        <f t="shared" si="39"/>
        <v>120</v>
      </c>
      <c r="AF205" s="49">
        <f t="shared" si="40"/>
        <v>120</v>
      </c>
      <c r="AG205" s="3"/>
      <c r="AH205" s="3"/>
      <c r="AI205" s="135">
        <f t="shared" si="41"/>
        <v>120</v>
      </c>
      <c r="AJ205" s="135">
        <f t="shared" si="42"/>
        <v>120</v>
      </c>
      <c r="AK205" s="135"/>
      <c r="AL205" s="135"/>
      <c r="AM205" s="135">
        <f t="shared" si="37"/>
        <v>120</v>
      </c>
      <c r="AN205" s="135">
        <f t="shared" si="38"/>
        <v>120</v>
      </c>
    </row>
    <row r="206" spans="1:40" ht="45" x14ac:dyDescent="0.2">
      <c r="A206" s="42" t="s">
        <v>260</v>
      </c>
      <c r="B206" s="55" t="s">
        <v>155</v>
      </c>
      <c r="C206" s="56" t="s">
        <v>3</v>
      </c>
      <c r="D206" s="55" t="s">
        <v>2</v>
      </c>
      <c r="E206" s="57" t="s">
        <v>159</v>
      </c>
      <c r="F206" s="60" t="s">
        <v>7</v>
      </c>
      <c r="G206" s="52">
        <f>G207</f>
        <v>422.3</v>
      </c>
      <c r="H206" s="52">
        <f>H207</f>
        <v>422.3</v>
      </c>
      <c r="I206" s="52"/>
      <c r="J206" s="52"/>
      <c r="K206" s="52">
        <f t="shared" si="49"/>
        <v>422.3</v>
      </c>
      <c r="L206" s="91">
        <f t="shared" si="50"/>
        <v>422.3</v>
      </c>
      <c r="M206" s="51"/>
      <c r="N206" s="51"/>
      <c r="O206" s="49">
        <f t="shared" si="51"/>
        <v>422.3</v>
      </c>
      <c r="P206" s="49">
        <f t="shared" si="51"/>
        <v>422.3</v>
      </c>
      <c r="Q206" s="49"/>
      <c r="R206" s="49"/>
      <c r="S206" s="49">
        <f t="shared" si="47"/>
        <v>422.3</v>
      </c>
      <c r="T206" s="49">
        <f t="shared" si="48"/>
        <v>422.3</v>
      </c>
      <c r="U206" s="49"/>
      <c r="V206" s="49"/>
      <c r="W206" s="49">
        <f t="shared" si="43"/>
        <v>422.3</v>
      </c>
      <c r="X206" s="49">
        <f t="shared" si="44"/>
        <v>422.3</v>
      </c>
      <c r="Y206" s="49"/>
      <c r="Z206" s="49"/>
      <c r="AA206" s="49">
        <f t="shared" si="45"/>
        <v>422.3</v>
      </c>
      <c r="AB206" s="49">
        <f t="shared" si="46"/>
        <v>422.3</v>
      </c>
      <c r="AC206" s="49"/>
      <c r="AD206" s="49"/>
      <c r="AE206" s="49">
        <f t="shared" si="39"/>
        <v>422.3</v>
      </c>
      <c r="AF206" s="49">
        <f t="shared" si="40"/>
        <v>422.3</v>
      </c>
      <c r="AG206" s="3"/>
      <c r="AH206" s="3"/>
      <c r="AI206" s="135">
        <f t="shared" si="41"/>
        <v>422.3</v>
      </c>
      <c r="AJ206" s="135">
        <f t="shared" si="42"/>
        <v>422.3</v>
      </c>
      <c r="AK206" s="135"/>
      <c r="AL206" s="135"/>
      <c r="AM206" s="135">
        <f t="shared" si="37"/>
        <v>422.3</v>
      </c>
      <c r="AN206" s="135">
        <f t="shared" si="38"/>
        <v>422.3</v>
      </c>
    </row>
    <row r="207" spans="1:40" ht="22.5" x14ac:dyDescent="0.2">
      <c r="A207" s="42" t="s">
        <v>79</v>
      </c>
      <c r="B207" s="55" t="s">
        <v>155</v>
      </c>
      <c r="C207" s="56" t="s">
        <v>3</v>
      </c>
      <c r="D207" s="55" t="s">
        <v>2</v>
      </c>
      <c r="E207" s="57" t="s">
        <v>159</v>
      </c>
      <c r="F207" s="60">
        <v>600</v>
      </c>
      <c r="G207" s="52">
        <f>G208</f>
        <v>422.3</v>
      </c>
      <c r="H207" s="52">
        <f>H208</f>
        <v>422.3</v>
      </c>
      <c r="I207" s="52"/>
      <c r="J207" s="52"/>
      <c r="K207" s="52">
        <f t="shared" si="49"/>
        <v>422.3</v>
      </c>
      <c r="L207" s="91">
        <f t="shared" si="50"/>
        <v>422.3</v>
      </c>
      <c r="M207" s="51"/>
      <c r="N207" s="51"/>
      <c r="O207" s="49">
        <f t="shared" si="51"/>
        <v>422.3</v>
      </c>
      <c r="P207" s="49">
        <f t="shared" si="51"/>
        <v>422.3</v>
      </c>
      <c r="Q207" s="49"/>
      <c r="R207" s="49"/>
      <c r="S207" s="49">
        <f t="shared" si="47"/>
        <v>422.3</v>
      </c>
      <c r="T207" s="49">
        <f t="shared" si="48"/>
        <v>422.3</v>
      </c>
      <c r="U207" s="49"/>
      <c r="V207" s="49"/>
      <c r="W207" s="49">
        <f t="shared" si="43"/>
        <v>422.3</v>
      </c>
      <c r="X207" s="49">
        <f t="shared" si="44"/>
        <v>422.3</v>
      </c>
      <c r="Y207" s="49"/>
      <c r="Z207" s="49"/>
      <c r="AA207" s="49">
        <f t="shared" si="45"/>
        <v>422.3</v>
      </c>
      <c r="AB207" s="49">
        <f t="shared" si="46"/>
        <v>422.3</v>
      </c>
      <c r="AC207" s="49"/>
      <c r="AD207" s="49"/>
      <c r="AE207" s="49">
        <f t="shared" si="39"/>
        <v>422.3</v>
      </c>
      <c r="AF207" s="49">
        <f t="shared" si="40"/>
        <v>422.3</v>
      </c>
      <c r="AG207" s="3"/>
      <c r="AH207" s="3"/>
      <c r="AI207" s="135">
        <f t="shared" si="41"/>
        <v>422.3</v>
      </c>
      <c r="AJ207" s="135">
        <f t="shared" si="42"/>
        <v>422.3</v>
      </c>
      <c r="AK207" s="135"/>
      <c r="AL207" s="135"/>
      <c r="AM207" s="135">
        <f t="shared" si="37"/>
        <v>422.3</v>
      </c>
      <c r="AN207" s="135">
        <f t="shared" si="38"/>
        <v>422.3</v>
      </c>
    </row>
    <row r="208" spans="1:40" x14ac:dyDescent="0.2">
      <c r="A208" s="42" t="s">
        <v>156</v>
      </c>
      <c r="B208" s="55" t="s">
        <v>155</v>
      </c>
      <c r="C208" s="56" t="s">
        <v>3</v>
      </c>
      <c r="D208" s="55" t="s">
        <v>2</v>
      </c>
      <c r="E208" s="57" t="s">
        <v>159</v>
      </c>
      <c r="F208" s="60">
        <v>610</v>
      </c>
      <c r="G208" s="52">
        <v>422.3</v>
      </c>
      <c r="H208" s="52">
        <v>422.3</v>
      </c>
      <c r="I208" s="52"/>
      <c r="J208" s="52"/>
      <c r="K208" s="52">
        <f t="shared" si="49"/>
        <v>422.3</v>
      </c>
      <c r="L208" s="91">
        <f t="shared" si="50"/>
        <v>422.3</v>
      </c>
      <c r="M208" s="51"/>
      <c r="N208" s="51"/>
      <c r="O208" s="49">
        <f t="shared" si="51"/>
        <v>422.3</v>
      </c>
      <c r="P208" s="49">
        <f t="shared" si="51"/>
        <v>422.3</v>
      </c>
      <c r="Q208" s="49"/>
      <c r="R208" s="49"/>
      <c r="S208" s="49">
        <f t="shared" si="47"/>
        <v>422.3</v>
      </c>
      <c r="T208" s="49">
        <f t="shared" si="48"/>
        <v>422.3</v>
      </c>
      <c r="U208" s="49"/>
      <c r="V208" s="49"/>
      <c r="W208" s="49">
        <f t="shared" si="43"/>
        <v>422.3</v>
      </c>
      <c r="X208" s="49">
        <f t="shared" si="44"/>
        <v>422.3</v>
      </c>
      <c r="Y208" s="49"/>
      <c r="Z208" s="49"/>
      <c r="AA208" s="49">
        <f t="shared" si="45"/>
        <v>422.3</v>
      </c>
      <c r="AB208" s="49">
        <f t="shared" si="46"/>
        <v>422.3</v>
      </c>
      <c r="AC208" s="49"/>
      <c r="AD208" s="49"/>
      <c r="AE208" s="49">
        <f t="shared" si="39"/>
        <v>422.3</v>
      </c>
      <c r="AF208" s="49">
        <f t="shared" si="40"/>
        <v>422.3</v>
      </c>
      <c r="AG208" s="3"/>
      <c r="AH208" s="3"/>
      <c r="AI208" s="135">
        <f t="shared" si="41"/>
        <v>422.3</v>
      </c>
      <c r="AJ208" s="135">
        <f t="shared" si="42"/>
        <v>422.3</v>
      </c>
      <c r="AK208" s="135"/>
      <c r="AL208" s="135"/>
      <c r="AM208" s="135">
        <f t="shared" si="37"/>
        <v>422.3</v>
      </c>
      <c r="AN208" s="135">
        <f t="shared" si="38"/>
        <v>422.3</v>
      </c>
    </row>
    <row r="209" spans="1:40" ht="22.5" x14ac:dyDescent="0.2">
      <c r="A209" s="70" t="s">
        <v>315</v>
      </c>
      <c r="B209" s="55" t="s">
        <v>155</v>
      </c>
      <c r="C209" s="56" t="s">
        <v>3</v>
      </c>
      <c r="D209" s="55" t="s">
        <v>2</v>
      </c>
      <c r="E209" s="57" t="s">
        <v>316</v>
      </c>
      <c r="F209" s="60" t="s">
        <v>7</v>
      </c>
      <c r="G209" s="52">
        <f>G210</f>
        <v>41</v>
      </c>
      <c r="H209" s="52">
        <f>H210</f>
        <v>41</v>
      </c>
      <c r="I209" s="52"/>
      <c r="J209" s="52"/>
      <c r="K209" s="52">
        <f t="shared" si="49"/>
        <v>41</v>
      </c>
      <c r="L209" s="91">
        <f t="shared" si="50"/>
        <v>41</v>
      </c>
      <c r="M209" s="51"/>
      <c r="N209" s="51"/>
      <c r="O209" s="49">
        <f t="shared" si="51"/>
        <v>41</v>
      </c>
      <c r="P209" s="49">
        <f t="shared" si="51"/>
        <v>41</v>
      </c>
      <c r="Q209" s="49"/>
      <c r="R209" s="49"/>
      <c r="S209" s="49">
        <f t="shared" si="47"/>
        <v>41</v>
      </c>
      <c r="T209" s="49">
        <f t="shared" si="48"/>
        <v>41</v>
      </c>
      <c r="U209" s="49"/>
      <c r="V209" s="49"/>
      <c r="W209" s="49">
        <f t="shared" si="43"/>
        <v>41</v>
      </c>
      <c r="X209" s="49">
        <f t="shared" si="44"/>
        <v>41</v>
      </c>
      <c r="Y209" s="49"/>
      <c r="Z209" s="49"/>
      <c r="AA209" s="49">
        <f t="shared" si="45"/>
        <v>41</v>
      </c>
      <c r="AB209" s="49">
        <f t="shared" si="46"/>
        <v>41</v>
      </c>
      <c r="AC209" s="49"/>
      <c r="AD209" s="49"/>
      <c r="AE209" s="49">
        <f t="shared" si="39"/>
        <v>41</v>
      </c>
      <c r="AF209" s="49">
        <f t="shared" si="40"/>
        <v>41</v>
      </c>
      <c r="AG209" s="3"/>
      <c r="AH209" s="3"/>
      <c r="AI209" s="135">
        <f t="shared" si="41"/>
        <v>41</v>
      </c>
      <c r="AJ209" s="135">
        <f t="shared" si="42"/>
        <v>41</v>
      </c>
      <c r="AK209" s="135"/>
      <c r="AL209" s="135"/>
      <c r="AM209" s="135">
        <f t="shared" si="37"/>
        <v>41</v>
      </c>
      <c r="AN209" s="135">
        <f t="shared" si="38"/>
        <v>41</v>
      </c>
    </row>
    <row r="210" spans="1:40" ht="22.5" x14ac:dyDescent="0.2">
      <c r="A210" s="42" t="s">
        <v>79</v>
      </c>
      <c r="B210" s="55" t="s">
        <v>155</v>
      </c>
      <c r="C210" s="56" t="s">
        <v>3</v>
      </c>
      <c r="D210" s="55" t="s">
        <v>2</v>
      </c>
      <c r="E210" s="57" t="s">
        <v>316</v>
      </c>
      <c r="F210" s="60">
        <v>600</v>
      </c>
      <c r="G210" s="52">
        <f>G211</f>
        <v>41</v>
      </c>
      <c r="H210" s="52">
        <f>H211</f>
        <v>41</v>
      </c>
      <c r="I210" s="52"/>
      <c r="J210" s="52"/>
      <c r="K210" s="52">
        <f t="shared" si="49"/>
        <v>41</v>
      </c>
      <c r="L210" s="91">
        <f t="shared" si="50"/>
        <v>41</v>
      </c>
      <c r="M210" s="51"/>
      <c r="N210" s="51"/>
      <c r="O210" s="49">
        <f t="shared" si="51"/>
        <v>41</v>
      </c>
      <c r="P210" s="49">
        <f t="shared" si="51"/>
        <v>41</v>
      </c>
      <c r="Q210" s="49"/>
      <c r="R210" s="49"/>
      <c r="S210" s="49">
        <f t="shared" si="47"/>
        <v>41</v>
      </c>
      <c r="T210" s="49">
        <f t="shared" si="48"/>
        <v>41</v>
      </c>
      <c r="U210" s="49"/>
      <c r="V210" s="49"/>
      <c r="W210" s="49">
        <f t="shared" si="43"/>
        <v>41</v>
      </c>
      <c r="X210" s="49">
        <f t="shared" si="44"/>
        <v>41</v>
      </c>
      <c r="Y210" s="49"/>
      <c r="Z210" s="49"/>
      <c r="AA210" s="49">
        <f t="shared" si="45"/>
        <v>41</v>
      </c>
      <c r="AB210" s="49">
        <f t="shared" si="46"/>
        <v>41</v>
      </c>
      <c r="AC210" s="49"/>
      <c r="AD210" s="49"/>
      <c r="AE210" s="49">
        <f t="shared" si="39"/>
        <v>41</v>
      </c>
      <c r="AF210" s="49">
        <f t="shared" si="40"/>
        <v>41</v>
      </c>
      <c r="AG210" s="3"/>
      <c r="AH210" s="3"/>
      <c r="AI210" s="135">
        <f t="shared" si="41"/>
        <v>41</v>
      </c>
      <c r="AJ210" s="135">
        <f t="shared" si="42"/>
        <v>41</v>
      </c>
      <c r="AK210" s="135"/>
      <c r="AL210" s="135"/>
      <c r="AM210" s="135">
        <f t="shared" si="37"/>
        <v>41</v>
      </c>
      <c r="AN210" s="135">
        <f t="shared" si="38"/>
        <v>41</v>
      </c>
    </row>
    <row r="211" spans="1:40" x14ac:dyDescent="0.2">
      <c r="A211" s="42" t="s">
        <v>156</v>
      </c>
      <c r="B211" s="55" t="s">
        <v>155</v>
      </c>
      <c r="C211" s="56" t="s">
        <v>3</v>
      </c>
      <c r="D211" s="55" t="s">
        <v>2</v>
      </c>
      <c r="E211" s="57" t="s">
        <v>316</v>
      </c>
      <c r="F211" s="60">
        <v>610</v>
      </c>
      <c r="G211" s="52">
        <v>41</v>
      </c>
      <c r="H211" s="52">
        <v>41</v>
      </c>
      <c r="I211" s="52"/>
      <c r="J211" s="52"/>
      <c r="K211" s="52">
        <f t="shared" si="49"/>
        <v>41</v>
      </c>
      <c r="L211" s="91">
        <f t="shared" si="50"/>
        <v>41</v>
      </c>
      <c r="M211" s="51"/>
      <c r="N211" s="51"/>
      <c r="O211" s="49">
        <f t="shared" si="51"/>
        <v>41</v>
      </c>
      <c r="P211" s="49">
        <f t="shared" si="51"/>
        <v>41</v>
      </c>
      <c r="Q211" s="49"/>
      <c r="R211" s="49"/>
      <c r="S211" s="49">
        <f t="shared" si="47"/>
        <v>41</v>
      </c>
      <c r="T211" s="49">
        <f t="shared" si="48"/>
        <v>41</v>
      </c>
      <c r="U211" s="49"/>
      <c r="V211" s="49"/>
      <c r="W211" s="49">
        <f t="shared" si="43"/>
        <v>41</v>
      </c>
      <c r="X211" s="49">
        <f t="shared" si="44"/>
        <v>41</v>
      </c>
      <c r="Y211" s="49"/>
      <c r="Z211" s="49"/>
      <c r="AA211" s="49">
        <f t="shared" si="45"/>
        <v>41</v>
      </c>
      <c r="AB211" s="49">
        <f t="shared" si="46"/>
        <v>41</v>
      </c>
      <c r="AC211" s="49"/>
      <c r="AD211" s="49"/>
      <c r="AE211" s="49">
        <f t="shared" si="39"/>
        <v>41</v>
      </c>
      <c r="AF211" s="49">
        <f t="shared" si="40"/>
        <v>41</v>
      </c>
      <c r="AG211" s="3"/>
      <c r="AH211" s="3"/>
      <c r="AI211" s="135">
        <f t="shared" si="41"/>
        <v>41</v>
      </c>
      <c r="AJ211" s="135">
        <f t="shared" si="42"/>
        <v>41</v>
      </c>
      <c r="AK211" s="135"/>
      <c r="AL211" s="135"/>
      <c r="AM211" s="135">
        <f t="shared" ref="AM211:AM274" si="52">AI211+AK211</f>
        <v>41</v>
      </c>
      <c r="AN211" s="135">
        <f t="shared" ref="AN211:AN274" si="53">AJ211+AL211</f>
        <v>41</v>
      </c>
    </row>
    <row r="212" spans="1:40" ht="56.25" x14ac:dyDescent="0.2">
      <c r="A212" s="61" t="s">
        <v>319</v>
      </c>
      <c r="B212" s="112" t="s">
        <v>206</v>
      </c>
      <c r="C212" s="113" t="s">
        <v>3</v>
      </c>
      <c r="D212" s="112" t="s">
        <v>2</v>
      </c>
      <c r="E212" s="114" t="s">
        <v>9</v>
      </c>
      <c r="F212" s="115" t="s">
        <v>7</v>
      </c>
      <c r="G212" s="40">
        <f>G213+G216+G221+G224+G227+G230+G233+G236+G239+G242+G245+G251+G254+G257</f>
        <v>108987.7</v>
      </c>
      <c r="H212" s="40">
        <f>H213+H216+H221+H224+H227+H230+H233+H236+H239+H242+H245+H251+H254+H257</f>
        <v>108482.40000000001</v>
      </c>
      <c r="I212" s="40"/>
      <c r="J212" s="40"/>
      <c r="K212" s="40">
        <f t="shared" si="49"/>
        <v>108987.7</v>
      </c>
      <c r="L212" s="41">
        <f t="shared" si="50"/>
        <v>108482.40000000001</v>
      </c>
      <c r="M212" s="51"/>
      <c r="N212" s="51"/>
      <c r="O212" s="68">
        <f t="shared" si="51"/>
        <v>108987.7</v>
      </c>
      <c r="P212" s="68">
        <f t="shared" si="51"/>
        <v>108482.40000000001</v>
      </c>
      <c r="Q212" s="68">
        <f>Q213+Q221+Q248</f>
        <v>0</v>
      </c>
      <c r="R212" s="68">
        <f>R213+R221+R248</f>
        <v>0</v>
      </c>
      <c r="S212" s="68">
        <f t="shared" si="47"/>
        <v>108987.7</v>
      </c>
      <c r="T212" s="68">
        <f t="shared" si="48"/>
        <v>108482.40000000001</v>
      </c>
      <c r="U212" s="68"/>
      <c r="V212" s="68"/>
      <c r="W212" s="68">
        <f t="shared" si="43"/>
        <v>108987.7</v>
      </c>
      <c r="X212" s="68">
        <f t="shared" si="44"/>
        <v>108482.40000000001</v>
      </c>
      <c r="Y212" s="68"/>
      <c r="Z212" s="68"/>
      <c r="AA212" s="68">
        <f t="shared" si="45"/>
        <v>108987.7</v>
      </c>
      <c r="AB212" s="68">
        <f t="shared" si="46"/>
        <v>108482.40000000001</v>
      </c>
      <c r="AC212" s="68"/>
      <c r="AD212" s="68"/>
      <c r="AE212" s="68">
        <f t="shared" si="39"/>
        <v>108987.7</v>
      </c>
      <c r="AF212" s="68">
        <f t="shared" si="40"/>
        <v>108482.40000000001</v>
      </c>
      <c r="AG212" s="3"/>
      <c r="AH212" s="3"/>
      <c r="AI212" s="146">
        <f t="shared" si="41"/>
        <v>108987.7</v>
      </c>
      <c r="AJ212" s="146">
        <f t="shared" si="42"/>
        <v>108482.40000000001</v>
      </c>
      <c r="AK212" s="146"/>
      <c r="AL212" s="146"/>
      <c r="AM212" s="146">
        <f t="shared" si="52"/>
        <v>108987.7</v>
      </c>
      <c r="AN212" s="146">
        <f t="shared" si="53"/>
        <v>108482.40000000001</v>
      </c>
    </row>
    <row r="213" spans="1:40" ht="78.75" x14ac:dyDescent="0.2">
      <c r="A213" s="42" t="s">
        <v>219</v>
      </c>
      <c r="B213" s="55" t="s">
        <v>206</v>
      </c>
      <c r="C213" s="56" t="s">
        <v>3</v>
      </c>
      <c r="D213" s="55" t="s">
        <v>2</v>
      </c>
      <c r="E213" s="57" t="s">
        <v>218</v>
      </c>
      <c r="F213" s="60" t="s">
        <v>7</v>
      </c>
      <c r="G213" s="52">
        <f>G214</f>
        <v>80.099999999999994</v>
      </c>
      <c r="H213" s="52">
        <f>H214</f>
        <v>74.8</v>
      </c>
      <c r="I213" s="52"/>
      <c r="J213" s="52"/>
      <c r="K213" s="52">
        <f t="shared" si="49"/>
        <v>80.099999999999994</v>
      </c>
      <c r="L213" s="91">
        <f t="shared" si="50"/>
        <v>74.8</v>
      </c>
      <c r="M213" s="51"/>
      <c r="N213" s="51"/>
      <c r="O213" s="49">
        <f t="shared" si="51"/>
        <v>80.099999999999994</v>
      </c>
      <c r="P213" s="49">
        <f t="shared" si="51"/>
        <v>74.8</v>
      </c>
      <c r="Q213" s="72">
        <f>Q214</f>
        <v>-80.099999999999994</v>
      </c>
      <c r="R213" s="72">
        <f>R214</f>
        <v>-74.8</v>
      </c>
      <c r="S213" s="49">
        <f t="shared" si="47"/>
        <v>0</v>
      </c>
      <c r="T213" s="49">
        <f t="shared" si="48"/>
        <v>0</v>
      </c>
      <c r="U213" s="49"/>
      <c r="V213" s="49"/>
      <c r="W213" s="49">
        <f t="shared" si="43"/>
        <v>0</v>
      </c>
      <c r="X213" s="49">
        <f t="shared" si="44"/>
        <v>0</v>
      </c>
      <c r="Y213" s="49"/>
      <c r="Z213" s="49"/>
      <c r="AA213" s="49">
        <f t="shared" si="45"/>
        <v>0</v>
      </c>
      <c r="AB213" s="49">
        <f t="shared" si="46"/>
        <v>0</v>
      </c>
      <c r="AC213" s="49"/>
      <c r="AD213" s="49"/>
      <c r="AE213" s="49">
        <f t="shared" ref="AE213:AE276" si="54">AA213+AC213</f>
        <v>0</v>
      </c>
      <c r="AF213" s="49">
        <f t="shared" ref="AF213:AF276" si="55">AB213+AD213</f>
        <v>0</v>
      </c>
      <c r="AG213" s="3"/>
      <c r="AH213" s="3"/>
      <c r="AI213" s="135">
        <f t="shared" ref="AI213:AI276" si="56">AE213+AG213</f>
        <v>0</v>
      </c>
      <c r="AJ213" s="135">
        <f t="shared" ref="AJ213:AJ276" si="57">AF213+AH213</f>
        <v>0</v>
      </c>
      <c r="AK213" s="135"/>
      <c r="AL213" s="135"/>
      <c r="AM213" s="135">
        <f t="shared" si="52"/>
        <v>0</v>
      </c>
      <c r="AN213" s="135">
        <f t="shared" si="53"/>
        <v>0</v>
      </c>
    </row>
    <row r="214" spans="1:40" ht="22.5" x14ac:dyDescent="0.2">
      <c r="A214" s="42" t="s">
        <v>79</v>
      </c>
      <c r="B214" s="55" t="s">
        <v>206</v>
      </c>
      <c r="C214" s="56" t="s">
        <v>3</v>
      </c>
      <c r="D214" s="55" t="s">
        <v>2</v>
      </c>
      <c r="E214" s="57" t="s">
        <v>218</v>
      </c>
      <c r="F214" s="60">
        <v>600</v>
      </c>
      <c r="G214" s="52">
        <f>G215</f>
        <v>80.099999999999994</v>
      </c>
      <c r="H214" s="52">
        <f>H215</f>
        <v>74.8</v>
      </c>
      <c r="I214" s="52"/>
      <c r="J214" s="52"/>
      <c r="K214" s="52">
        <f t="shared" si="49"/>
        <v>80.099999999999994</v>
      </c>
      <c r="L214" s="91">
        <f t="shared" si="50"/>
        <v>74.8</v>
      </c>
      <c r="M214" s="51"/>
      <c r="N214" s="51"/>
      <c r="O214" s="49">
        <f t="shared" si="51"/>
        <v>80.099999999999994</v>
      </c>
      <c r="P214" s="49">
        <f t="shared" si="51"/>
        <v>74.8</v>
      </c>
      <c r="Q214" s="72">
        <f>Q215</f>
        <v>-80.099999999999994</v>
      </c>
      <c r="R214" s="72">
        <f>R215</f>
        <v>-74.8</v>
      </c>
      <c r="S214" s="49">
        <f t="shared" si="47"/>
        <v>0</v>
      </c>
      <c r="T214" s="49">
        <f t="shared" si="48"/>
        <v>0</v>
      </c>
      <c r="U214" s="49"/>
      <c r="V214" s="49"/>
      <c r="W214" s="49">
        <f t="shared" si="43"/>
        <v>0</v>
      </c>
      <c r="X214" s="49">
        <f t="shared" si="44"/>
        <v>0</v>
      </c>
      <c r="Y214" s="49"/>
      <c r="Z214" s="49"/>
      <c r="AA214" s="49">
        <f t="shared" si="45"/>
        <v>0</v>
      </c>
      <c r="AB214" s="49">
        <f t="shared" si="46"/>
        <v>0</v>
      </c>
      <c r="AC214" s="49"/>
      <c r="AD214" s="49"/>
      <c r="AE214" s="49">
        <f t="shared" si="54"/>
        <v>0</v>
      </c>
      <c r="AF214" s="49">
        <f t="shared" si="55"/>
        <v>0</v>
      </c>
      <c r="AG214" s="3"/>
      <c r="AH214" s="3"/>
      <c r="AI214" s="135">
        <f t="shared" si="56"/>
        <v>0</v>
      </c>
      <c r="AJ214" s="135">
        <f t="shared" si="57"/>
        <v>0</v>
      </c>
      <c r="AK214" s="135"/>
      <c r="AL214" s="135"/>
      <c r="AM214" s="135">
        <f t="shared" si="52"/>
        <v>0</v>
      </c>
      <c r="AN214" s="135">
        <f t="shared" si="53"/>
        <v>0</v>
      </c>
    </row>
    <row r="215" spans="1:40" x14ac:dyDescent="0.2">
      <c r="A215" s="42" t="s">
        <v>156</v>
      </c>
      <c r="B215" s="55" t="s">
        <v>206</v>
      </c>
      <c r="C215" s="56" t="s">
        <v>3</v>
      </c>
      <c r="D215" s="55" t="s">
        <v>2</v>
      </c>
      <c r="E215" s="57" t="s">
        <v>218</v>
      </c>
      <c r="F215" s="60">
        <v>610</v>
      </c>
      <c r="G215" s="52">
        <v>80.099999999999994</v>
      </c>
      <c r="H215" s="52">
        <v>74.8</v>
      </c>
      <c r="I215" s="52"/>
      <c r="J215" s="52"/>
      <c r="K215" s="52">
        <f t="shared" si="49"/>
        <v>80.099999999999994</v>
      </c>
      <c r="L215" s="91">
        <f t="shared" si="50"/>
        <v>74.8</v>
      </c>
      <c r="M215" s="51"/>
      <c r="N215" s="51"/>
      <c r="O215" s="49">
        <f t="shared" si="51"/>
        <v>80.099999999999994</v>
      </c>
      <c r="P215" s="49">
        <f t="shared" si="51"/>
        <v>74.8</v>
      </c>
      <c r="Q215" s="72">
        <v>-80.099999999999994</v>
      </c>
      <c r="R215" s="72">
        <v>-74.8</v>
      </c>
      <c r="S215" s="49">
        <f t="shared" si="47"/>
        <v>0</v>
      </c>
      <c r="T215" s="49">
        <f t="shared" si="48"/>
        <v>0</v>
      </c>
      <c r="U215" s="49"/>
      <c r="V215" s="49"/>
      <c r="W215" s="49">
        <f t="shared" si="43"/>
        <v>0</v>
      </c>
      <c r="X215" s="49">
        <f t="shared" si="44"/>
        <v>0</v>
      </c>
      <c r="Y215" s="49"/>
      <c r="Z215" s="49"/>
      <c r="AA215" s="49">
        <f t="shared" si="45"/>
        <v>0</v>
      </c>
      <c r="AB215" s="49">
        <f t="shared" si="46"/>
        <v>0</v>
      </c>
      <c r="AC215" s="49"/>
      <c r="AD215" s="49"/>
      <c r="AE215" s="49">
        <f t="shared" si="54"/>
        <v>0</v>
      </c>
      <c r="AF215" s="49">
        <f t="shared" si="55"/>
        <v>0</v>
      </c>
      <c r="AG215" s="3"/>
      <c r="AH215" s="3"/>
      <c r="AI215" s="135">
        <f t="shared" si="56"/>
        <v>0</v>
      </c>
      <c r="AJ215" s="135">
        <f t="shared" si="57"/>
        <v>0</v>
      </c>
      <c r="AK215" s="135"/>
      <c r="AL215" s="135"/>
      <c r="AM215" s="135">
        <f t="shared" si="52"/>
        <v>0</v>
      </c>
      <c r="AN215" s="135">
        <f t="shared" si="53"/>
        <v>0</v>
      </c>
    </row>
    <row r="216" spans="1:40" ht="22.5" x14ac:dyDescent="0.2">
      <c r="A216" s="42" t="s">
        <v>15</v>
      </c>
      <c r="B216" s="55" t="s">
        <v>206</v>
      </c>
      <c r="C216" s="56" t="s">
        <v>3</v>
      </c>
      <c r="D216" s="55" t="s">
        <v>2</v>
      </c>
      <c r="E216" s="57" t="s">
        <v>11</v>
      </c>
      <c r="F216" s="60" t="s">
        <v>7</v>
      </c>
      <c r="G216" s="52">
        <f>G217+G219</f>
        <v>1910.3999999999999</v>
      </c>
      <c r="H216" s="52">
        <f>H217+H219</f>
        <v>1910.3999999999999</v>
      </c>
      <c r="I216" s="52"/>
      <c r="J216" s="52"/>
      <c r="K216" s="52">
        <f t="shared" si="49"/>
        <v>1910.3999999999999</v>
      </c>
      <c r="L216" s="91">
        <f t="shared" si="50"/>
        <v>1910.3999999999999</v>
      </c>
      <c r="M216" s="51"/>
      <c r="N216" s="51"/>
      <c r="O216" s="49">
        <f t="shared" si="51"/>
        <v>1910.3999999999999</v>
      </c>
      <c r="P216" s="49">
        <f t="shared" si="51"/>
        <v>1910.3999999999999</v>
      </c>
      <c r="Q216" s="49"/>
      <c r="R216" s="49"/>
      <c r="S216" s="49">
        <f t="shared" si="47"/>
        <v>1910.3999999999999</v>
      </c>
      <c r="T216" s="49">
        <f t="shared" si="48"/>
        <v>1910.3999999999999</v>
      </c>
      <c r="U216" s="49"/>
      <c r="V216" s="49"/>
      <c r="W216" s="49">
        <f t="shared" si="43"/>
        <v>1910.3999999999999</v>
      </c>
      <c r="X216" s="49">
        <f t="shared" si="44"/>
        <v>1910.3999999999999</v>
      </c>
      <c r="Y216" s="49"/>
      <c r="Z216" s="49"/>
      <c r="AA216" s="49">
        <f t="shared" si="45"/>
        <v>1910.3999999999999</v>
      </c>
      <c r="AB216" s="49">
        <f t="shared" si="46"/>
        <v>1910.3999999999999</v>
      </c>
      <c r="AC216" s="49"/>
      <c r="AD216" s="49"/>
      <c r="AE216" s="49">
        <f t="shared" si="54"/>
        <v>1910.3999999999999</v>
      </c>
      <c r="AF216" s="49">
        <f t="shared" si="55"/>
        <v>1910.3999999999999</v>
      </c>
      <c r="AG216" s="3"/>
      <c r="AH216" s="3"/>
      <c r="AI216" s="135">
        <f t="shared" si="56"/>
        <v>1910.3999999999999</v>
      </c>
      <c r="AJ216" s="135">
        <f t="shared" si="57"/>
        <v>1910.3999999999999</v>
      </c>
      <c r="AK216" s="135"/>
      <c r="AL216" s="135"/>
      <c r="AM216" s="135">
        <f t="shared" si="52"/>
        <v>1910.3999999999999</v>
      </c>
      <c r="AN216" s="135">
        <f t="shared" si="53"/>
        <v>1910.3999999999999</v>
      </c>
    </row>
    <row r="217" spans="1:40" ht="56.25" x14ac:dyDescent="0.2">
      <c r="A217" s="42" t="s">
        <v>6</v>
      </c>
      <c r="B217" s="55" t="s">
        <v>206</v>
      </c>
      <c r="C217" s="56" t="s">
        <v>3</v>
      </c>
      <c r="D217" s="55" t="s">
        <v>2</v>
      </c>
      <c r="E217" s="57" t="s">
        <v>11</v>
      </c>
      <c r="F217" s="60">
        <v>100</v>
      </c>
      <c r="G217" s="52">
        <f>G218</f>
        <v>1862.6999999999998</v>
      </c>
      <c r="H217" s="52">
        <f>H218</f>
        <v>1862.6999999999998</v>
      </c>
      <c r="I217" s="52"/>
      <c r="J217" s="52"/>
      <c r="K217" s="52">
        <f t="shared" si="49"/>
        <v>1862.6999999999998</v>
      </c>
      <c r="L217" s="91">
        <f t="shared" si="50"/>
        <v>1862.6999999999998</v>
      </c>
      <c r="M217" s="51"/>
      <c r="N217" s="51"/>
      <c r="O217" s="49">
        <f t="shared" si="51"/>
        <v>1862.6999999999998</v>
      </c>
      <c r="P217" s="49">
        <f t="shared" si="51"/>
        <v>1862.6999999999998</v>
      </c>
      <c r="Q217" s="49"/>
      <c r="R217" s="49"/>
      <c r="S217" s="49">
        <f t="shared" si="47"/>
        <v>1862.6999999999998</v>
      </c>
      <c r="T217" s="49">
        <f t="shared" si="48"/>
        <v>1862.6999999999998</v>
      </c>
      <c r="U217" s="49"/>
      <c r="V217" s="49"/>
      <c r="W217" s="49">
        <f t="shared" si="43"/>
        <v>1862.6999999999998</v>
      </c>
      <c r="X217" s="49">
        <f t="shared" si="44"/>
        <v>1862.6999999999998</v>
      </c>
      <c r="Y217" s="49"/>
      <c r="Z217" s="49"/>
      <c r="AA217" s="49">
        <f t="shared" si="45"/>
        <v>1862.6999999999998</v>
      </c>
      <c r="AB217" s="49">
        <f t="shared" si="46"/>
        <v>1862.6999999999998</v>
      </c>
      <c r="AC217" s="49"/>
      <c r="AD217" s="49"/>
      <c r="AE217" s="49">
        <f t="shared" si="54"/>
        <v>1862.6999999999998</v>
      </c>
      <c r="AF217" s="49">
        <f t="shared" si="55"/>
        <v>1862.6999999999998</v>
      </c>
      <c r="AG217" s="3"/>
      <c r="AH217" s="3"/>
      <c r="AI217" s="135">
        <f t="shared" si="56"/>
        <v>1862.6999999999998</v>
      </c>
      <c r="AJ217" s="135">
        <f t="shared" si="57"/>
        <v>1862.6999999999998</v>
      </c>
      <c r="AK217" s="135"/>
      <c r="AL217" s="135"/>
      <c r="AM217" s="135">
        <f t="shared" si="52"/>
        <v>1862.6999999999998</v>
      </c>
      <c r="AN217" s="135">
        <f t="shared" si="53"/>
        <v>1862.6999999999998</v>
      </c>
    </row>
    <row r="218" spans="1:40" ht="22.5" x14ac:dyDescent="0.2">
      <c r="A218" s="42" t="s">
        <v>5</v>
      </c>
      <c r="B218" s="55" t="s">
        <v>206</v>
      </c>
      <c r="C218" s="56" t="s">
        <v>3</v>
      </c>
      <c r="D218" s="55" t="s">
        <v>2</v>
      </c>
      <c r="E218" s="57" t="s">
        <v>11</v>
      </c>
      <c r="F218" s="60">
        <v>120</v>
      </c>
      <c r="G218" s="52">
        <f>1347.3+108.5+406.9</f>
        <v>1862.6999999999998</v>
      </c>
      <c r="H218" s="52">
        <f>1347.3+108.5+406.9</f>
        <v>1862.6999999999998</v>
      </c>
      <c r="I218" s="52"/>
      <c r="J218" s="52"/>
      <c r="K218" s="52">
        <f t="shared" si="49"/>
        <v>1862.6999999999998</v>
      </c>
      <c r="L218" s="91">
        <f t="shared" si="50"/>
        <v>1862.6999999999998</v>
      </c>
      <c r="M218" s="51"/>
      <c r="N218" s="51"/>
      <c r="O218" s="49">
        <f t="shared" si="51"/>
        <v>1862.6999999999998</v>
      </c>
      <c r="P218" s="49">
        <f t="shared" si="51"/>
        <v>1862.6999999999998</v>
      </c>
      <c r="Q218" s="49"/>
      <c r="R218" s="49"/>
      <c r="S218" s="49">
        <f t="shared" si="47"/>
        <v>1862.6999999999998</v>
      </c>
      <c r="T218" s="49">
        <f t="shared" si="48"/>
        <v>1862.6999999999998</v>
      </c>
      <c r="U218" s="49"/>
      <c r="V218" s="49"/>
      <c r="W218" s="49">
        <f t="shared" si="43"/>
        <v>1862.6999999999998</v>
      </c>
      <c r="X218" s="49">
        <f t="shared" si="44"/>
        <v>1862.6999999999998</v>
      </c>
      <c r="Y218" s="49"/>
      <c r="Z218" s="49"/>
      <c r="AA218" s="49">
        <f t="shared" si="45"/>
        <v>1862.6999999999998</v>
      </c>
      <c r="AB218" s="49">
        <f t="shared" si="46"/>
        <v>1862.6999999999998</v>
      </c>
      <c r="AC218" s="49"/>
      <c r="AD218" s="49"/>
      <c r="AE218" s="49">
        <f t="shared" si="54"/>
        <v>1862.6999999999998</v>
      </c>
      <c r="AF218" s="49">
        <f t="shared" si="55"/>
        <v>1862.6999999999998</v>
      </c>
      <c r="AG218" s="3"/>
      <c r="AH218" s="3"/>
      <c r="AI218" s="135">
        <f t="shared" si="56"/>
        <v>1862.6999999999998</v>
      </c>
      <c r="AJ218" s="135">
        <f t="shared" si="57"/>
        <v>1862.6999999999998</v>
      </c>
      <c r="AK218" s="135"/>
      <c r="AL218" s="135"/>
      <c r="AM218" s="135">
        <f t="shared" si="52"/>
        <v>1862.6999999999998</v>
      </c>
      <c r="AN218" s="135">
        <f t="shared" si="53"/>
        <v>1862.6999999999998</v>
      </c>
    </row>
    <row r="219" spans="1:40" ht="22.5" x14ac:dyDescent="0.2">
      <c r="A219" s="42" t="s">
        <v>14</v>
      </c>
      <c r="B219" s="55" t="s">
        <v>206</v>
      </c>
      <c r="C219" s="56" t="s">
        <v>3</v>
      </c>
      <c r="D219" s="55" t="s">
        <v>2</v>
      </c>
      <c r="E219" s="57" t="s">
        <v>11</v>
      </c>
      <c r="F219" s="60">
        <v>200</v>
      </c>
      <c r="G219" s="52">
        <f>G220</f>
        <v>47.7</v>
      </c>
      <c r="H219" s="52">
        <f>H220</f>
        <v>47.7</v>
      </c>
      <c r="I219" s="52"/>
      <c r="J219" s="52"/>
      <c r="K219" s="52">
        <f t="shared" si="49"/>
        <v>47.7</v>
      </c>
      <c r="L219" s="91">
        <f t="shared" si="50"/>
        <v>47.7</v>
      </c>
      <c r="M219" s="51"/>
      <c r="N219" s="51"/>
      <c r="O219" s="49">
        <f t="shared" si="51"/>
        <v>47.7</v>
      </c>
      <c r="P219" s="49">
        <f t="shared" si="51"/>
        <v>47.7</v>
      </c>
      <c r="Q219" s="49"/>
      <c r="R219" s="49"/>
      <c r="S219" s="49">
        <f t="shared" si="47"/>
        <v>47.7</v>
      </c>
      <c r="T219" s="49">
        <f t="shared" si="48"/>
        <v>47.7</v>
      </c>
      <c r="U219" s="49"/>
      <c r="V219" s="49"/>
      <c r="W219" s="49">
        <f t="shared" ref="W219:W282" si="58">S219+U219</f>
        <v>47.7</v>
      </c>
      <c r="X219" s="49">
        <f t="shared" ref="X219:X282" si="59">T219+V219</f>
        <v>47.7</v>
      </c>
      <c r="Y219" s="49"/>
      <c r="Z219" s="49"/>
      <c r="AA219" s="49">
        <f t="shared" ref="AA219:AA282" si="60">W219+Y219</f>
        <v>47.7</v>
      </c>
      <c r="AB219" s="49">
        <f t="shared" ref="AB219:AB282" si="61">X219+Z219</f>
        <v>47.7</v>
      </c>
      <c r="AC219" s="49"/>
      <c r="AD219" s="49"/>
      <c r="AE219" s="49">
        <f t="shared" si="54"/>
        <v>47.7</v>
      </c>
      <c r="AF219" s="49">
        <f t="shared" si="55"/>
        <v>47.7</v>
      </c>
      <c r="AG219" s="3"/>
      <c r="AH219" s="3"/>
      <c r="AI219" s="135">
        <f t="shared" si="56"/>
        <v>47.7</v>
      </c>
      <c r="AJ219" s="135">
        <f t="shared" si="57"/>
        <v>47.7</v>
      </c>
      <c r="AK219" s="135"/>
      <c r="AL219" s="135"/>
      <c r="AM219" s="135">
        <f t="shared" si="52"/>
        <v>47.7</v>
      </c>
      <c r="AN219" s="135">
        <f t="shared" si="53"/>
        <v>47.7</v>
      </c>
    </row>
    <row r="220" spans="1:40" ht="22.5" x14ac:dyDescent="0.2">
      <c r="A220" s="42" t="s">
        <v>13</v>
      </c>
      <c r="B220" s="55" t="s">
        <v>206</v>
      </c>
      <c r="C220" s="56" t="s">
        <v>3</v>
      </c>
      <c r="D220" s="55" t="s">
        <v>2</v>
      </c>
      <c r="E220" s="57" t="s">
        <v>11</v>
      </c>
      <c r="F220" s="60">
        <v>240</v>
      </c>
      <c r="G220" s="52">
        <v>47.7</v>
      </c>
      <c r="H220" s="52">
        <v>47.7</v>
      </c>
      <c r="I220" s="52"/>
      <c r="J220" s="52"/>
      <c r="K220" s="52">
        <f t="shared" si="49"/>
        <v>47.7</v>
      </c>
      <c r="L220" s="91">
        <f t="shared" si="50"/>
        <v>47.7</v>
      </c>
      <c r="M220" s="51"/>
      <c r="N220" s="51"/>
      <c r="O220" s="49">
        <f t="shared" si="51"/>
        <v>47.7</v>
      </c>
      <c r="P220" s="49">
        <f t="shared" si="51"/>
        <v>47.7</v>
      </c>
      <c r="Q220" s="49"/>
      <c r="R220" s="49"/>
      <c r="S220" s="49">
        <f t="shared" si="47"/>
        <v>47.7</v>
      </c>
      <c r="T220" s="49">
        <f t="shared" si="48"/>
        <v>47.7</v>
      </c>
      <c r="U220" s="49"/>
      <c r="V220" s="49"/>
      <c r="W220" s="49">
        <f t="shared" si="58"/>
        <v>47.7</v>
      </c>
      <c r="X220" s="49">
        <f t="shared" si="59"/>
        <v>47.7</v>
      </c>
      <c r="Y220" s="49"/>
      <c r="Z220" s="49"/>
      <c r="AA220" s="49">
        <f t="shared" si="60"/>
        <v>47.7</v>
      </c>
      <c r="AB220" s="49">
        <f t="shared" si="61"/>
        <v>47.7</v>
      </c>
      <c r="AC220" s="49"/>
      <c r="AD220" s="49"/>
      <c r="AE220" s="49">
        <f t="shared" si="54"/>
        <v>47.7</v>
      </c>
      <c r="AF220" s="49">
        <f t="shared" si="55"/>
        <v>47.7</v>
      </c>
      <c r="AG220" s="3"/>
      <c r="AH220" s="3"/>
      <c r="AI220" s="135">
        <f t="shared" si="56"/>
        <v>47.7</v>
      </c>
      <c r="AJ220" s="135">
        <f t="shared" si="57"/>
        <v>47.7</v>
      </c>
      <c r="AK220" s="135"/>
      <c r="AL220" s="135"/>
      <c r="AM220" s="135">
        <f t="shared" si="52"/>
        <v>47.7</v>
      </c>
      <c r="AN220" s="135">
        <f t="shared" si="53"/>
        <v>47.7</v>
      </c>
    </row>
    <row r="221" spans="1:40" ht="33.75" x14ac:dyDescent="0.2">
      <c r="A221" s="42" t="s">
        <v>187</v>
      </c>
      <c r="B221" s="55" t="s">
        <v>206</v>
      </c>
      <c r="C221" s="56" t="s">
        <v>3</v>
      </c>
      <c r="D221" s="55" t="s">
        <v>2</v>
      </c>
      <c r="E221" s="57" t="s">
        <v>186</v>
      </c>
      <c r="F221" s="60" t="s">
        <v>7</v>
      </c>
      <c r="G221" s="52">
        <f>G222</f>
        <v>2493</v>
      </c>
      <c r="H221" s="52">
        <f>H222</f>
        <v>2493</v>
      </c>
      <c r="I221" s="52"/>
      <c r="J221" s="52"/>
      <c r="K221" s="52">
        <f t="shared" si="49"/>
        <v>2493</v>
      </c>
      <c r="L221" s="91">
        <f t="shared" si="50"/>
        <v>2493</v>
      </c>
      <c r="M221" s="51"/>
      <c r="N221" s="51"/>
      <c r="O221" s="49">
        <f t="shared" si="51"/>
        <v>2493</v>
      </c>
      <c r="P221" s="49">
        <f t="shared" si="51"/>
        <v>2493</v>
      </c>
      <c r="Q221" s="98">
        <f>Q222</f>
        <v>-502.8</v>
      </c>
      <c r="R221" s="98">
        <f>R222</f>
        <v>-508.1</v>
      </c>
      <c r="S221" s="49">
        <f t="shared" si="47"/>
        <v>1990.2</v>
      </c>
      <c r="T221" s="49">
        <f t="shared" si="48"/>
        <v>1984.9</v>
      </c>
      <c r="U221" s="49"/>
      <c r="V221" s="49"/>
      <c r="W221" s="49">
        <f t="shared" si="58"/>
        <v>1990.2</v>
      </c>
      <c r="X221" s="49">
        <f t="shared" si="59"/>
        <v>1984.9</v>
      </c>
      <c r="Y221" s="49"/>
      <c r="Z221" s="49"/>
      <c r="AA221" s="49">
        <f t="shared" si="60"/>
        <v>1990.2</v>
      </c>
      <c r="AB221" s="49">
        <f t="shared" si="61"/>
        <v>1984.9</v>
      </c>
      <c r="AC221" s="49"/>
      <c r="AD221" s="49"/>
      <c r="AE221" s="49">
        <f t="shared" si="54"/>
        <v>1990.2</v>
      </c>
      <c r="AF221" s="49">
        <f t="shared" si="55"/>
        <v>1984.9</v>
      </c>
      <c r="AG221" s="3"/>
      <c r="AH221" s="3"/>
      <c r="AI221" s="135">
        <f t="shared" si="56"/>
        <v>1990.2</v>
      </c>
      <c r="AJ221" s="135">
        <f t="shared" si="57"/>
        <v>1984.9</v>
      </c>
      <c r="AK221" s="135"/>
      <c r="AL221" s="135"/>
      <c r="AM221" s="135">
        <f t="shared" si="52"/>
        <v>1990.2</v>
      </c>
      <c r="AN221" s="135">
        <f t="shared" si="53"/>
        <v>1984.9</v>
      </c>
    </row>
    <row r="222" spans="1:40" ht="22.5" x14ac:dyDescent="0.2">
      <c r="A222" s="42" t="s">
        <v>79</v>
      </c>
      <c r="B222" s="55" t="s">
        <v>206</v>
      </c>
      <c r="C222" s="56" t="s">
        <v>3</v>
      </c>
      <c r="D222" s="55" t="s">
        <v>2</v>
      </c>
      <c r="E222" s="57" t="s">
        <v>186</v>
      </c>
      <c r="F222" s="60">
        <v>600</v>
      </c>
      <c r="G222" s="52">
        <f>G223</f>
        <v>2493</v>
      </c>
      <c r="H222" s="52">
        <f>H223</f>
        <v>2493</v>
      </c>
      <c r="I222" s="52"/>
      <c r="J222" s="52"/>
      <c r="K222" s="52">
        <f t="shared" si="49"/>
        <v>2493</v>
      </c>
      <c r="L222" s="91">
        <f t="shared" si="50"/>
        <v>2493</v>
      </c>
      <c r="M222" s="51"/>
      <c r="N222" s="51"/>
      <c r="O222" s="49">
        <f t="shared" si="51"/>
        <v>2493</v>
      </c>
      <c r="P222" s="49">
        <f t="shared" si="51"/>
        <v>2493</v>
      </c>
      <c r="Q222" s="98">
        <f>Q223</f>
        <v>-502.8</v>
      </c>
      <c r="R222" s="98">
        <f>R223</f>
        <v>-508.1</v>
      </c>
      <c r="S222" s="49">
        <f t="shared" si="47"/>
        <v>1990.2</v>
      </c>
      <c r="T222" s="49">
        <f t="shared" si="48"/>
        <v>1984.9</v>
      </c>
      <c r="U222" s="49"/>
      <c r="V222" s="49"/>
      <c r="W222" s="49">
        <f t="shared" si="58"/>
        <v>1990.2</v>
      </c>
      <c r="X222" s="49">
        <f t="shared" si="59"/>
        <v>1984.9</v>
      </c>
      <c r="Y222" s="49"/>
      <c r="Z222" s="49"/>
      <c r="AA222" s="49">
        <f t="shared" si="60"/>
        <v>1990.2</v>
      </c>
      <c r="AB222" s="49">
        <f t="shared" si="61"/>
        <v>1984.9</v>
      </c>
      <c r="AC222" s="49"/>
      <c r="AD222" s="49"/>
      <c r="AE222" s="49">
        <f t="shared" si="54"/>
        <v>1990.2</v>
      </c>
      <c r="AF222" s="49">
        <f t="shared" si="55"/>
        <v>1984.9</v>
      </c>
      <c r="AG222" s="3"/>
      <c r="AH222" s="3"/>
      <c r="AI222" s="135">
        <f t="shared" si="56"/>
        <v>1990.2</v>
      </c>
      <c r="AJ222" s="135">
        <f t="shared" si="57"/>
        <v>1984.9</v>
      </c>
      <c r="AK222" s="135"/>
      <c r="AL222" s="135"/>
      <c r="AM222" s="135">
        <f t="shared" si="52"/>
        <v>1990.2</v>
      </c>
      <c r="AN222" s="135">
        <f t="shared" si="53"/>
        <v>1984.9</v>
      </c>
    </row>
    <row r="223" spans="1:40" x14ac:dyDescent="0.2">
      <c r="A223" s="42" t="s">
        <v>156</v>
      </c>
      <c r="B223" s="55" t="s">
        <v>206</v>
      </c>
      <c r="C223" s="56" t="s">
        <v>3</v>
      </c>
      <c r="D223" s="55" t="s">
        <v>2</v>
      </c>
      <c r="E223" s="57" t="s">
        <v>186</v>
      </c>
      <c r="F223" s="60">
        <v>610</v>
      </c>
      <c r="G223" s="52">
        <v>2493</v>
      </c>
      <c r="H223" s="52">
        <v>2493</v>
      </c>
      <c r="I223" s="52"/>
      <c r="J223" s="52"/>
      <c r="K223" s="52">
        <f t="shared" si="49"/>
        <v>2493</v>
      </c>
      <c r="L223" s="91">
        <f t="shared" si="50"/>
        <v>2493</v>
      </c>
      <c r="M223" s="51"/>
      <c r="N223" s="51"/>
      <c r="O223" s="49">
        <f t="shared" si="51"/>
        <v>2493</v>
      </c>
      <c r="P223" s="49">
        <f t="shared" si="51"/>
        <v>2493</v>
      </c>
      <c r="Q223" s="98">
        <v>-502.8</v>
      </c>
      <c r="R223" s="98">
        <v>-508.1</v>
      </c>
      <c r="S223" s="49">
        <f t="shared" ref="S223:S289" si="62">O223+Q223</f>
        <v>1990.2</v>
      </c>
      <c r="T223" s="49">
        <f t="shared" ref="T223:T289" si="63">P223+R223</f>
        <v>1984.9</v>
      </c>
      <c r="U223" s="49"/>
      <c r="V223" s="49"/>
      <c r="W223" s="49">
        <f t="shared" si="58"/>
        <v>1990.2</v>
      </c>
      <c r="X223" s="49">
        <f t="shared" si="59"/>
        <v>1984.9</v>
      </c>
      <c r="Y223" s="49"/>
      <c r="Z223" s="49"/>
      <c r="AA223" s="49">
        <f t="shared" si="60"/>
        <v>1990.2</v>
      </c>
      <c r="AB223" s="49">
        <f t="shared" si="61"/>
        <v>1984.9</v>
      </c>
      <c r="AC223" s="49"/>
      <c r="AD223" s="49"/>
      <c r="AE223" s="49">
        <f t="shared" si="54"/>
        <v>1990.2</v>
      </c>
      <c r="AF223" s="49">
        <f t="shared" si="55"/>
        <v>1984.9</v>
      </c>
      <c r="AG223" s="3"/>
      <c r="AH223" s="3"/>
      <c r="AI223" s="135">
        <f t="shared" si="56"/>
        <v>1990.2</v>
      </c>
      <c r="AJ223" s="135">
        <f t="shared" si="57"/>
        <v>1984.9</v>
      </c>
      <c r="AK223" s="135"/>
      <c r="AL223" s="135"/>
      <c r="AM223" s="135">
        <f t="shared" si="52"/>
        <v>1990.2</v>
      </c>
      <c r="AN223" s="135">
        <f t="shared" si="53"/>
        <v>1984.9</v>
      </c>
    </row>
    <row r="224" spans="1:40" x14ac:dyDescent="0.2">
      <c r="A224" s="42" t="s">
        <v>217</v>
      </c>
      <c r="B224" s="55" t="s">
        <v>206</v>
      </c>
      <c r="C224" s="56" t="s">
        <v>3</v>
      </c>
      <c r="D224" s="55" t="s">
        <v>2</v>
      </c>
      <c r="E224" s="57" t="s">
        <v>216</v>
      </c>
      <c r="F224" s="60" t="s">
        <v>7</v>
      </c>
      <c r="G224" s="52">
        <f>G225</f>
        <v>454</v>
      </c>
      <c r="H224" s="52">
        <f>H225</f>
        <v>454</v>
      </c>
      <c r="I224" s="52"/>
      <c r="J224" s="52"/>
      <c r="K224" s="52">
        <f t="shared" si="49"/>
        <v>454</v>
      </c>
      <c r="L224" s="91">
        <f t="shared" si="50"/>
        <v>454</v>
      </c>
      <c r="M224" s="51"/>
      <c r="N224" s="51"/>
      <c r="O224" s="49">
        <f t="shared" si="51"/>
        <v>454</v>
      </c>
      <c r="P224" s="49">
        <f t="shared" si="51"/>
        <v>454</v>
      </c>
      <c r="Q224" s="49"/>
      <c r="R224" s="49"/>
      <c r="S224" s="49">
        <f t="shared" si="62"/>
        <v>454</v>
      </c>
      <c r="T224" s="49">
        <f t="shared" si="63"/>
        <v>454</v>
      </c>
      <c r="U224" s="49"/>
      <c r="V224" s="49"/>
      <c r="W224" s="49">
        <f t="shared" si="58"/>
        <v>454</v>
      </c>
      <c r="X224" s="49">
        <f t="shared" si="59"/>
        <v>454</v>
      </c>
      <c r="Y224" s="49"/>
      <c r="Z224" s="49"/>
      <c r="AA224" s="49">
        <f t="shared" si="60"/>
        <v>454</v>
      </c>
      <c r="AB224" s="49">
        <f t="shared" si="61"/>
        <v>454</v>
      </c>
      <c r="AC224" s="49"/>
      <c r="AD224" s="49"/>
      <c r="AE224" s="49">
        <f t="shared" si="54"/>
        <v>454</v>
      </c>
      <c r="AF224" s="49">
        <f t="shared" si="55"/>
        <v>454</v>
      </c>
      <c r="AG224" s="3"/>
      <c r="AH224" s="3"/>
      <c r="AI224" s="135">
        <f t="shared" si="56"/>
        <v>454</v>
      </c>
      <c r="AJ224" s="135">
        <f t="shared" si="57"/>
        <v>454</v>
      </c>
      <c r="AK224" s="135"/>
      <c r="AL224" s="135"/>
      <c r="AM224" s="135">
        <f t="shared" si="52"/>
        <v>454</v>
      </c>
      <c r="AN224" s="135">
        <f t="shared" si="53"/>
        <v>454</v>
      </c>
    </row>
    <row r="225" spans="1:40" ht="22.5" x14ac:dyDescent="0.2">
      <c r="A225" s="42" t="s">
        <v>79</v>
      </c>
      <c r="B225" s="55" t="s">
        <v>206</v>
      </c>
      <c r="C225" s="56" t="s">
        <v>3</v>
      </c>
      <c r="D225" s="55" t="s">
        <v>2</v>
      </c>
      <c r="E225" s="57" t="s">
        <v>216</v>
      </c>
      <c r="F225" s="60">
        <v>600</v>
      </c>
      <c r="G225" s="52">
        <f>G226</f>
        <v>454</v>
      </c>
      <c r="H225" s="52">
        <f>H226</f>
        <v>454</v>
      </c>
      <c r="I225" s="52"/>
      <c r="J225" s="52"/>
      <c r="K225" s="52">
        <f t="shared" si="49"/>
        <v>454</v>
      </c>
      <c r="L225" s="91">
        <f t="shared" si="50"/>
        <v>454</v>
      </c>
      <c r="M225" s="51"/>
      <c r="N225" s="51"/>
      <c r="O225" s="49">
        <f t="shared" si="51"/>
        <v>454</v>
      </c>
      <c r="P225" s="49">
        <f t="shared" si="51"/>
        <v>454</v>
      </c>
      <c r="Q225" s="49"/>
      <c r="R225" s="49"/>
      <c r="S225" s="49">
        <f t="shared" si="62"/>
        <v>454</v>
      </c>
      <c r="T225" s="49">
        <f t="shared" si="63"/>
        <v>454</v>
      </c>
      <c r="U225" s="49"/>
      <c r="V225" s="49"/>
      <c r="W225" s="49">
        <f t="shared" si="58"/>
        <v>454</v>
      </c>
      <c r="X225" s="49">
        <f t="shared" si="59"/>
        <v>454</v>
      </c>
      <c r="Y225" s="49"/>
      <c r="Z225" s="49"/>
      <c r="AA225" s="49">
        <f t="shared" si="60"/>
        <v>454</v>
      </c>
      <c r="AB225" s="49">
        <f t="shared" si="61"/>
        <v>454</v>
      </c>
      <c r="AC225" s="49"/>
      <c r="AD225" s="49"/>
      <c r="AE225" s="49">
        <f t="shared" si="54"/>
        <v>454</v>
      </c>
      <c r="AF225" s="49">
        <f t="shared" si="55"/>
        <v>454</v>
      </c>
      <c r="AG225" s="3"/>
      <c r="AH225" s="3"/>
      <c r="AI225" s="135">
        <f t="shared" si="56"/>
        <v>454</v>
      </c>
      <c r="AJ225" s="135">
        <f t="shared" si="57"/>
        <v>454</v>
      </c>
      <c r="AK225" s="135"/>
      <c r="AL225" s="135"/>
      <c r="AM225" s="135">
        <f t="shared" si="52"/>
        <v>454</v>
      </c>
      <c r="AN225" s="135">
        <f t="shared" si="53"/>
        <v>454</v>
      </c>
    </row>
    <row r="226" spans="1:40" x14ac:dyDescent="0.2">
      <c r="A226" s="42" t="s">
        <v>156</v>
      </c>
      <c r="B226" s="55" t="s">
        <v>206</v>
      </c>
      <c r="C226" s="56" t="s">
        <v>3</v>
      </c>
      <c r="D226" s="55" t="s">
        <v>2</v>
      </c>
      <c r="E226" s="57" t="s">
        <v>216</v>
      </c>
      <c r="F226" s="60">
        <v>610</v>
      </c>
      <c r="G226" s="52">
        <v>454</v>
      </c>
      <c r="H226" s="52">
        <v>454</v>
      </c>
      <c r="I226" s="52"/>
      <c r="J226" s="52"/>
      <c r="K226" s="52">
        <f t="shared" si="49"/>
        <v>454</v>
      </c>
      <c r="L226" s="91">
        <f t="shared" si="50"/>
        <v>454</v>
      </c>
      <c r="M226" s="51"/>
      <c r="N226" s="51"/>
      <c r="O226" s="49">
        <f t="shared" si="51"/>
        <v>454</v>
      </c>
      <c r="P226" s="49">
        <f t="shared" si="51"/>
        <v>454</v>
      </c>
      <c r="Q226" s="49"/>
      <c r="R226" s="49"/>
      <c r="S226" s="49">
        <f t="shared" si="62"/>
        <v>454</v>
      </c>
      <c r="T226" s="49">
        <f t="shared" si="63"/>
        <v>454</v>
      </c>
      <c r="U226" s="49"/>
      <c r="V226" s="49"/>
      <c r="W226" s="49">
        <f t="shared" si="58"/>
        <v>454</v>
      </c>
      <c r="X226" s="49">
        <f t="shared" si="59"/>
        <v>454</v>
      </c>
      <c r="Y226" s="49"/>
      <c r="Z226" s="49"/>
      <c r="AA226" s="49">
        <f t="shared" si="60"/>
        <v>454</v>
      </c>
      <c r="AB226" s="49">
        <f t="shared" si="61"/>
        <v>454</v>
      </c>
      <c r="AC226" s="49"/>
      <c r="AD226" s="49"/>
      <c r="AE226" s="49">
        <f t="shared" si="54"/>
        <v>454</v>
      </c>
      <c r="AF226" s="49">
        <f t="shared" si="55"/>
        <v>454</v>
      </c>
      <c r="AG226" s="3"/>
      <c r="AH226" s="3"/>
      <c r="AI226" s="135">
        <f t="shared" si="56"/>
        <v>454</v>
      </c>
      <c r="AJ226" s="135">
        <f t="shared" si="57"/>
        <v>454</v>
      </c>
      <c r="AK226" s="135"/>
      <c r="AL226" s="135"/>
      <c r="AM226" s="135">
        <f t="shared" si="52"/>
        <v>454</v>
      </c>
      <c r="AN226" s="135">
        <f t="shared" si="53"/>
        <v>454</v>
      </c>
    </row>
    <row r="227" spans="1:40" ht="22.5" x14ac:dyDescent="0.2">
      <c r="A227" s="42" t="s">
        <v>196</v>
      </c>
      <c r="B227" s="55" t="s">
        <v>206</v>
      </c>
      <c r="C227" s="56" t="s">
        <v>3</v>
      </c>
      <c r="D227" s="55" t="s">
        <v>2</v>
      </c>
      <c r="E227" s="57" t="s">
        <v>195</v>
      </c>
      <c r="F227" s="60" t="s">
        <v>7</v>
      </c>
      <c r="G227" s="52">
        <f>G228</f>
        <v>500</v>
      </c>
      <c r="H227" s="52">
        <f>H228</f>
        <v>0</v>
      </c>
      <c r="I227" s="52"/>
      <c r="J227" s="52"/>
      <c r="K227" s="52">
        <f t="shared" si="49"/>
        <v>500</v>
      </c>
      <c r="L227" s="91">
        <f t="shared" si="50"/>
        <v>0</v>
      </c>
      <c r="M227" s="51"/>
      <c r="N227" s="51"/>
      <c r="O227" s="49">
        <f t="shared" si="51"/>
        <v>500</v>
      </c>
      <c r="P227" s="49">
        <f t="shared" si="51"/>
        <v>0</v>
      </c>
      <c r="Q227" s="49"/>
      <c r="R227" s="49"/>
      <c r="S227" s="49">
        <f t="shared" si="62"/>
        <v>500</v>
      </c>
      <c r="T227" s="49">
        <f t="shared" si="63"/>
        <v>0</v>
      </c>
      <c r="U227" s="49"/>
      <c r="V227" s="49"/>
      <c r="W227" s="49">
        <f t="shared" si="58"/>
        <v>500</v>
      </c>
      <c r="X227" s="49">
        <f t="shared" si="59"/>
        <v>0</v>
      </c>
      <c r="Y227" s="49"/>
      <c r="Z227" s="49"/>
      <c r="AA227" s="49">
        <f t="shared" si="60"/>
        <v>500</v>
      </c>
      <c r="AB227" s="49">
        <f t="shared" si="61"/>
        <v>0</v>
      </c>
      <c r="AC227" s="49"/>
      <c r="AD227" s="49"/>
      <c r="AE227" s="49">
        <f t="shared" si="54"/>
        <v>500</v>
      </c>
      <c r="AF227" s="49">
        <f t="shared" si="55"/>
        <v>0</v>
      </c>
      <c r="AG227" s="3"/>
      <c r="AH227" s="3"/>
      <c r="AI227" s="135">
        <f t="shared" si="56"/>
        <v>500</v>
      </c>
      <c r="AJ227" s="135">
        <f t="shared" si="57"/>
        <v>0</v>
      </c>
      <c r="AK227" s="135"/>
      <c r="AL227" s="135"/>
      <c r="AM227" s="135">
        <f t="shared" si="52"/>
        <v>500</v>
      </c>
      <c r="AN227" s="135">
        <f t="shared" si="53"/>
        <v>0</v>
      </c>
    </row>
    <row r="228" spans="1:40" ht="22.5" x14ac:dyDescent="0.2">
      <c r="A228" s="42" t="s">
        <v>79</v>
      </c>
      <c r="B228" s="55" t="s">
        <v>206</v>
      </c>
      <c r="C228" s="56" t="s">
        <v>3</v>
      </c>
      <c r="D228" s="55" t="s">
        <v>2</v>
      </c>
      <c r="E228" s="57" t="s">
        <v>195</v>
      </c>
      <c r="F228" s="60">
        <v>600</v>
      </c>
      <c r="G228" s="52">
        <f>G229</f>
        <v>500</v>
      </c>
      <c r="H228" s="52">
        <f>H229</f>
        <v>0</v>
      </c>
      <c r="I228" s="52"/>
      <c r="J228" s="52"/>
      <c r="K228" s="52">
        <f t="shared" si="49"/>
        <v>500</v>
      </c>
      <c r="L228" s="91">
        <f t="shared" si="50"/>
        <v>0</v>
      </c>
      <c r="M228" s="51"/>
      <c r="N228" s="51"/>
      <c r="O228" s="49">
        <f t="shared" si="51"/>
        <v>500</v>
      </c>
      <c r="P228" s="49">
        <f t="shared" si="51"/>
        <v>0</v>
      </c>
      <c r="Q228" s="49"/>
      <c r="R228" s="49"/>
      <c r="S228" s="49">
        <f t="shared" si="62"/>
        <v>500</v>
      </c>
      <c r="T228" s="49">
        <f t="shared" si="63"/>
        <v>0</v>
      </c>
      <c r="U228" s="49"/>
      <c r="V228" s="49"/>
      <c r="W228" s="49">
        <f t="shared" si="58"/>
        <v>500</v>
      </c>
      <c r="X228" s="49">
        <f t="shared" si="59"/>
        <v>0</v>
      </c>
      <c r="Y228" s="49"/>
      <c r="Z228" s="49"/>
      <c r="AA228" s="49">
        <f t="shared" si="60"/>
        <v>500</v>
      </c>
      <c r="AB228" s="49">
        <f t="shared" si="61"/>
        <v>0</v>
      </c>
      <c r="AC228" s="49"/>
      <c r="AD228" s="49"/>
      <c r="AE228" s="49">
        <f t="shared" si="54"/>
        <v>500</v>
      </c>
      <c r="AF228" s="49">
        <f t="shared" si="55"/>
        <v>0</v>
      </c>
      <c r="AG228" s="3"/>
      <c r="AH228" s="3"/>
      <c r="AI228" s="135">
        <f t="shared" si="56"/>
        <v>500</v>
      </c>
      <c r="AJ228" s="135">
        <f t="shared" si="57"/>
        <v>0</v>
      </c>
      <c r="AK228" s="135"/>
      <c r="AL228" s="135"/>
      <c r="AM228" s="135">
        <f t="shared" si="52"/>
        <v>500</v>
      </c>
      <c r="AN228" s="135">
        <f t="shared" si="53"/>
        <v>0</v>
      </c>
    </row>
    <row r="229" spans="1:40" x14ac:dyDescent="0.2">
      <c r="A229" s="42" t="s">
        <v>156</v>
      </c>
      <c r="B229" s="55" t="s">
        <v>206</v>
      </c>
      <c r="C229" s="56" t="s">
        <v>3</v>
      </c>
      <c r="D229" s="55" t="s">
        <v>2</v>
      </c>
      <c r="E229" s="57" t="s">
        <v>195</v>
      </c>
      <c r="F229" s="60">
        <v>610</v>
      </c>
      <c r="G229" s="52">
        <v>500</v>
      </c>
      <c r="H229" s="52">
        <v>0</v>
      </c>
      <c r="I229" s="52"/>
      <c r="J229" s="52"/>
      <c r="K229" s="52">
        <f t="shared" si="49"/>
        <v>500</v>
      </c>
      <c r="L229" s="91">
        <f t="shared" si="50"/>
        <v>0</v>
      </c>
      <c r="M229" s="51"/>
      <c r="N229" s="51"/>
      <c r="O229" s="49">
        <f t="shared" si="51"/>
        <v>500</v>
      </c>
      <c r="P229" s="49">
        <f t="shared" si="51"/>
        <v>0</v>
      </c>
      <c r="Q229" s="49"/>
      <c r="R229" s="49"/>
      <c r="S229" s="49">
        <f t="shared" si="62"/>
        <v>500</v>
      </c>
      <c r="T229" s="49">
        <f t="shared" si="63"/>
        <v>0</v>
      </c>
      <c r="U229" s="49"/>
      <c r="V229" s="49"/>
      <c r="W229" s="49">
        <f t="shared" si="58"/>
        <v>500</v>
      </c>
      <c r="X229" s="49">
        <f t="shared" si="59"/>
        <v>0</v>
      </c>
      <c r="Y229" s="49"/>
      <c r="Z229" s="49"/>
      <c r="AA229" s="49">
        <f t="shared" si="60"/>
        <v>500</v>
      </c>
      <c r="AB229" s="49">
        <f t="shared" si="61"/>
        <v>0</v>
      </c>
      <c r="AC229" s="49"/>
      <c r="AD229" s="49"/>
      <c r="AE229" s="49">
        <f t="shared" si="54"/>
        <v>500</v>
      </c>
      <c r="AF229" s="49">
        <f t="shared" si="55"/>
        <v>0</v>
      </c>
      <c r="AG229" s="3"/>
      <c r="AH229" s="3"/>
      <c r="AI229" s="135">
        <f t="shared" si="56"/>
        <v>500</v>
      </c>
      <c r="AJ229" s="135">
        <f t="shared" si="57"/>
        <v>0</v>
      </c>
      <c r="AK229" s="135"/>
      <c r="AL229" s="135"/>
      <c r="AM229" s="135">
        <f t="shared" si="52"/>
        <v>500</v>
      </c>
      <c r="AN229" s="135">
        <f t="shared" si="53"/>
        <v>0</v>
      </c>
    </row>
    <row r="230" spans="1:40" ht="45" x14ac:dyDescent="0.2">
      <c r="A230" s="42" t="s">
        <v>215</v>
      </c>
      <c r="B230" s="55" t="s">
        <v>206</v>
      </c>
      <c r="C230" s="56" t="s">
        <v>3</v>
      </c>
      <c r="D230" s="55" t="s">
        <v>2</v>
      </c>
      <c r="E230" s="57" t="s">
        <v>214</v>
      </c>
      <c r="F230" s="60" t="s">
        <v>7</v>
      </c>
      <c r="G230" s="52">
        <f>G231</f>
        <v>72936.7</v>
      </c>
      <c r="H230" s="52">
        <f>H231</f>
        <v>72936.7</v>
      </c>
      <c r="I230" s="52"/>
      <c r="J230" s="52"/>
      <c r="K230" s="52">
        <f t="shared" si="49"/>
        <v>72936.7</v>
      </c>
      <c r="L230" s="91">
        <f t="shared" si="50"/>
        <v>72936.7</v>
      </c>
      <c r="M230" s="51"/>
      <c r="N230" s="51"/>
      <c r="O230" s="49">
        <f t="shared" si="51"/>
        <v>72936.7</v>
      </c>
      <c r="P230" s="49">
        <f t="shared" si="51"/>
        <v>72936.7</v>
      </c>
      <c r="Q230" s="49"/>
      <c r="R230" s="49"/>
      <c r="S230" s="49">
        <f t="shared" si="62"/>
        <v>72936.7</v>
      </c>
      <c r="T230" s="49">
        <f t="shared" si="63"/>
        <v>72936.7</v>
      </c>
      <c r="U230" s="49"/>
      <c r="V230" s="49"/>
      <c r="W230" s="49">
        <f t="shared" si="58"/>
        <v>72936.7</v>
      </c>
      <c r="X230" s="49">
        <f t="shared" si="59"/>
        <v>72936.7</v>
      </c>
      <c r="Y230" s="49"/>
      <c r="Z230" s="49"/>
      <c r="AA230" s="49">
        <f t="shared" si="60"/>
        <v>72936.7</v>
      </c>
      <c r="AB230" s="49">
        <f t="shared" si="61"/>
        <v>72936.7</v>
      </c>
      <c r="AC230" s="49"/>
      <c r="AD230" s="49"/>
      <c r="AE230" s="49">
        <f t="shared" si="54"/>
        <v>72936.7</v>
      </c>
      <c r="AF230" s="49">
        <f t="shared" si="55"/>
        <v>72936.7</v>
      </c>
      <c r="AG230" s="3"/>
      <c r="AH230" s="3"/>
      <c r="AI230" s="135">
        <f t="shared" si="56"/>
        <v>72936.7</v>
      </c>
      <c r="AJ230" s="135">
        <f t="shared" si="57"/>
        <v>72936.7</v>
      </c>
      <c r="AK230" s="135"/>
      <c r="AL230" s="135"/>
      <c r="AM230" s="135">
        <f t="shared" si="52"/>
        <v>72936.7</v>
      </c>
      <c r="AN230" s="135">
        <f t="shared" si="53"/>
        <v>72936.7</v>
      </c>
    </row>
    <row r="231" spans="1:40" ht="22.5" x14ac:dyDescent="0.2">
      <c r="A231" s="42" t="s">
        <v>79</v>
      </c>
      <c r="B231" s="55" t="s">
        <v>206</v>
      </c>
      <c r="C231" s="56" t="s">
        <v>3</v>
      </c>
      <c r="D231" s="55" t="s">
        <v>2</v>
      </c>
      <c r="E231" s="57" t="s">
        <v>214</v>
      </c>
      <c r="F231" s="60">
        <v>600</v>
      </c>
      <c r="G231" s="52">
        <f>G232</f>
        <v>72936.7</v>
      </c>
      <c r="H231" s="52">
        <f>H232</f>
        <v>72936.7</v>
      </c>
      <c r="I231" s="52"/>
      <c r="J231" s="52"/>
      <c r="K231" s="52">
        <f t="shared" si="49"/>
        <v>72936.7</v>
      </c>
      <c r="L231" s="91">
        <f t="shared" si="50"/>
        <v>72936.7</v>
      </c>
      <c r="M231" s="51"/>
      <c r="N231" s="51"/>
      <c r="O231" s="49">
        <f t="shared" si="51"/>
        <v>72936.7</v>
      </c>
      <c r="P231" s="49">
        <f t="shared" si="51"/>
        <v>72936.7</v>
      </c>
      <c r="Q231" s="49"/>
      <c r="R231" s="49"/>
      <c r="S231" s="49">
        <f t="shared" si="62"/>
        <v>72936.7</v>
      </c>
      <c r="T231" s="49">
        <f t="shared" si="63"/>
        <v>72936.7</v>
      </c>
      <c r="U231" s="49"/>
      <c r="V231" s="49"/>
      <c r="W231" s="49">
        <f t="shared" si="58"/>
        <v>72936.7</v>
      </c>
      <c r="X231" s="49">
        <f t="shared" si="59"/>
        <v>72936.7</v>
      </c>
      <c r="Y231" s="49"/>
      <c r="Z231" s="49"/>
      <c r="AA231" s="49">
        <f t="shared" si="60"/>
        <v>72936.7</v>
      </c>
      <c r="AB231" s="49">
        <f t="shared" si="61"/>
        <v>72936.7</v>
      </c>
      <c r="AC231" s="49"/>
      <c r="AD231" s="49"/>
      <c r="AE231" s="49">
        <f t="shared" si="54"/>
        <v>72936.7</v>
      </c>
      <c r="AF231" s="49">
        <f t="shared" si="55"/>
        <v>72936.7</v>
      </c>
      <c r="AG231" s="3"/>
      <c r="AH231" s="3"/>
      <c r="AI231" s="135">
        <f t="shared" si="56"/>
        <v>72936.7</v>
      </c>
      <c r="AJ231" s="135">
        <f t="shared" si="57"/>
        <v>72936.7</v>
      </c>
      <c r="AK231" s="135"/>
      <c r="AL231" s="135"/>
      <c r="AM231" s="135">
        <f t="shared" si="52"/>
        <v>72936.7</v>
      </c>
      <c r="AN231" s="135">
        <f t="shared" si="53"/>
        <v>72936.7</v>
      </c>
    </row>
    <row r="232" spans="1:40" x14ac:dyDescent="0.2">
      <c r="A232" s="42" t="s">
        <v>156</v>
      </c>
      <c r="B232" s="55" t="s">
        <v>206</v>
      </c>
      <c r="C232" s="56" t="s">
        <v>3</v>
      </c>
      <c r="D232" s="55" t="s">
        <v>2</v>
      </c>
      <c r="E232" s="57" t="s">
        <v>214</v>
      </c>
      <c r="F232" s="60">
        <v>610</v>
      </c>
      <c r="G232" s="52">
        <v>72936.7</v>
      </c>
      <c r="H232" s="52">
        <v>72936.7</v>
      </c>
      <c r="I232" s="52"/>
      <c r="J232" s="52"/>
      <c r="K232" s="52">
        <f t="shared" si="49"/>
        <v>72936.7</v>
      </c>
      <c r="L232" s="91">
        <f t="shared" si="50"/>
        <v>72936.7</v>
      </c>
      <c r="M232" s="51"/>
      <c r="N232" s="51"/>
      <c r="O232" s="49">
        <f t="shared" si="51"/>
        <v>72936.7</v>
      </c>
      <c r="P232" s="49">
        <f t="shared" si="51"/>
        <v>72936.7</v>
      </c>
      <c r="Q232" s="49"/>
      <c r="R232" s="49"/>
      <c r="S232" s="49">
        <f t="shared" si="62"/>
        <v>72936.7</v>
      </c>
      <c r="T232" s="49">
        <f t="shared" si="63"/>
        <v>72936.7</v>
      </c>
      <c r="U232" s="49"/>
      <c r="V232" s="49"/>
      <c r="W232" s="49">
        <f t="shared" si="58"/>
        <v>72936.7</v>
      </c>
      <c r="X232" s="49">
        <f t="shared" si="59"/>
        <v>72936.7</v>
      </c>
      <c r="Y232" s="49"/>
      <c r="Z232" s="49"/>
      <c r="AA232" s="49">
        <f t="shared" si="60"/>
        <v>72936.7</v>
      </c>
      <c r="AB232" s="49">
        <f t="shared" si="61"/>
        <v>72936.7</v>
      </c>
      <c r="AC232" s="49"/>
      <c r="AD232" s="49"/>
      <c r="AE232" s="49">
        <f t="shared" si="54"/>
        <v>72936.7</v>
      </c>
      <c r="AF232" s="49">
        <f t="shared" si="55"/>
        <v>72936.7</v>
      </c>
      <c r="AG232" s="3"/>
      <c r="AH232" s="3"/>
      <c r="AI232" s="135">
        <f t="shared" si="56"/>
        <v>72936.7</v>
      </c>
      <c r="AJ232" s="135">
        <f t="shared" si="57"/>
        <v>72936.7</v>
      </c>
      <c r="AK232" s="135"/>
      <c r="AL232" s="135"/>
      <c r="AM232" s="135">
        <f t="shared" si="52"/>
        <v>72936.7</v>
      </c>
      <c r="AN232" s="135">
        <f t="shared" si="53"/>
        <v>72936.7</v>
      </c>
    </row>
    <row r="233" spans="1:40" ht="45" x14ac:dyDescent="0.2">
      <c r="A233" s="42" t="s">
        <v>213</v>
      </c>
      <c r="B233" s="55" t="s">
        <v>206</v>
      </c>
      <c r="C233" s="56" t="s">
        <v>3</v>
      </c>
      <c r="D233" s="55" t="s">
        <v>2</v>
      </c>
      <c r="E233" s="57" t="s">
        <v>212</v>
      </c>
      <c r="F233" s="60" t="s">
        <v>7</v>
      </c>
      <c r="G233" s="52">
        <f>G234</f>
        <v>6298.1</v>
      </c>
      <c r="H233" s="52">
        <f>H234</f>
        <v>6298.1</v>
      </c>
      <c r="I233" s="52"/>
      <c r="J233" s="52"/>
      <c r="K233" s="52">
        <f t="shared" ref="K233:K299" si="64">G233+I233</f>
        <v>6298.1</v>
      </c>
      <c r="L233" s="91">
        <f t="shared" ref="L233:L299" si="65">H233+J233</f>
        <v>6298.1</v>
      </c>
      <c r="M233" s="51"/>
      <c r="N233" s="51"/>
      <c r="O233" s="49">
        <f t="shared" si="51"/>
        <v>6298.1</v>
      </c>
      <c r="P233" s="49">
        <f t="shared" si="51"/>
        <v>6298.1</v>
      </c>
      <c r="Q233" s="49"/>
      <c r="R233" s="49"/>
      <c r="S233" s="49">
        <f t="shared" si="62"/>
        <v>6298.1</v>
      </c>
      <c r="T233" s="49">
        <f t="shared" si="63"/>
        <v>6298.1</v>
      </c>
      <c r="U233" s="49"/>
      <c r="V233" s="49"/>
      <c r="W233" s="49">
        <f t="shared" si="58"/>
        <v>6298.1</v>
      </c>
      <c r="X233" s="49">
        <f t="shared" si="59"/>
        <v>6298.1</v>
      </c>
      <c r="Y233" s="49"/>
      <c r="Z233" s="49"/>
      <c r="AA233" s="49">
        <f t="shared" si="60"/>
        <v>6298.1</v>
      </c>
      <c r="AB233" s="49">
        <f t="shared" si="61"/>
        <v>6298.1</v>
      </c>
      <c r="AC233" s="49"/>
      <c r="AD233" s="49"/>
      <c r="AE233" s="49">
        <f t="shared" si="54"/>
        <v>6298.1</v>
      </c>
      <c r="AF233" s="49">
        <f t="shared" si="55"/>
        <v>6298.1</v>
      </c>
      <c r="AG233" s="3"/>
      <c r="AH233" s="3"/>
      <c r="AI233" s="135">
        <f t="shared" si="56"/>
        <v>6298.1</v>
      </c>
      <c r="AJ233" s="135">
        <f t="shared" si="57"/>
        <v>6298.1</v>
      </c>
      <c r="AK233" s="135"/>
      <c r="AL233" s="135"/>
      <c r="AM233" s="135">
        <f t="shared" si="52"/>
        <v>6298.1</v>
      </c>
      <c r="AN233" s="135">
        <f t="shared" si="53"/>
        <v>6298.1</v>
      </c>
    </row>
    <row r="234" spans="1:40" ht="22.5" x14ac:dyDescent="0.2">
      <c r="A234" s="42" t="s">
        <v>79</v>
      </c>
      <c r="B234" s="55" t="s">
        <v>206</v>
      </c>
      <c r="C234" s="56" t="s">
        <v>3</v>
      </c>
      <c r="D234" s="55" t="s">
        <v>2</v>
      </c>
      <c r="E234" s="57" t="s">
        <v>212</v>
      </c>
      <c r="F234" s="60">
        <v>600</v>
      </c>
      <c r="G234" s="52">
        <f>G235</f>
        <v>6298.1</v>
      </c>
      <c r="H234" s="52">
        <f>H235</f>
        <v>6298.1</v>
      </c>
      <c r="I234" s="52"/>
      <c r="J234" s="52"/>
      <c r="K234" s="52">
        <f t="shared" si="64"/>
        <v>6298.1</v>
      </c>
      <c r="L234" s="91">
        <f t="shared" si="65"/>
        <v>6298.1</v>
      </c>
      <c r="M234" s="51"/>
      <c r="N234" s="51"/>
      <c r="O234" s="49">
        <f t="shared" si="51"/>
        <v>6298.1</v>
      </c>
      <c r="P234" s="49">
        <f t="shared" si="51"/>
        <v>6298.1</v>
      </c>
      <c r="Q234" s="49"/>
      <c r="R234" s="49"/>
      <c r="S234" s="49">
        <f t="shared" si="62"/>
        <v>6298.1</v>
      </c>
      <c r="T234" s="49">
        <f t="shared" si="63"/>
        <v>6298.1</v>
      </c>
      <c r="U234" s="49"/>
      <c r="V234" s="49"/>
      <c r="W234" s="49">
        <f t="shared" si="58"/>
        <v>6298.1</v>
      </c>
      <c r="X234" s="49">
        <f t="shared" si="59"/>
        <v>6298.1</v>
      </c>
      <c r="Y234" s="49"/>
      <c r="Z234" s="49"/>
      <c r="AA234" s="49">
        <f t="shared" si="60"/>
        <v>6298.1</v>
      </c>
      <c r="AB234" s="49">
        <f t="shared" si="61"/>
        <v>6298.1</v>
      </c>
      <c r="AC234" s="49"/>
      <c r="AD234" s="49"/>
      <c r="AE234" s="49">
        <f t="shared" si="54"/>
        <v>6298.1</v>
      </c>
      <c r="AF234" s="49">
        <f t="shared" si="55"/>
        <v>6298.1</v>
      </c>
      <c r="AG234" s="3"/>
      <c r="AH234" s="3"/>
      <c r="AI234" s="135">
        <f t="shared" si="56"/>
        <v>6298.1</v>
      </c>
      <c r="AJ234" s="135">
        <f t="shared" si="57"/>
        <v>6298.1</v>
      </c>
      <c r="AK234" s="135"/>
      <c r="AL234" s="135"/>
      <c r="AM234" s="135">
        <f t="shared" si="52"/>
        <v>6298.1</v>
      </c>
      <c r="AN234" s="135">
        <f t="shared" si="53"/>
        <v>6298.1</v>
      </c>
    </row>
    <row r="235" spans="1:40" x14ac:dyDescent="0.2">
      <c r="A235" s="42" t="s">
        <v>156</v>
      </c>
      <c r="B235" s="55" t="s">
        <v>206</v>
      </c>
      <c r="C235" s="56" t="s">
        <v>3</v>
      </c>
      <c r="D235" s="55" t="s">
        <v>2</v>
      </c>
      <c r="E235" s="57" t="s">
        <v>212</v>
      </c>
      <c r="F235" s="60">
        <v>610</v>
      </c>
      <c r="G235" s="52">
        <v>6298.1</v>
      </c>
      <c r="H235" s="52">
        <v>6298.1</v>
      </c>
      <c r="I235" s="52"/>
      <c r="J235" s="52"/>
      <c r="K235" s="52">
        <f t="shared" si="64"/>
        <v>6298.1</v>
      </c>
      <c r="L235" s="91">
        <f t="shared" si="65"/>
        <v>6298.1</v>
      </c>
      <c r="M235" s="51"/>
      <c r="N235" s="51"/>
      <c r="O235" s="49">
        <f t="shared" si="51"/>
        <v>6298.1</v>
      </c>
      <c r="P235" s="49">
        <f t="shared" si="51"/>
        <v>6298.1</v>
      </c>
      <c r="Q235" s="49"/>
      <c r="R235" s="49"/>
      <c r="S235" s="49">
        <f t="shared" si="62"/>
        <v>6298.1</v>
      </c>
      <c r="T235" s="49">
        <f t="shared" si="63"/>
        <v>6298.1</v>
      </c>
      <c r="U235" s="49"/>
      <c r="V235" s="49"/>
      <c r="W235" s="49">
        <f t="shared" si="58"/>
        <v>6298.1</v>
      </c>
      <c r="X235" s="49">
        <f t="shared" si="59"/>
        <v>6298.1</v>
      </c>
      <c r="Y235" s="49"/>
      <c r="Z235" s="49"/>
      <c r="AA235" s="49">
        <f t="shared" si="60"/>
        <v>6298.1</v>
      </c>
      <c r="AB235" s="49">
        <f t="shared" si="61"/>
        <v>6298.1</v>
      </c>
      <c r="AC235" s="49"/>
      <c r="AD235" s="49"/>
      <c r="AE235" s="49">
        <f t="shared" si="54"/>
        <v>6298.1</v>
      </c>
      <c r="AF235" s="49">
        <f t="shared" si="55"/>
        <v>6298.1</v>
      </c>
      <c r="AG235" s="3"/>
      <c r="AH235" s="3"/>
      <c r="AI235" s="135">
        <f t="shared" si="56"/>
        <v>6298.1</v>
      </c>
      <c r="AJ235" s="135">
        <f t="shared" si="57"/>
        <v>6298.1</v>
      </c>
      <c r="AK235" s="135"/>
      <c r="AL235" s="135"/>
      <c r="AM235" s="135">
        <f t="shared" si="52"/>
        <v>6298.1</v>
      </c>
      <c r="AN235" s="135">
        <f t="shared" si="53"/>
        <v>6298.1</v>
      </c>
    </row>
    <row r="236" spans="1:40" ht="45" x14ac:dyDescent="0.2">
      <c r="A236" s="42" t="s">
        <v>211</v>
      </c>
      <c r="B236" s="55" t="s">
        <v>206</v>
      </c>
      <c r="C236" s="56" t="s">
        <v>3</v>
      </c>
      <c r="D236" s="55" t="s">
        <v>2</v>
      </c>
      <c r="E236" s="57" t="s">
        <v>210</v>
      </c>
      <c r="F236" s="60" t="s">
        <v>7</v>
      </c>
      <c r="G236" s="52">
        <f>G237</f>
        <v>21959.599999999999</v>
      </c>
      <c r="H236" s="52">
        <f>H237</f>
        <v>21959.599999999999</v>
      </c>
      <c r="I236" s="52"/>
      <c r="J236" s="52"/>
      <c r="K236" s="52">
        <f t="shared" si="64"/>
        <v>21959.599999999999</v>
      </c>
      <c r="L236" s="91">
        <f t="shared" si="65"/>
        <v>21959.599999999999</v>
      </c>
      <c r="M236" s="51"/>
      <c r="N236" s="51"/>
      <c r="O236" s="49">
        <f t="shared" si="51"/>
        <v>21959.599999999999</v>
      </c>
      <c r="P236" s="49">
        <f t="shared" si="51"/>
        <v>21959.599999999999</v>
      </c>
      <c r="Q236" s="49"/>
      <c r="R236" s="49"/>
      <c r="S236" s="49">
        <f t="shared" si="62"/>
        <v>21959.599999999999</v>
      </c>
      <c r="T236" s="49">
        <f t="shared" si="63"/>
        <v>21959.599999999999</v>
      </c>
      <c r="U236" s="49"/>
      <c r="V236" s="49"/>
      <c r="W236" s="49">
        <f t="shared" si="58"/>
        <v>21959.599999999999</v>
      </c>
      <c r="X236" s="49">
        <f t="shared" si="59"/>
        <v>21959.599999999999</v>
      </c>
      <c r="Y236" s="49"/>
      <c r="Z236" s="49"/>
      <c r="AA236" s="49">
        <f t="shared" si="60"/>
        <v>21959.599999999999</v>
      </c>
      <c r="AB236" s="49">
        <f t="shared" si="61"/>
        <v>21959.599999999999</v>
      </c>
      <c r="AC236" s="49"/>
      <c r="AD236" s="49"/>
      <c r="AE236" s="49">
        <f t="shared" si="54"/>
        <v>21959.599999999999</v>
      </c>
      <c r="AF236" s="49">
        <f t="shared" si="55"/>
        <v>21959.599999999999</v>
      </c>
      <c r="AG236" s="3"/>
      <c r="AH236" s="3"/>
      <c r="AI236" s="135">
        <f t="shared" si="56"/>
        <v>21959.599999999999</v>
      </c>
      <c r="AJ236" s="135">
        <f t="shared" si="57"/>
        <v>21959.599999999999</v>
      </c>
      <c r="AK236" s="135"/>
      <c r="AL236" s="135"/>
      <c r="AM236" s="135">
        <f t="shared" si="52"/>
        <v>21959.599999999999</v>
      </c>
      <c r="AN236" s="135">
        <f t="shared" si="53"/>
        <v>21959.599999999999</v>
      </c>
    </row>
    <row r="237" spans="1:40" ht="22.5" x14ac:dyDescent="0.2">
      <c r="A237" s="42" t="s">
        <v>79</v>
      </c>
      <c r="B237" s="55" t="s">
        <v>206</v>
      </c>
      <c r="C237" s="56" t="s">
        <v>3</v>
      </c>
      <c r="D237" s="55" t="s">
        <v>2</v>
      </c>
      <c r="E237" s="57" t="s">
        <v>210</v>
      </c>
      <c r="F237" s="60">
        <v>600</v>
      </c>
      <c r="G237" s="52">
        <f>G238</f>
        <v>21959.599999999999</v>
      </c>
      <c r="H237" s="52">
        <f>H238</f>
        <v>21959.599999999999</v>
      </c>
      <c r="I237" s="52"/>
      <c r="J237" s="52"/>
      <c r="K237" s="52">
        <f t="shared" si="64"/>
        <v>21959.599999999999</v>
      </c>
      <c r="L237" s="91">
        <f t="shared" si="65"/>
        <v>21959.599999999999</v>
      </c>
      <c r="M237" s="51"/>
      <c r="N237" s="51"/>
      <c r="O237" s="49">
        <f t="shared" si="51"/>
        <v>21959.599999999999</v>
      </c>
      <c r="P237" s="49">
        <f t="shared" si="51"/>
        <v>21959.599999999999</v>
      </c>
      <c r="Q237" s="49"/>
      <c r="R237" s="49"/>
      <c r="S237" s="49">
        <f t="shared" si="62"/>
        <v>21959.599999999999</v>
      </c>
      <c r="T237" s="49">
        <f t="shared" si="63"/>
        <v>21959.599999999999</v>
      </c>
      <c r="U237" s="49"/>
      <c r="V237" s="49"/>
      <c r="W237" s="49">
        <f t="shared" si="58"/>
        <v>21959.599999999999</v>
      </c>
      <c r="X237" s="49">
        <f t="shared" si="59"/>
        <v>21959.599999999999</v>
      </c>
      <c r="Y237" s="49"/>
      <c r="Z237" s="49"/>
      <c r="AA237" s="49">
        <f t="shared" si="60"/>
        <v>21959.599999999999</v>
      </c>
      <c r="AB237" s="49">
        <f t="shared" si="61"/>
        <v>21959.599999999999</v>
      </c>
      <c r="AC237" s="49"/>
      <c r="AD237" s="49"/>
      <c r="AE237" s="49">
        <f t="shared" si="54"/>
        <v>21959.599999999999</v>
      </c>
      <c r="AF237" s="49">
        <f t="shared" si="55"/>
        <v>21959.599999999999</v>
      </c>
      <c r="AG237" s="3"/>
      <c r="AH237" s="3"/>
      <c r="AI237" s="135">
        <f t="shared" si="56"/>
        <v>21959.599999999999</v>
      </c>
      <c r="AJ237" s="135">
        <f t="shared" si="57"/>
        <v>21959.599999999999</v>
      </c>
      <c r="AK237" s="135"/>
      <c r="AL237" s="135"/>
      <c r="AM237" s="135">
        <f t="shared" si="52"/>
        <v>21959.599999999999</v>
      </c>
      <c r="AN237" s="135">
        <f t="shared" si="53"/>
        <v>21959.599999999999</v>
      </c>
    </row>
    <row r="238" spans="1:40" x14ac:dyDescent="0.2">
      <c r="A238" s="42" t="s">
        <v>156</v>
      </c>
      <c r="B238" s="55" t="s">
        <v>206</v>
      </c>
      <c r="C238" s="56" t="s">
        <v>3</v>
      </c>
      <c r="D238" s="55" t="s">
        <v>2</v>
      </c>
      <c r="E238" s="57" t="s">
        <v>210</v>
      </c>
      <c r="F238" s="60">
        <v>610</v>
      </c>
      <c r="G238" s="52">
        <v>21959.599999999999</v>
      </c>
      <c r="H238" s="52">
        <v>21959.599999999999</v>
      </c>
      <c r="I238" s="52"/>
      <c r="J238" s="52"/>
      <c r="K238" s="52">
        <f t="shared" si="64"/>
        <v>21959.599999999999</v>
      </c>
      <c r="L238" s="91">
        <f t="shared" si="65"/>
        <v>21959.599999999999</v>
      </c>
      <c r="M238" s="51"/>
      <c r="N238" s="51"/>
      <c r="O238" s="49">
        <f t="shared" si="51"/>
        <v>21959.599999999999</v>
      </c>
      <c r="P238" s="49">
        <f t="shared" si="51"/>
        <v>21959.599999999999</v>
      </c>
      <c r="Q238" s="49"/>
      <c r="R238" s="49"/>
      <c r="S238" s="49">
        <f t="shared" si="62"/>
        <v>21959.599999999999</v>
      </c>
      <c r="T238" s="49">
        <f t="shared" si="63"/>
        <v>21959.599999999999</v>
      </c>
      <c r="U238" s="49"/>
      <c r="V238" s="49"/>
      <c r="W238" s="49">
        <f t="shared" si="58"/>
        <v>21959.599999999999</v>
      </c>
      <c r="X238" s="49">
        <f t="shared" si="59"/>
        <v>21959.599999999999</v>
      </c>
      <c r="Y238" s="49"/>
      <c r="Z238" s="49"/>
      <c r="AA238" s="49">
        <f t="shared" si="60"/>
        <v>21959.599999999999</v>
      </c>
      <c r="AB238" s="49">
        <f t="shared" si="61"/>
        <v>21959.599999999999</v>
      </c>
      <c r="AC238" s="49"/>
      <c r="AD238" s="49"/>
      <c r="AE238" s="49">
        <f t="shared" si="54"/>
        <v>21959.599999999999</v>
      </c>
      <c r="AF238" s="49">
        <f t="shared" si="55"/>
        <v>21959.599999999999</v>
      </c>
      <c r="AG238" s="3"/>
      <c r="AH238" s="3"/>
      <c r="AI238" s="135">
        <f t="shared" si="56"/>
        <v>21959.599999999999</v>
      </c>
      <c r="AJ238" s="135">
        <f t="shared" si="57"/>
        <v>21959.599999999999</v>
      </c>
      <c r="AK238" s="135"/>
      <c r="AL238" s="135"/>
      <c r="AM238" s="135">
        <f t="shared" si="52"/>
        <v>21959.599999999999</v>
      </c>
      <c r="AN238" s="135">
        <f t="shared" si="53"/>
        <v>21959.599999999999</v>
      </c>
    </row>
    <row r="239" spans="1:40" ht="45" x14ac:dyDescent="0.2">
      <c r="A239" s="42" t="s">
        <v>223</v>
      </c>
      <c r="B239" s="55" t="s">
        <v>206</v>
      </c>
      <c r="C239" s="56" t="s">
        <v>3</v>
      </c>
      <c r="D239" s="55" t="s">
        <v>2</v>
      </c>
      <c r="E239" s="57" t="s">
        <v>222</v>
      </c>
      <c r="F239" s="60" t="s">
        <v>7</v>
      </c>
      <c r="G239" s="52">
        <f>G240</f>
        <v>858.8</v>
      </c>
      <c r="H239" s="52">
        <f>H240</f>
        <v>858.8</v>
      </c>
      <c r="I239" s="52"/>
      <c r="J239" s="52"/>
      <c r="K239" s="52">
        <f t="shared" si="64"/>
        <v>858.8</v>
      </c>
      <c r="L239" s="91">
        <f t="shared" si="65"/>
        <v>858.8</v>
      </c>
      <c r="M239" s="51"/>
      <c r="N239" s="51"/>
      <c r="O239" s="49">
        <f t="shared" si="51"/>
        <v>858.8</v>
      </c>
      <c r="P239" s="49">
        <f t="shared" si="51"/>
        <v>858.8</v>
      </c>
      <c r="Q239" s="49"/>
      <c r="R239" s="49"/>
      <c r="S239" s="49">
        <f t="shared" si="62"/>
        <v>858.8</v>
      </c>
      <c r="T239" s="49">
        <f t="shared" si="63"/>
        <v>858.8</v>
      </c>
      <c r="U239" s="49"/>
      <c r="V239" s="49"/>
      <c r="W239" s="49">
        <f t="shared" si="58"/>
        <v>858.8</v>
      </c>
      <c r="X239" s="49">
        <f t="shared" si="59"/>
        <v>858.8</v>
      </c>
      <c r="Y239" s="49"/>
      <c r="Z239" s="49"/>
      <c r="AA239" s="49">
        <f t="shared" si="60"/>
        <v>858.8</v>
      </c>
      <c r="AB239" s="49">
        <f t="shared" si="61"/>
        <v>858.8</v>
      </c>
      <c r="AC239" s="49"/>
      <c r="AD239" s="49"/>
      <c r="AE239" s="49">
        <f t="shared" si="54"/>
        <v>858.8</v>
      </c>
      <c r="AF239" s="49">
        <f t="shared" si="55"/>
        <v>858.8</v>
      </c>
      <c r="AG239" s="3"/>
      <c r="AH239" s="3"/>
      <c r="AI239" s="135">
        <f t="shared" si="56"/>
        <v>858.8</v>
      </c>
      <c r="AJ239" s="135">
        <f t="shared" si="57"/>
        <v>858.8</v>
      </c>
      <c r="AK239" s="135"/>
      <c r="AL239" s="135"/>
      <c r="AM239" s="135">
        <f t="shared" si="52"/>
        <v>858.8</v>
      </c>
      <c r="AN239" s="135">
        <f t="shared" si="53"/>
        <v>858.8</v>
      </c>
    </row>
    <row r="240" spans="1:40" ht="22.5" x14ac:dyDescent="0.2">
      <c r="A240" s="42" t="s">
        <v>79</v>
      </c>
      <c r="B240" s="55" t="s">
        <v>206</v>
      </c>
      <c r="C240" s="56" t="s">
        <v>3</v>
      </c>
      <c r="D240" s="55" t="s">
        <v>2</v>
      </c>
      <c r="E240" s="57" t="s">
        <v>222</v>
      </c>
      <c r="F240" s="60">
        <v>600</v>
      </c>
      <c r="G240" s="52">
        <f>G241</f>
        <v>858.8</v>
      </c>
      <c r="H240" s="52">
        <f>H241</f>
        <v>858.8</v>
      </c>
      <c r="I240" s="52"/>
      <c r="J240" s="52"/>
      <c r="K240" s="52">
        <f t="shared" si="64"/>
        <v>858.8</v>
      </c>
      <c r="L240" s="91">
        <f t="shared" si="65"/>
        <v>858.8</v>
      </c>
      <c r="M240" s="51"/>
      <c r="N240" s="51"/>
      <c r="O240" s="49">
        <f t="shared" si="51"/>
        <v>858.8</v>
      </c>
      <c r="P240" s="49">
        <f t="shared" si="51"/>
        <v>858.8</v>
      </c>
      <c r="Q240" s="49"/>
      <c r="R240" s="49"/>
      <c r="S240" s="49">
        <f t="shared" si="62"/>
        <v>858.8</v>
      </c>
      <c r="T240" s="49">
        <f t="shared" si="63"/>
        <v>858.8</v>
      </c>
      <c r="U240" s="49"/>
      <c r="V240" s="49"/>
      <c r="W240" s="49">
        <f t="shared" si="58"/>
        <v>858.8</v>
      </c>
      <c r="X240" s="49">
        <f t="shared" si="59"/>
        <v>858.8</v>
      </c>
      <c r="Y240" s="49"/>
      <c r="Z240" s="49"/>
      <c r="AA240" s="49">
        <f t="shared" si="60"/>
        <v>858.8</v>
      </c>
      <c r="AB240" s="49">
        <f t="shared" si="61"/>
        <v>858.8</v>
      </c>
      <c r="AC240" s="49"/>
      <c r="AD240" s="49"/>
      <c r="AE240" s="49">
        <f t="shared" si="54"/>
        <v>858.8</v>
      </c>
      <c r="AF240" s="49">
        <f t="shared" si="55"/>
        <v>858.8</v>
      </c>
      <c r="AG240" s="3"/>
      <c r="AH240" s="3"/>
      <c r="AI240" s="135">
        <f t="shared" si="56"/>
        <v>858.8</v>
      </c>
      <c r="AJ240" s="135">
        <f t="shared" si="57"/>
        <v>858.8</v>
      </c>
      <c r="AK240" s="135"/>
      <c r="AL240" s="135"/>
      <c r="AM240" s="135">
        <f t="shared" si="52"/>
        <v>858.8</v>
      </c>
      <c r="AN240" s="135">
        <f t="shared" si="53"/>
        <v>858.8</v>
      </c>
    </row>
    <row r="241" spans="1:40" x14ac:dyDescent="0.2">
      <c r="A241" s="42" t="s">
        <v>156</v>
      </c>
      <c r="B241" s="55" t="s">
        <v>206</v>
      </c>
      <c r="C241" s="56" t="s">
        <v>3</v>
      </c>
      <c r="D241" s="55" t="s">
        <v>2</v>
      </c>
      <c r="E241" s="57" t="s">
        <v>222</v>
      </c>
      <c r="F241" s="60">
        <v>610</v>
      </c>
      <c r="G241" s="52">
        <v>858.8</v>
      </c>
      <c r="H241" s="52">
        <v>858.8</v>
      </c>
      <c r="I241" s="52"/>
      <c r="J241" s="52"/>
      <c r="K241" s="52">
        <f t="shared" si="64"/>
        <v>858.8</v>
      </c>
      <c r="L241" s="91">
        <f t="shared" si="65"/>
        <v>858.8</v>
      </c>
      <c r="M241" s="51"/>
      <c r="N241" s="51"/>
      <c r="O241" s="49">
        <f t="shared" si="51"/>
        <v>858.8</v>
      </c>
      <c r="P241" s="49">
        <f t="shared" si="51"/>
        <v>858.8</v>
      </c>
      <c r="Q241" s="49"/>
      <c r="R241" s="49"/>
      <c r="S241" s="49">
        <f t="shared" si="62"/>
        <v>858.8</v>
      </c>
      <c r="T241" s="49">
        <f t="shared" si="63"/>
        <v>858.8</v>
      </c>
      <c r="U241" s="49"/>
      <c r="V241" s="49"/>
      <c r="W241" s="49">
        <f t="shared" si="58"/>
        <v>858.8</v>
      </c>
      <c r="X241" s="49">
        <f t="shared" si="59"/>
        <v>858.8</v>
      </c>
      <c r="Y241" s="49"/>
      <c r="Z241" s="49"/>
      <c r="AA241" s="49">
        <f t="shared" si="60"/>
        <v>858.8</v>
      </c>
      <c r="AB241" s="49">
        <f t="shared" si="61"/>
        <v>858.8</v>
      </c>
      <c r="AC241" s="49"/>
      <c r="AD241" s="49"/>
      <c r="AE241" s="49">
        <f t="shared" si="54"/>
        <v>858.8</v>
      </c>
      <c r="AF241" s="49">
        <f t="shared" si="55"/>
        <v>858.8</v>
      </c>
      <c r="AG241" s="3"/>
      <c r="AH241" s="3"/>
      <c r="AI241" s="135">
        <f t="shared" si="56"/>
        <v>858.8</v>
      </c>
      <c r="AJ241" s="135">
        <f t="shared" si="57"/>
        <v>858.8</v>
      </c>
      <c r="AK241" s="135"/>
      <c r="AL241" s="135"/>
      <c r="AM241" s="135">
        <f t="shared" si="52"/>
        <v>858.8</v>
      </c>
      <c r="AN241" s="135">
        <f t="shared" si="53"/>
        <v>858.8</v>
      </c>
    </row>
    <row r="242" spans="1:40" ht="33.75" x14ac:dyDescent="0.2">
      <c r="A242" s="42" t="s">
        <v>311</v>
      </c>
      <c r="B242" s="55" t="s">
        <v>206</v>
      </c>
      <c r="C242" s="56" t="s">
        <v>3</v>
      </c>
      <c r="D242" s="55" t="s">
        <v>2</v>
      </c>
      <c r="E242" s="57" t="s">
        <v>276</v>
      </c>
      <c r="F242" s="60" t="s">
        <v>7</v>
      </c>
      <c r="G242" s="116">
        <f>G243</f>
        <v>300</v>
      </c>
      <c r="H242" s="52">
        <f>H243</f>
        <v>300</v>
      </c>
      <c r="I242" s="116"/>
      <c r="J242" s="52"/>
      <c r="K242" s="116">
        <f t="shared" si="64"/>
        <v>300</v>
      </c>
      <c r="L242" s="91">
        <f t="shared" si="65"/>
        <v>300</v>
      </c>
      <c r="M242" s="51"/>
      <c r="N242" s="51"/>
      <c r="O242" s="49">
        <f t="shared" si="51"/>
        <v>300</v>
      </c>
      <c r="P242" s="49">
        <f t="shared" si="51"/>
        <v>300</v>
      </c>
      <c r="Q242" s="49"/>
      <c r="R242" s="49"/>
      <c r="S242" s="49">
        <f t="shared" si="62"/>
        <v>300</v>
      </c>
      <c r="T242" s="49">
        <f t="shared" si="63"/>
        <v>300</v>
      </c>
      <c r="U242" s="49"/>
      <c r="V242" s="49"/>
      <c r="W242" s="49">
        <f t="shared" si="58"/>
        <v>300</v>
      </c>
      <c r="X242" s="49">
        <f t="shared" si="59"/>
        <v>300</v>
      </c>
      <c r="Y242" s="49"/>
      <c r="Z242" s="49"/>
      <c r="AA242" s="49">
        <f t="shared" si="60"/>
        <v>300</v>
      </c>
      <c r="AB242" s="49">
        <f t="shared" si="61"/>
        <v>300</v>
      </c>
      <c r="AC242" s="49"/>
      <c r="AD242" s="49"/>
      <c r="AE242" s="49">
        <f t="shared" si="54"/>
        <v>300</v>
      </c>
      <c r="AF242" s="49">
        <f t="shared" si="55"/>
        <v>300</v>
      </c>
      <c r="AG242" s="3"/>
      <c r="AH242" s="3"/>
      <c r="AI242" s="135">
        <f t="shared" si="56"/>
        <v>300</v>
      </c>
      <c r="AJ242" s="135">
        <f t="shared" si="57"/>
        <v>300</v>
      </c>
      <c r="AK242" s="135"/>
      <c r="AL242" s="135"/>
      <c r="AM242" s="135">
        <f t="shared" si="52"/>
        <v>300</v>
      </c>
      <c r="AN242" s="135">
        <f t="shared" si="53"/>
        <v>300</v>
      </c>
    </row>
    <row r="243" spans="1:40" ht="22.5" x14ac:dyDescent="0.2">
      <c r="A243" s="42" t="s">
        <v>79</v>
      </c>
      <c r="B243" s="55" t="s">
        <v>206</v>
      </c>
      <c r="C243" s="56" t="s">
        <v>3</v>
      </c>
      <c r="D243" s="55" t="s">
        <v>2</v>
      </c>
      <c r="E243" s="57" t="s">
        <v>276</v>
      </c>
      <c r="F243" s="60">
        <v>600</v>
      </c>
      <c r="G243" s="116">
        <f>G244</f>
        <v>300</v>
      </c>
      <c r="H243" s="52">
        <f>H244</f>
        <v>300</v>
      </c>
      <c r="I243" s="116"/>
      <c r="J243" s="52"/>
      <c r="K243" s="116">
        <f t="shared" si="64"/>
        <v>300</v>
      </c>
      <c r="L243" s="91">
        <f t="shared" si="65"/>
        <v>300</v>
      </c>
      <c r="M243" s="51"/>
      <c r="N243" s="51"/>
      <c r="O243" s="49">
        <f t="shared" ref="O243:P309" si="66">K243+M243</f>
        <v>300</v>
      </c>
      <c r="P243" s="49">
        <f t="shared" si="66"/>
        <v>300</v>
      </c>
      <c r="Q243" s="49"/>
      <c r="R243" s="49"/>
      <c r="S243" s="49">
        <f t="shared" si="62"/>
        <v>300</v>
      </c>
      <c r="T243" s="49">
        <f t="shared" si="63"/>
        <v>300</v>
      </c>
      <c r="U243" s="49"/>
      <c r="V243" s="49"/>
      <c r="W243" s="49">
        <f t="shared" si="58"/>
        <v>300</v>
      </c>
      <c r="X243" s="49">
        <f t="shared" si="59"/>
        <v>300</v>
      </c>
      <c r="Y243" s="49"/>
      <c r="Z243" s="49"/>
      <c r="AA243" s="49">
        <f t="shared" si="60"/>
        <v>300</v>
      </c>
      <c r="AB243" s="49">
        <f t="shared" si="61"/>
        <v>300</v>
      </c>
      <c r="AC243" s="49"/>
      <c r="AD243" s="49"/>
      <c r="AE243" s="49">
        <f t="shared" si="54"/>
        <v>300</v>
      </c>
      <c r="AF243" s="49">
        <f t="shared" si="55"/>
        <v>300</v>
      </c>
      <c r="AG243" s="3"/>
      <c r="AH243" s="3"/>
      <c r="AI243" s="135">
        <f t="shared" si="56"/>
        <v>300</v>
      </c>
      <c r="AJ243" s="135">
        <f t="shared" si="57"/>
        <v>300</v>
      </c>
      <c r="AK243" s="135"/>
      <c r="AL243" s="135"/>
      <c r="AM243" s="135">
        <f t="shared" si="52"/>
        <v>300</v>
      </c>
      <c r="AN243" s="135">
        <f t="shared" si="53"/>
        <v>300</v>
      </c>
    </row>
    <row r="244" spans="1:40" x14ac:dyDescent="0.2">
      <c r="A244" s="42" t="s">
        <v>156</v>
      </c>
      <c r="B244" s="55" t="s">
        <v>206</v>
      </c>
      <c r="C244" s="56" t="s">
        <v>3</v>
      </c>
      <c r="D244" s="55" t="s">
        <v>2</v>
      </c>
      <c r="E244" s="57" t="s">
        <v>276</v>
      </c>
      <c r="F244" s="60">
        <v>610</v>
      </c>
      <c r="G244" s="116">
        <v>300</v>
      </c>
      <c r="H244" s="52">
        <v>300</v>
      </c>
      <c r="I244" s="116"/>
      <c r="J244" s="52"/>
      <c r="K244" s="116">
        <f t="shared" si="64"/>
        <v>300</v>
      </c>
      <c r="L244" s="91">
        <f t="shared" si="65"/>
        <v>300</v>
      </c>
      <c r="M244" s="51"/>
      <c r="N244" s="51"/>
      <c r="O244" s="49">
        <f t="shared" si="66"/>
        <v>300</v>
      </c>
      <c r="P244" s="49">
        <f t="shared" si="66"/>
        <v>300</v>
      </c>
      <c r="Q244" s="49"/>
      <c r="R244" s="49"/>
      <c r="S244" s="49">
        <f t="shared" si="62"/>
        <v>300</v>
      </c>
      <c r="T244" s="49">
        <f t="shared" si="63"/>
        <v>300</v>
      </c>
      <c r="U244" s="49"/>
      <c r="V244" s="49"/>
      <c r="W244" s="49">
        <f t="shared" si="58"/>
        <v>300</v>
      </c>
      <c r="X244" s="49">
        <f t="shared" si="59"/>
        <v>300</v>
      </c>
      <c r="Y244" s="49"/>
      <c r="Z244" s="49"/>
      <c r="AA244" s="49">
        <f t="shared" si="60"/>
        <v>300</v>
      </c>
      <c r="AB244" s="49">
        <f t="shared" si="61"/>
        <v>300</v>
      </c>
      <c r="AC244" s="49"/>
      <c r="AD244" s="49"/>
      <c r="AE244" s="49">
        <f t="shared" si="54"/>
        <v>300</v>
      </c>
      <c r="AF244" s="49">
        <f t="shared" si="55"/>
        <v>300</v>
      </c>
      <c r="AG244" s="3"/>
      <c r="AH244" s="3"/>
      <c r="AI244" s="135">
        <f t="shared" si="56"/>
        <v>300</v>
      </c>
      <c r="AJ244" s="135">
        <f t="shared" si="57"/>
        <v>300</v>
      </c>
      <c r="AK244" s="135"/>
      <c r="AL244" s="135"/>
      <c r="AM244" s="135">
        <f t="shared" si="52"/>
        <v>300</v>
      </c>
      <c r="AN244" s="135">
        <f t="shared" si="53"/>
        <v>300</v>
      </c>
    </row>
    <row r="245" spans="1:40" x14ac:dyDescent="0.2">
      <c r="A245" s="42" t="s">
        <v>308</v>
      </c>
      <c r="B245" s="55" t="s">
        <v>206</v>
      </c>
      <c r="C245" s="56" t="s">
        <v>3</v>
      </c>
      <c r="D245" s="55" t="s">
        <v>2</v>
      </c>
      <c r="E245" s="57" t="s">
        <v>209</v>
      </c>
      <c r="F245" s="60" t="s">
        <v>7</v>
      </c>
      <c r="G245" s="52">
        <f>G246</f>
        <v>752</v>
      </c>
      <c r="H245" s="52">
        <f>H246</f>
        <v>752</v>
      </c>
      <c r="I245" s="52"/>
      <c r="J245" s="52"/>
      <c r="K245" s="52">
        <f t="shared" si="64"/>
        <v>752</v>
      </c>
      <c r="L245" s="91">
        <f t="shared" si="65"/>
        <v>752</v>
      </c>
      <c r="M245" s="51"/>
      <c r="N245" s="51"/>
      <c r="O245" s="49">
        <f t="shared" si="66"/>
        <v>752</v>
      </c>
      <c r="P245" s="49">
        <f t="shared" si="66"/>
        <v>752</v>
      </c>
      <c r="Q245" s="49"/>
      <c r="R245" s="49"/>
      <c r="S245" s="49">
        <f t="shared" si="62"/>
        <v>752</v>
      </c>
      <c r="T245" s="49">
        <f t="shared" si="63"/>
        <v>752</v>
      </c>
      <c r="U245" s="49"/>
      <c r="V245" s="49"/>
      <c r="W245" s="49">
        <f t="shared" si="58"/>
        <v>752</v>
      </c>
      <c r="X245" s="49">
        <f t="shared" si="59"/>
        <v>752</v>
      </c>
      <c r="Y245" s="49"/>
      <c r="Z245" s="49"/>
      <c r="AA245" s="49">
        <f t="shared" si="60"/>
        <v>752</v>
      </c>
      <c r="AB245" s="49">
        <f t="shared" si="61"/>
        <v>752</v>
      </c>
      <c r="AC245" s="49"/>
      <c r="AD245" s="49"/>
      <c r="AE245" s="49">
        <f t="shared" si="54"/>
        <v>752</v>
      </c>
      <c r="AF245" s="49">
        <f t="shared" si="55"/>
        <v>752</v>
      </c>
      <c r="AG245" s="3"/>
      <c r="AH245" s="3"/>
      <c r="AI245" s="135">
        <f t="shared" si="56"/>
        <v>752</v>
      </c>
      <c r="AJ245" s="135">
        <f t="shared" si="57"/>
        <v>752</v>
      </c>
      <c r="AK245" s="135"/>
      <c r="AL245" s="135"/>
      <c r="AM245" s="135">
        <f t="shared" si="52"/>
        <v>752</v>
      </c>
      <c r="AN245" s="135">
        <f t="shared" si="53"/>
        <v>752</v>
      </c>
    </row>
    <row r="246" spans="1:40" ht="22.5" x14ac:dyDescent="0.2">
      <c r="A246" s="42" t="s">
        <v>79</v>
      </c>
      <c r="B246" s="55" t="s">
        <v>206</v>
      </c>
      <c r="C246" s="56" t="s">
        <v>3</v>
      </c>
      <c r="D246" s="55" t="s">
        <v>2</v>
      </c>
      <c r="E246" s="57" t="s">
        <v>209</v>
      </c>
      <c r="F246" s="60">
        <v>600</v>
      </c>
      <c r="G246" s="52">
        <f>G247</f>
        <v>752</v>
      </c>
      <c r="H246" s="52">
        <f>H247</f>
        <v>752</v>
      </c>
      <c r="I246" s="52"/>
      <c r="J246" s="52"/>
      <c r="K246" s="52">
        <f t="shared" si="64"/>
        <v>752</v>
      </c>
      <c r="L246" s="91">
        <f t="shared" si="65"/>
        <v>752</v>
      </c>
      <c r="M246" s="51"/>
      <c r="N246" s="51"/>
      <c r="O246" s="49">
        <f t="shared" si="66"/>
        <v>752</v>
      </c>
      <c r="P246" s="49">
        <f t="shared" si="66"/>
        <v>752</v>
      </c>
      <c r="Q246" s="49"/>
      <c r="R246" s="49"/>
      <c r="S246" s="49">
        <f t="shared" si="62"/>
        <v>752</v>
      </c>
      <c r="T246" s="49">
        <f t="shared" si="63"/>
        <v>752</v>
      </c>
      <c r="U246" s="49"/>
      <c r="V246" s="49"/>
      <c r="W246" s="49">
        <f t="shared" si="58"/>
        <v>752</v>
      </c>
      <c r="X246" s="49">
        <f t="shared" si="59"/>
        <v>752</v>
      </c>
      <c r="Y246" s="49"/>
      <c r="Z246" s="49"/>
      <c r="AA246" s="49">
        <f t="shared" si="60"/>
        <v>752</v>
      </c>
      <c r="AB246" s="49">
        <f t="shared" si="61"/>
        <v>752</v>
      </c>
      <c r="AC246" s="49"/>
      <c r="AD246" s="49"/>
      <c r="AE246" s="49">
        <f t="shared" si="54"/>
        <v>752</v>
      </c>
      <c r="AF246" s="49">
        <f t="shared" si="55"/>
        <v>752</v>
      </c>
      <c r="AG246" s="3"/>
      <c r="AH246" s="3"/>
      <c r="AI246" s="135">
        <f t="shared" si="56"/>
        <v>752</v>
      </c>
      <c r="AJ246" s="135">
        <f t="shared" si="57"/>
        <v>752</v>
      </c>
      <c r="AK246" s="135"/>
      <c r="AL246" s="135"/>
      <c r="AM246" s="135">
        <f t="shared" si="52"/>
        <v>752</v>
      </c>
      <c r="AN246" s="135">
        <f t="shared" si="53"/>
        <v>752</v>
      </c>
    </row>
    <row r="247" spans="1:40" x14ac:dyDescent="0.2">
      <c r="A247" s="42" t="s">
        <v>156</v>
      </c>
      <c r="B247" s="55" t="s">
        <v>206</v>
      </c>
      <c r="C247" s="56" t="s">
        <v>3</v>
      </c>
      <c r="D247" s="55" t="s">
        <v>2</v>
      </c>
      <c r="E247" s="57" t="s">
        <v>209</v>
      </c>
      <c r="F247" s="60">
        <v>610</v>
      </c>
      <c r="G247" s="52">
        <f>50+702</f>
        <v>752</v>
      </c>
      <c r="H247" s="52">
        <f>50+702</f>
        <v>752</v>
      </c>
      <c r="I247" s="52"/>
      <c r="J247" s="52"/>
      <c r="K247" s="52">
        <f t="shared" si="64"/>
        <v>752</v>
      </c>
      <c r="L247" s="91">
        <f t="shared" si="65"/>
        <v>752</v>
      </c>
      <c r="M247" s="51"/>
      <c r="N247" s="51"/>
      <c r="O247" s="49">
        <f t="shared" si="66"/>
        <v>752</v>
      </c>
      <c r="P247" s="49">
        <f t="shared" si="66"/>
        <v>752</v>
      </c>
      <c r="Q247" s="49"/>
      <c r="R247" s="49"/>
      <c r="S247" s="49">
        <f t="shared" si="62"/>
        <v>752</v>
      </c>
      <c r="T247" s="49">
        <f t="shared" si="63"/>
        <v>752</v>
      </c>
      <c r="U247" s="49"/>
      <c r="V247" s="49"/>
      <c r="W247" s="49">
        <f t="shared" si="58"/>
        <v>752</v>
      </c>
      <c r="X247" s="49">
        <f t="shared" si="59"/>
        <v>752</v>
      </c>
      <c r="Y247" s="49"/>
      <c r="Z247" s="49"/>
      <c r="AA247" s="49">
        <f t="shared" si="60"/>
        <v>752</v>
      </c>
      <c r="AB247" s="49">
        <f t="shared" si="61"/>
        <v>752</v>
      </c>
      <c r="AC247" s="49"/>
      <c r="AD247" s="49"/>
      <c r="AE247" s="49">
        <f t="shared" si="54"/>
        <v>752</v>
      </c>
      <c r="AF247" s="49">
        <f t="shared" si="55"/>
        <v>752</v>
      </c>
      <c r="AG247" s="3"/>
      <c r="AH247" s="3"/>
      <c r="AI247" s="135">
        <f t="shared" si="56"/>
        <v>752</v>
      </c>
      <c r="AJ247" s="135">
        <f t="shared" si="57"/>
        <v>752</v>
      </c>
      <c r="AK247" s="135"/>
      <c r="AL247" s="135"/>
      <c r="AM247" s="135">
        <f t="shared" si="52"/>
        <v>752</v>
      </c>
      <c r="AN247" s="135">
        <f t="shared" si="53"/>
        <v>752</v>
      </c>
    </row>
    <row r="248" spans="1:40" ht="78.75" x14ac:dyDescent="0.2">
      <c r="A248" s="42" t="s">
        <v>219</v>
      </c>
      <c r="B248" s="45" t="s">
        <v>206</v>
      </c>
      <c r="C248" s="46" t="s">
        <v>3</v>
      </c>
      <c r="D248" s="45" t="s">
        <v>2</v>
      </c>
      <c r="E248" s="57" t="s">
        <v>354</v>
      </c>
      <c r="F248" s="60"/>
      <c r="G248" s="52"/>
      <c r="H248" s="52"/>
      <c r="I248" s="52"/>
      <c r="J248" s="52"/>
      <c r="K248" s="52"/>
      <c r="L248" s="91"/>
      <c r="M248" s="51"/>
      <c r="N248" s="51"/>
      <c r="O248" s="49"/>
      <c r="P248" s="49"/>
      <c r="Q248" s="123">
        <f>Q249</f>
        <v>582.9</v>
      </c>
      <c r="R248" s="98">
        <f>R249</f>
        <v>582.9</v>
      </c>
      <c r="S248" s="49">
        <f t="shared" si="62"/>
        <v>582.9</v>
      </c>
      <c r="T248" s="49">
        <f t="shared" si="63"/>
        <v>582.9</v>
      </c>
      <c r="U248" s="49"/>
      <c r="V248" s="49"/>
      <c r="W248" s="49">
        <f t="shared" si="58"/>
        <v>582.9</v>
      </c>
      <c r="X248" s="49">
        <f t="shared" si="59"/>
        <v>582.9</v>
      </c>
      <c r="Y248" s="49"/>
      <c r="Z248" s="49"/>
      <c r="AA248" s="49">
        <f t="shared" si="60"/>
        <v>582.9</v>
      </c>
      <c r="AB248" s="49">
        <f t="shared" si="61"/>
        <v>582.9</v>
      </c>
      <c r="AC248" s="49"/>
      <c r="AD248" s="49"/>
      <c r="AE248" s="49">
        <f t="shared" si="54"/>
        <v>582.9</v>
      </c>
      <c r="AF248" s="49">
        <f t="shared" si="55"/>
        <v>582.9</v>
      </c>
      <c r="AG248" s="3"/>
      <c r="AH248" s="3"/>
      <c r="AI248" s="135">
        <f t="shared" si="56"/>
        <v>582.9</v>
      </c>
      <c r="AJ248" s="135">
        <f t="shared" si="57"/>
        <v>582.9</v>
      </c>
      <c r="AK248" s="135"/>
      <c r="AL248" s="135"/>
      <c r="AM248" s="135">
        <f t="shared" si="52"/>
        <v>582.9</v>
      </c>
      <c r="AN248" s="135">
        <f t="shared" si="53"/>
        <v>582.9</v>
      </c>
    </row>
    <row r="249" spans="1:40" ht="22.5" x14ac:dyDescent="0.2">
      <c r="A249" s="42" t="s">
        <v>79</v>
      </c>
      <c r="B249" s="45" t="s">
        <v>206</v>
      </c>
      <c r="C249" s="46" t="s">
        <v>3</v>
      </c>
      <c r="D249" s="45" t="s">
        <v>2</v>
      </c>
      <c r="E249" s="57" t="s">
        <v>354</v>
      </c>
      <c r="F249" s="60">
        <v>600</v>
      </c>
      <c r="G249" s="52"/>
      <c r="H249" s="52"/>
      <c r="I249" s="52"/>
      <c r="J249" s="52"/>
      <c r="K249" s="52"/>
      <c r="L249" s="91"/>
      <c r="M249" s="51"/>
      <c r="N249" s="51"/>
      <c r="O249" s="49"/>
      <c r="P249" s="49"/>
      <c r="Q249" s="123">
        <f>Q250</f>
        <v>582.9</v>
      </c>
      <c r="R249" s="98">
        <f>R250</f>
        <v>582.9</v>
      </c>
      <c r="S249" s="49">
        <f t="shared" si="62"/>
        <v>582.9</v>
      </c>
      <c r="T249" s="49">
        <f t="shared" si="63"/>
        <v>582.9</v>
      </c>
      <c r="U249" s="49"/>
      <c r="V249" s="49"/>
      <c r="W249" s="49">
        <f t="shared" si="58"/>
        <v>582.9</v>
      </c>
      <c r="X249" s="49">
        <f t="shared" si="59"/>
        <v>582.9</v>
      </c>
      <c r="Y249" s="49"/>
      <c r="Z249" s="49"/>
      <c r="AA249" s="49">
        <f t="shared" si="60"/>
        <v>582.9</v>
      </c>
      <c r="AB249" s="49">
        <f t="shared" si="61"/>
        <v>582.9</v>
      </c>
      <c r="AC249" s="49"/>
      <c r="AD249" s="49"/>
      <c r="AE249" s="49">
        <f t="shared" si="54"/>
        <v>582.9</v>
      </c>
      <c r="AF249" s="49">
        <f t="shared" si="55"/>
        <v>582.9</v>
      </c>
      <c r="AG249" s="3"/>
      <c r="AH249" s="3"/>
      <c r="AI249" s="135">
        <f t="shared" si="56"/>
        <v>582.9</v>
      </c>
      <c r="AJ249" s="135">
        <f t="shared" si="57"/>
        <v>582.9</v>
      </c>
      <c r="AK249" s="135"/>
      <c r="AL249" s="135"/>
      <c r="AM249" s="135">
        <f t="shared" si="52"/>
        <v>582.9</v>
      </c>
      <c r="AN249" s="135">
        <f t="shared" si="53"/>
        <v>582.9</v>
      </c>
    </row>
    <row r="250" spans="1:40" x14ac:dyDescent="0.2">
      <c r="A250" s="42" t="s">
        <v>156</v>
      </c>
      <c r="B250" s="45" t="s">
        <v>206</v>
      </c>
      <c r="C250" s="46" t="s">
        <v>3</v>
      </c>
      <c r="D250" s="45" t="s">
        <v>2</v>
      </c>
      <c r="E250" s="57" t="s">
        <v>354</v>
      </c>
      <c r="F250" s="60">
        <v>610</v>
      </c>
      <c r="G250" s="52"/>
      <c r="H250" s="52"/>
      <c r="I250" s="52"/>
      <c r="J250" s="52"/>
      <c r="K250" s="52"/>
      <c r="L250" s="91"/>
      <c r="M250" s="51"/>
      <c r="N250" s="51"/>
      <c r="O250" s="49"/>
      <c r="P250" s="49"/>
      <c r="Q250" s="123">
        <f>502.8+80.1</f>
        <v>582.9</v>
      </c>
      <c r="R250" s="98">
        <f>508.1+74.8</f>
        <v>582.9</v>
      </c>
      <c r="S250" s="49">
        <f t="shared" si="62"/>
        <v>582.9</v>
      </c>
      <c r="T250" s="49">
        <f t="shared" si="63"/>
        <v>582.9</v>
      </c>
      <c r="U250" s="49"/>
      <c r="V250" s="49"/>
      <c r="W250" s="49">
        <f t="shared" si="58"/>
        <v>582.9</v>
      </c>
      <c r="X250" s="49">
        <f t="shared" si="59"/>
        <v>582.9</v>
      </c>
      <c r="Y250" s="49"/>
      <c r="Z250" s="49"/>
      <c r="AA250" s="49">
        <f t="shared" si="60"/>
        <v>582.9</v>
      </c>
      <c r="AB250" s="49">
        <f t="shared" si="61"/>
        <v>582.9</v>
      </c>
      <c r="AC250" s="49"/>
      <c r="AD250" s="49"/>
      <c r="AE250" s="49">
        <f t="shared" si="54"/>
        <v>582.9</v>
      </c>
      <c r="AF250" s="49">
        <f t="shared" si="55"/>
        <v>582.9</v>
      </c>
      <c r="AG250" s="3"/>
      <c r="AH250" s="3"/>
      <c r="AI250" s="135">
        <f t="shared" si="56"/>
        <v>582.9</v>
      </c>
      <c r="AJ250" s="135">
        <f t="shared" si="57"/>
        <v>582.9</v>
      </c>
      <c r="AK250" s="135"/>
      <c r="AL250" s="135"/>
      <c r="AM250" s="135">
        <f t="shared" si="52"/>
        <v>582.9</v>
      </c>
      <c r="AN250" s="135">
        <f t="shared" si="53"/>
        <v>582.9</v>
      </c>
    </row>
    <row r="251" spans="1:40" ht="22.5" x14ac:dyDescent="0.2">
      <c r="A251" s="42" t="s">
        <v>269</v>
      </c>
      <c r="B251" s="55" t="s">
        <v>206</v>
      </c>
      <c r="C251" s="56" t="s">
        <v>3</v>
      </c>
      <c r="D251" s="55" t="s">
        <v>2</v>
      </c>
      <c r="E251" s="57" t="s">
        <v>208</v>
      </c>
      <c r="F251" s="60" t="s">
        <v>7</v>
      </c>
      <c r="G251" s="52">
        <f>G252</f>
        <v>215</v>
      </c>
      <c r="H251" s="52">
        <f>H252</f>
        <v>215</v>
      </c>
      <c r="I251" s="52"/>
      <c r="J251" s="52"/>
      <c r="K251" s="52">
        <f t="shared" si="64"/>
        <v>215</v>
      </c>
      <c r="L251" s="91">
        <f t="shared" si="65"/>
        <v>215</v>
      </c>
      <c r="M251" s="51"/>
      <c r="N251" s="51"/>
      <c r="O251" s="49">
        <f t="shared" si="66"/>
        <v>215</v>
      </c>
      <c r="P251" s="49">
        <f t="shared" si="66"/>
        <v>215</v>
      </c>
      <c r="Q251" s="49"/>
      <c r="R251" s="49"/>
      <c r="S251" s="49">
        <f t="shared" si="62"/>
        <v>215</v>
      </c>
      <c r="T251" s="49">
        <f t="shared" si="63"/>
        <v>215</v>
      </c>
      <c r="U251" s="49"/>
      <c r="V251" s="49"/>
      <c r="W251" s="49">
        <f t="shared" si="58"/>
        <v>215</v>
      </c>
      <c r="X251" s="49">
        <f t="shared" si="59"/>
        <v>215</v>
      </c>
      <c r="Y251" s="49"/>
      <c r="Z251" s="49"/>
      <c r="AA251" s="49">
        <f t="shared" si="60"/>
        <v>215</v>
      </c>
      <c r="AB251" s="49">
        <f t="shared" si="61"/>
        <v>215</v>
      </c>
      <c r="AC251" s="49"/>
      <c r="AD251" s="49"/>
      <c r="AE251" s="49">
        <f t="shared" si="54"/>
        <v>215</v>
      </c>
      <c r="AF251" s="49">
        <f t="shared" si="55"/>
        <v>215</v>
      </c>
      <c r="AG251" s="3"/>
      <c r="AH251" s="3"/>
      <c r="AI251" s="135">
        <f t="shared" si="56"/>
        <v>215</v>
      </c>
      <c r="AJ251" s="135">
        <f t="shared" si="57"/>
        <v>215</v>
      </c>
      <c r="AK251" s="135"/>
      <c r="AL251" s="135"/>
      <c r="AM251" s="135">
        <f t="shared" si="52"/>
        <v>215</v>
      </c>
      <c r="AN251" s="135">
        <f t="shared" si="53"/>
        <v>215</v>
      </c>
    </row>
    <row r="252" spans="1:40" ht="22.5" x14ac:dyDescent="0.2">
      <c r="A252" s="42" t="s">
        <v>79</v>
      </c>
      <c r="B252" s="55" t="s">
        <v>206</v>
      </c>
      <c r="C252" s="56" t="s">
        <v>3</v>
      </c>
      <c r="D252" s="55" t="s">
        <v>2</v>
      </c>
      <c r="E252" s="57" t="s">
        <v>208</v>
      </c>
      <c r="F252" s="60">
        <v>600</v>
      </c>
      <c r="G252" s="52">
        <f>G253</f>
        <v>215</v>
      </c>
      <c r="H252" s="52">
        <f>H253</f>
        <v>215</v>
      </c>
      <c r="I252" s="52"/>
      <c r="J252" s="52"/>
      <c r="K252" s="52">
        <f t="shared" si="64"/>
        <v>215</v>
      </c>
      <c r="L252" s="91">
        <f t="shared" si="65"/>
        <v>215</v>
      </c>
      <c r="M252" s="51"/>
      <c r="N252" s="51"/>
      <c r="O252" s="49">
        <f t="shared" si="66"/>
        <v>215</v>
      </c>
      <c r="P252" s="49">
        <f t="shared" si="66"/>
        <v>215</v>
      </c>
      <c r="Q252" s="49"/>
      <c r="R252" s="49"/>
      <c r="S252" s="49">
        <f t="shared" si="62"/>
        <v>215</v>
      </c>
      <c r="T252" s="49">
        <f t="shared" si="63"/>
        <v>215</v>
      </c>
      <c r="U252" s="49"/>
      <c r="V252" s="49"/>
      <c r="W252" s="49">
        <f t="shared" si="58"/>
        <v>215</v>
      </c>
      <c r="X252" s="49">
        <f t="shared" si="59"/>
        <v>215</v>
      </c>
      <c r="Y252" s="49"/>
      <c r="Z252" s="49"/>
      <c r="AA252" s="49">
        <f t="shared" si="60"/>
        <v>215</v>
      </c>
      <c r="AB252" s="49">
        <f t="shared" si="61"/>
        <v>215</v>
      </c>
      <c r="AC252" s="49"/>
      <c r="AD252" s="49"/>
      <c r="AE252" s="49">
        <f t="shared" si="54"/>
        <v>215</v>
      </c>
      <c r="AF252" s="49">
        <f t="shared" si="55"/>
        <v>215</v>
      </c>
      <c r="AG252" s="3"/>
      <c r="AH252" s="3"/>
      <c r="AI252" s="135">
        <f t="shared" si="56"/>
        <v>215</v>
      </c>
      <c r="AJ252" s="135">
        <f t="shared" si="57"/>
        <v>215</v>
      </c>
      <c r="AK252" s="135"/>
      <c r="AL252" s="135"/>
      <c r="AM252" s="135">
        <f t="shared" si="52"/>
        <v>215</v>
      </c>
      <c r="AN252" s="135">
        <f t="shared" si="53"/>
        <v>215</v>
      </c>
    </row>
    <row r="253" spans="1:40" x14ac:dyDescent="0.2">
      <c r="A253" s="42" t="s">
        <v>156</v>
      </c>
      <c r="B253" s="55" t="s">
        <v>206</v>
      </c>
      <c r="C253" s="56" t="s">
        <v>3</v>
      </c>
      <c r="D253" s="55" t="s">
        <v>2</v>
      </c>
      <c r="E253" s="57" t="s">
        <v>208</v>
      </c>
      <c r="F253" s="60">
        <v>610</v>
      </c>
      <c r="G253" s="52">
        <f>215</f>
        <v>215</v>
      </c>
      <c r="H253" s="52">
        <v>215</v>
      </c>
      <c r="I253" s="52"/>
      <c r="J253" s="52"/>
      <c r="K253" s="52">
        <f t="shared" si="64"/>
        <v>215</v>
      </c>
      <c r="L253" s="91">
        <f t="shared" si="65"/>
        <v>215</v>
      </c>
      <c r="M253" s="51"/>
      <c r="N253" s="51"/>
      <c r="O253" s="49">
        <f t="shared" si="66"/>
        <v>215</v>
      </c>
      <c r="P253" s="49">
        <f t="shared" si="66"/>
        <v>215</v>
      </c>
      <c r="Q253" s="49"/>
      <c r="R253" s="49"/>
      <c r="S253" s="49">
        <f t="shared" si="62"/>
        <v>215</v>
      </c>
      <c r="T253" s="49">
        <f t="shared" si="63"/>
        <v>215</v>
      </c>
      <c r="U253" s="49"/>
      <c r="V253" s="49"/>
      <c r="W253" s="49">
        <f t="shared" si="58"/>
        <v>215</v>
      </c>
      <c r="X253" s="49">
        <f t="shared" si="59"/>
        <v>215</v>
      </c>
      <c r="Y253" s="49"/>
      <c r="Z253" s="49"/>
      <c r="AA253" s="49">
        <f t="shared" si="60"/>
        <v>215</v>
      </c>
      <c r="AB253" s="49">
        <f t="shared" si="61"/>
        <v>215</v>
      </c>
      <c r="AC253" s="49"/>
      <c r="AD253" s="49"/>
      <c r="AE253" s="49">
        <f t="shared" si="54"/>
        <v>215</v>
      </c>
      <c r="AF253" s="49">
        <f t="shared" si="55"/>
        <v>215</v>
      </c>
      <c r="AG253" s="3"/>
      <c r="AH253" s="3"/>
      <c r="AI253" s="135">
        <f t="shared" si="56"/>
        <v>215</v>
      </c>
      <c r="AJ253" s="135">
        <f t="shared" si="57"/>
        <v>215</v>
      </c>
      <c r="AK253" s="135"/>
      <c r="AL253" s="135"/>
      <c r="AM253" s="135">
        <f t="shared" si="52"/>
        <v>215</v>
      </c>
      <c r="AN253" s="135">
        <f t="shared" si="53"/>
        <v>215</v>
      </c>
    </row>
    <row r="254" spans="1:40" ht="22.5" x14ac:dyDescent="0.2">
      <c r="A254" s="70" t="s">
        <v>315</v>
      </c>
      <c r="B254" s="55" t="s">
        <v>206</v>
      </c>
      <c r="C254" s="56" t="s">
        <v>3</v>
      </c>
      <c r="D254" s="55" t="s">
        <v>2</v>
      </c>
      <c r="E254" s="57" t="s">
        <v>316</v>
      </c>
      <c r="F254" s="60" t="s">
        <v>7</v>
      </c>
      <c r="G254" s="116">
        <f>G255</f>
        <v>200</v>
      </c>
      <c r="H254" s="52">
        <f>H255</f>
        <v>200</v>
      </c>
      <c r="I254" s="116"/>
      <c r="J254" s="52"/>
      <c r="K254" s="116">
        <f t="shared" si="64"/>
        <v>200</v>
      </c>
      <c r="L254" s="91">
        <f t="shared" si="65"/>
        <v>200</v>
      </c>
      <c r="M254" s="51"/>
      <c r="N254" s="51"/>
      <c r="O254" s="49">
        <f t="shared" si="66"/>
        <v>200</v>
      </c>
      <c r="P254" s="49">
        <f t="shared" si="66"/>
        <v>200</v>
      </c>
      <c r="Q254" s="49"/>
      <c r="R254" s="49"/>
      <c r="S254" s="49">
        <f t="shared" si="62"/>
        <v>200</v>
      </c>
      <c r="T254" s="49">
        <f t="shared" si="63"/>
        <v>200</v>
      </c>
      <c r="U254" s="49"/>
      <c r="V254" s="49"/>
      <c r="W254" s="49">
        <f t="shared" si="58"/>
        <v>200</v>
      </c>
      <c r="X254" s="49">
        <f t="shared" si="59"/>
        <v>200</v>
      </c>
      <c r="Y254" s="49"/>
      <c r="Z254" s="49"/>
      <c r="AA254" s="49">
        <f t="shared" si="60"/>
        <v>200</v>
      </c>
      <c r="AB254" s="49">
        <f t="shared" si="61"/>
        <v>200</v>
      </c>
      <c r="AC254" s="49"/>
      <c r="AD254" s="49"/>
      <c r="AE254" s="49">
        <f t="shared" si="54"/>
        <v>200</v>
      </c>
      <c r="AF254" s="49">
        <f t="shared" si="55"/>
        <v>200</v>
      </c>
      <c r="AG254" s="3"/>
      <c r="AH254" s="3"/>
      <c r="AI254" s="135">
        <f t="shared" si="56"/>
        <v>200</v>
      </c>
      <c r="AJ254" s="135">
        <f t="shared" si="57"/>
        <v>200</v>
      </c>
      <c r="AK254" s="135"/>
      <c r="AL254" s="135"/>
      <c r="AM254" s="135">
        <f t="shared" si="52"/>
        <v>200</v>
      </c>
      <c r="AN254" s="135">
        <f t="shared" si="53"/>
        <v>200</v>
      </c>
    </row>
    <row r="255" spans="1:40" ht="22.5" x14ac:dyDescent="0.2">
      <c r="A255" s="42" t="s">
        <v>79</v>
      </c>
      <c r="B255" s="55" t="s">
        <v>206</v>
      </c>
      <c r="C255" s="56" t="s">
        <v>3</v>
      </c>
      <c r="D255" s="55" t="s">
        <v>2</v>
      </c>
      <c r="E255" s="57" t="s">
        <v>316</v>
      </c>
      <c r="F255" s="60">
        <v>600</v>
      </c>
      <c r="G255" s="116">
        <f>G256</f>
        <v>200</v>
      </c>
      <c r="H255" s="52">
        <f>H256</f>
        <v>200</v>
      </c>
      <c r="I255" s="116"/>
      <c r="J255" s="52"/>
      <c r="K255" s="116">
        <f t="shared" si="64"/>
        <v>200</v>
      </c>
      <c r="L255" s="91">
        <f t="shared" si="65"/>
        <v>200</v>
      </c>
      <c r="M255" s="51"/>
      <c r="N255" s="51"/>
      <c r="O255" s="49">
        <f t="shared" si="66"/>
        <v>200</v>
      </c>
      <c r="P255" s="49">
        <f t="shared" si="66"/>
        <v>200</v>
      </c>
      <c r="Q255" s="49"/>
      <c r="R255" s="49"/>
      <c r="S255" s="49">
        <f t="shared" si="62"/>
        <v>200</v>
      </c>
      <c r="T255" s="49">
        <f t="shared" si="63"/>
        <v>200</v>
      </c>
      <c r="U255" s="49"/>
      <c r="V255" s="49"/>
      <c r="W255" s="49">
        <f t="shared" si="58"/>
        <v>200</v>
      </c>
      <c r="X255" s="49">
        <f t="shared" si="59"/>
        <v>200</v>
      </c>
      <c r="Y255" s="49"/>
      <c r="Z255" s="49"/>
      <c r="AA255" s="49">
        <f t="shared" si="60"/>
        <v>200</v>
      </c>
      <c r="AB255" s="49">
        <f t="shared" si="61"/>
        <v>200</v>
      </c>
      <c r="AC255" s="49"/>
      <c r="AD255" s="49"/>
      <c r="AE255" s="49">
        <f t="shared" si="54"/>
        <v>200</v>
      </c>
      <c r="AF255" s="49">
        <f t="shared" si="55"/>
        <v>200</v>
      </c>
      <c r="AG255" s="3"/>
      <c r="AH255" s="3"/>
      <c r="AI255" s="135">
        <f t="shared" si="56"/>
        <v>200</v>
      </c>
      <c r="AJ255" s="135">
        <f t="shared" si="57"/>
        <v>200</v>
      </c>
      <c r="AK255" s="135"/>
      <c r="AL255" s="135"/>
      <c r="AM255" s="135">
        <f t="shared" si="52"/>
        <v>200</v>
      </c>
      <c r="AN255" s="135">
        <f t="shared" si="53"/>
        <v>200</v>
      </c>
    </row>
    <row r="256" spans="1:40" x14ac:dyDescent="0.2">
      <c r="A256" s="42" t="s">
        <v>156</v>
      </c>
      <c r="B256" s="55" t="s">
        <v>206</v>
      </c>
      <c r="C256" s="56" t="s">
        <v>3</v>
      </c>
      <c r="D256" s="55" t="s">
        <v>2</v>
      </c>
      <c r="E256" s="57" t="s">
        <v>316</v>
      </c>
      <c r="F256" s="60">
        <v>610</v>
      </c>
      <c r="G256" s="116">
        <v>200</v>
      </c>
      <c r="H256" s="52">
        <v>200</v>
      </c>
      <c r="I256" s="116"/>
      <c r="J256" s="52"/>
      <c r="K256" s="116">
        <f t="shared" si="64"/>
        <v>200</v>
      </c>
      <c r="L256" s="91">
        <f t="shared" si="65"/>
        <v>200</v>
      </c>
      <c r="M256" s="51"/>
      <c r="N256" s="51"/>
      <c r="O256" s="49">
        <f t="shared" si="66"/>
        <v>200</v>
      </c>
      <c r="P256" s="49">
        <f t="shared" si="66"/>
        <v>200</v>
      </c>
      <c r="Q256" s="49"/>
      <c r="R256" s="49"/>
      <c r="S256" s="49">
        <f t="shared" si="62"/>
        <v>200</v>
      </c>
      <c r="T256" s="49">
        <f t="shared" si="63"/>
        <v>200</v>
      </c>
      <c r="U256" s="49"/>
      <c r="V256" s="49"/>
      <c r="W256" s="49">
        <f t="shared" si="58"/>
        <v>200</v>
      </c>
      <c r="X256" s="49">
        <f t="shared" si="59"/>
        <v>200</v>
      </c>
      <c r="Y256" s="49"/>
      <c r="Z256" s="49"/>
      <c r="AA256" s="49">
        <f t="shared" si="60"/>
        <v>200</v>
      </c>
      <c r="AB256" s="49">
        <f t="shared" si="61"/>
        <v>200</v>
      </c>
      <c r="AC256" s="49"/>
      <c r="AD256" s="49"/>
      <c r="AE256" s="49">
        <f t="shared" si="54"/>
        <v>200</v>
      </c>
      <c r="AF256" s="49">
        <f t="shared" si="55"/>
        <v>200</v>
      </c>
      <c r="AG256" s="3"/>
      <c r="AH256" s="3"/>
      <c r="AI256" s="135">
        <f t="shared" si="56"/>
        <v>200</v>
      </c>
      <c r="AJ256" s="135">
        <f t="shared" si="57"/>
        <v>200</v>
      </c>
      <c r="AK256" s="135"/>
      <c r="AL256" s="135"/>
      <c r="AM256" s="135">
        <f t="shared" si="52"/>
        <v>200</v>
      </c>
      <c r="AN256" s="135">
        <f t="shared" si="53"/>
        <v>200</v>
      </c>
    </row>
    <row r="257" spans="1:40" ht="22.5" x14ac:dyDescent="0.2">
      <c r="A257" s="53" t="s">
        <v>307</v>
      </c>
      <c r="B257" s="55">
        <v>5</v>
      </c>
      <c r="C257" s="56">
        <v>0</v>
      </c>
      <c r="D257" s="55">
        <v>0</v>
      </c>
      <c r="E257" s="57" t="s">
        <v>275</v>
      </c>
      <c r="F257" s="60"/>
      <c r="G257" s="116">
        <f>G258</f>
        <v>30</v>
      </c>
      <c r="H257" s="52">
        <f>H258</f>
        <v>30</v>
      </c>
      <c r="I257" s="116"/>
      <c r="J257" s="52"/>
      <c r="K257" s="116">
        <f t="shared" si="64"/>
        <v>30</v>
      </c>
      <c r="L257" s="91">
        <f t="shared" si="65"/>
        <v>30</v>
      </c>
      <c r="M257" s="51"/>
      <c r="N257" s="51"/>
      <c r="O257" s="49">
        <f t="shared" si="66"/>
        <v>30</v>
      </c>
      <c r="P257" s="49">
        <f t="shared" si="66"/>
        <v>30</v>
      </c>
      <c r="Q257" s="49"/>
      <c r="R257" s="49"/>
      <c r="S257" s="49">
        <f t="shared" si="62"/>
        <v>30</v>
      </c>
      <c r="T257" s="49">
        <f t="shared" si="63"/>
        <v>30</v>
      </c>
      <c r="U257" s="49"/>
      <c r="V257" s="49"/>
      <c r="W257" s="49">
        <f t="shared" si="58"/>
        <v>30</v>
      </c>
      <c r="X257" s="49">
        <f t="shared" si="59"/>
        <v>30</v>
      </c>
      <c r="Y257" s="49"/>
      <c r="Z257" s="49"/>
      <c r="AA257" s="49">
        <f t="shared" si="60"/>
        <v>30</v>
      </c>
      <c r="AB257" s="49">
        <f t="shared" si="61"/>
        <v>30</v>
      </c>
      <c r="AC257" s="49"/>
      <c r="AD257" s="49"/>
      <c r="AE257" s="49">
        <f t="shared" si="54"/>
        <v>30</v>
      </c>
      <c r="AF257" s="49">
        <f t="shared" si="55"/>
        <v>30</v>
      </c>
      <c r="AG257" s="3"/>
      <c r="AH257" s="3"/>
      <c r="AI257" s="135">
        <f t="shared" si="56"/>
        <v>30</v>
      </c>
      <c r="AJ257" s="135">
        <f t="shared" si="57"/>
        <v>30</v>
      </c>
      <c r="AK257" s="135"/>
      <c r="AL257" s="135"/>
      <c r="AM257" s="135">
        <f t="shared" si="52"/>
        <v>30</v>
      </c>
      <c r="AN257" s="135">
        <f t="shared" si="53"/>
        <v>30</v>
      </c>
    </row>
    <row r="258" spans="1:40" ht="22.5" x14ac:dyDescent="0.2">
      <c r="A258" s="42" t="s">
        <v>79</v>
      </c>
      <c r="B258" s="55" t="s">
        <v>206</v>
      </c>
      <c r="C258" s="56" t="s">
        <v>3</v>
      </c>
      <c r="D258" s="55" t="s">
        <v>2</v>
      </c>
      <c r="E258" s="57" t="s">
        <v>275</v>
      </c>
      <c r="F258" s="60">
        <v>600</v>
      </c>
      <c r="G258" s="116">
        <f>G259</f>
        <v>30</v>
      </c>
      <c r="H258" s="52">
        <f>H259</f>
        <v>30</v>
      </c>
      <c r="I258" s="116"/>
      <c r="J258" s="52"/>
      <c r="K258" s="116">
        <f t="shared" si="64"/>
        <v>30</v>
      </c>
      <c r="L258" s="91">
        <f t="shared" si="65"/>
        <v>30</v>
      </c>
      <c r="M258" s="51"/>
      <c r="N258" s="51"/>
      <c r="O258" s="49">
        <f t="shared" si="66"/>
        <v>30</v>
      </c>
      <c r="P258" s="49">
        <f t="shared" si="66"/>
        <v>30</v>
      </c>
      <c r="Q258" s="49"/>
      <c r="R258" s="49"/>
      <c r="S258" s="49">
        <f t="shared" si="62"/>
        <v>30</v>
      </c>
      <c r="T258" s="49">
        <f t="shared" si="63"/>
        <v>30</v>
      </c>
      <c r="U258" s="49"/>
      <c r="V258" s="49"/>
      <c r="W258" s="49">
        <f t="shared" si="58"/>
        <v>30</v>
      </c>
      <c r="X258" s="49">
        <f t="shared" si="59"/>
        <v>30</v>
      </c>
      <c r="Y258" s="49"/>
      <c r="Z258" s="49"/>
      <c r="AA258" s="49">
        <f t="shared" si="60"/>
        <v>30</v>
      </c>
      <c r="AB258" s="49">
        <f t="shared" si="61"/>
        <v>30</v>
      </c>
      <c r="AC258" s="49"/>
      <c r="AD258" s="49"/>
      <c r="AE258" s="49">
        <f t="shared" si="54"/>
        <v>30</v>
      </c>
      <c r="AF258" s="49">
        <f t="shared" si="55"/>
        <v>30</v>
      </c>
      <c r="AG258" s="3"/>
      <c r="AH258" s="3"/>
      <c r="AI258" s="135">
        <f t="shared" si="56"/>
        <v>30</v>
      </c>
      <c r="AJ258" s="135">
        <f t="shared" si="57"/>
        <v>30</v>
      </c>
      <c r="AK258" s="135"/>
      <c r="AL258" s="135"/>
      <c r="AM258" s="135">
        <f t="shared" si="52"/>
        <v>30</v>
      </c>
      <c r="AN258" s="135">
        <f t="shared" si="53"/>
        <v>30</v>
      </c>
    </row>
    <row r="259" spans="1:40" x14ac:dyDescent="0.2">
      <c r="A259" s="42" t="s">
        <v>156</v>
      </c>
      <c r="B259" s="55" t="s">
        <v>206</v>
      </c>
      <c r="C259" s="56" t="s">
        <v>3</v>
      </c>
      <c r="D259" s="55" t="s">
        <v>2</v>
      </c>
      <c r="E259" s="57" t="s">
        <v>275</v>
      </c>
      <c r="F259" s="60">
        <v>610</v>
      </c>
      <c r="G259" s="116">
        <v>30</v>
      </c>
      <c r="H259" s="52">
        <v>30</v>
      </c>
      <c r="I259" s="116"/>
      <c r="J259" s="52"/>
      <c r="K259" s="116">
        <f t="shared" si="64"/>
        <v>30</v>
      </c>
      <c r="L259" s="91">
        <f t="shared" si="65"/>
        <v>30</v>
      </c>
      <c r="M259" s="51"/>
      <c r="N259" s="51"/>
      <c r="O259" s="49">
        <f t="shared" si="66"/>
        <v>30</v>
      </c>
      <c r="P259" s="49">
        <f t="shared" si="66"/>
        <v>30</v>
      </c>
      <c r="Q259" s="49"/>
      <c r="R259" s="49"/>
      <c r="S259" s="49">
        <f t="shared" si="62"/>
        <v>30</v>
      </c>
      <c r="T259" s="49">
        <f t="shared" si="63"/>
        <v>30</v>
      </c>
      <c r="U259" s="49"/>
      <c r="V259" s="49"/>
      <c r="W259" s="49">
        <f t="shared" si="58"/>
        <v>30</v>
      </c>
      <c r="X259" s="49">
        <f t="shared" si="59"/>
        <v>30</v>
      </c>
      <c r="Y259" s="49"/>
      <c r="Z259" s="49"/>
      <c r="AA259" s="49">
        <f t="shared" si="60"/>
        <v>30</v>
      </c>
      <c r="AB259" s="49">
        <f t="shared" si="61"/>
        <v>30</v>
      </c>
      <c r="AC259" s="49"/>
      <c r="AD259" s="49"/>
      <c r="AE259" s="49">
        <f t="shared" si="54"/>
        <v>30</v>
      </c>
      <c r="AF259" s="49">
        <f t="shared" si="55"/>
        <v>30</v>
      </c>
      <c r="AG259" s="3"/>
      <c r="AH259" s="3"/>
      <c r="AI259" s="135">
        <f t="shared" si="56"/>
        <v>30</v>
      </c>
      <c r="AJ259" s="135">
        <f t="shared" si="57"/>
        <v>30</v>
      </c>
      <c r="AK259" s="135"/>
      <c r="AL259" s="135"/>
      <c r="AM259" s="135">
        <f t="shared" si="52"/>
        <v>30</v>
      </c>
      <c r="AN259" s="135">
        <f t="shared" si="53"/>
        <v>30</v>
      </c>
    </row>
    <row r="260" spans="1:40" ht="78.75" x14ac:dyDescent="0.2">
      <c r="A260" s="61" t="s">
        <v>299</v>
      </c>
      <c r="B260" s="112" t="s">
        <v>30</v>
      </c>
      <c r="C260" s="113" t="s">
        <v>3</v>
      </c>
      <c r="D260" s="112" t="s">
        <v>2</v>
      </c>
      <c r="E260" s="114" t="s">
        <v>9</v>
      </c>
      <c r="F260" s="115" t="s">
        <v>7</v>
      </c>
      <c r="G260" s="40">
        <f>G261+G264+G267+G270+G273+G278+G281+G286+G289+G292+G295</f>
        <v>6484.7</v>
      </c>
      <c r="H260" s="40">
        <f>H261+H264+H267+H270+H273+H278+H281+H286+H289+H295+H292</f>
        <v>6384.7</v>
      </c>
      <c r="I260" s="40"/>
      <c r="J260" s="40"/>
      <c r="K260" s="40">
        <f t="shared" si="64"/>
        <v>6484.7</v>
      </c>
      <c r="L260" s="41">
        <f t="shared" si="65"/>
        <v>6384.7</v>
      </c>
      <c r="M260" s="51"/>
      <c r="N260" s="51"/>
      <c r="O260" s="68">
        <f t="shared" si="66"/>
        <v>6484.7</v>
      </c>
      <c r="P260" s="68">
        <f t="shared" si="66"/>
        <v>6384.7</v>
      </c>
      <c r="Q260" s="68"/>
      <c r="R260" s="68"/>
      <c r="S260" s="68">
        <f t="shared" si="62"/>
        <v>6484.7</v>
      </c>
      <c r="T260" s="68">
        <f t="shared" si="63"/>
        <v>6384.7</v>
      </c>
      <c r="U260" s="68"/>
      <c r="V260" s="68"/>
      <c r="W260" s="68">
        <f t="shared" si="58"/>
        <v>6484.7</v>
      </c>
      <c r="X260" s="68">
        <f t="shared" si="59"/>
        <v>6384.7</v>
      </c>
      <c r="Y260" s="68"/>
      <c r="Z260" s="68"/>
      <c r="AA260" s="68">
        <f t="shared" si="60"/>
        <v>6484.7</v>
      </c>
      <c r="AB260" s="68">
        <f t="shared" si="61"/>
        <v>6384.7</v>
      </c>
      <c r="AC260" s="68"/>
      <c r="AD260" s="68"/>
      <c r="AE260" s="68">
        <f t="shared" si="54"/>
        <v>6484.7</v>
      </c>
      <c r="AF260" s="68">
        <f t="shared" si="55"/>
        <v>6384.7</v>
      </c>
      <c r="AG260" s="3"/>
      <c r="AH260" s="3"/>
      <c r="AI260" s="146">
        <f t="shared" si="56"/>
        <v>6484.7</v>
      </c>
      <c r="AJ260" s="146">
        <f t="shared" si="57"/>
        <v>6384.7</v>
      </c>
      <c r="AK260" s="146"/>
      <c r="AL260" s="146"/>
      <c r="AM260" s="146">
        <f t="shared" si="52"/>
        <v>6484.7</v>
      </c>
      <c r="AN260" s="146">
        <f t="shared" si="53"/>
        <v>6384.7</v>
      </c>
    </row>
    <row r="261" spans="1:40" ht="22.5" x14ac:dyDescent="0.2">
      <c r="A261" s="53" t="s">
        <v>279</v>
      </c>
      <c r="B261" s="55">
        <v>6</v>
      </c>
      <c r="C261" s="56">
        <v>0</v>
      </c>
      <c r="D261" s="55">
        <v>0</v>
      </c>
      <c r="E261" s="57">
        <v>78730</v>
      </c>
      <c r="F261" s="60"/>
      <c r="G261" s="116">
        <f>G262</f>
        <v>91.3</v>
      </c>
      <c r="H261" s="116">
        <f>H262</f>
        <v>91.3</v>
      </c>
      <c r="I261" s="116"/>
      <c r="J261" s="116"/>
      <c r="K261" s="116">
        <f t="shared" si="64"/>
        <v>91.3</v>
      </c>
      <c r="L261" s="120">
        <f t="shared" si="65"/>
        <v>91.3</v>
      </c>
      <c r="M261" s="51"/>
      <c r="N261" s="51"/>
      <c r="O261" s="49">
        <f t="shared" si="66"/>
        <v>91.3</v>
      </c>
      <c r="P261" s="49">
        <f t="shared" si="66"/>
        <v>91.3</v>
      </c>
      <c r="Q261" s="49"/>
      <c r="R261" s="49"/>
      <c r="S261" s="49">
        <f t="shared" si="62"/>
        <v>91.3</v>
      </c>
      <c r="T261" s="49">
        <f t="shared" si="63"/>
        <v>91.3</v>
      </c>
      <c r="U261" s="49"/>
      <c r="V261" s="49"/>
      <c r="W261" s="49">
        <f t="shared" si="58"/>
        <v>91.3</v>
      </c>
      <c r="X261" s="49">
        <f t="shared" si="59"/>
        <v>91.3</v>
      </c>
      <c r="Y261" s="49"/>
      <c r="Z261" s="49"/>
      <c r="AA261" s="49">
        <f t="shared" si="60"/>
        <v>91.3</v>
      </c>
      <c r="AB261" s="49">
        <f t="shared" si="61"/>
        <v>91.3</v>
      </c>
      <c r="AC261" s="49"/>
      <c r="AD261" s="49"/>
      <c r="AE261" s="49">
        <f t="shared" si="54"/>
        <v>91.3</v>
      </c>
      <c r="AF261" s="49">
        <f t="shared" si="55"/>
        <v>91.3</v>
      </c>
      <c r="AG261" s="3"/>
      <c r="AH261" s="3"/>
      <c r="AI261" s="135">
        <f t="shared" si="56"/>
        <v>91.3</v>
      </c>
      <c r="AJ261" s="135">
        <f t="shared" si="57"/>
        <v>91.3</v>
      </c>
      <c r="AK261" s="135"/>
      <c r="AL261" s="135"/>
      <c r="AM261" s="135">
        <f t="shared" si="52"/>
        <v>91.3</v>
      </c>
      <c r="AN261" s="135">
        <f t="shared" si="53"/>
        <v>91.3</v>
      </c>
    </row>
    <row r="262" spans="1:40" x14ac:dyDescent="0.2">
      <c r="A262" s="53" t="s">
        <v>38</v>
      </c>
      <c r="B262" s="55">
        <v>6</v>
      </c>
      <c r="C262" s="56">
        <v>0</v>
      </c>
      <c r="D262" s="55">
        <v>0</v>
      </c>
      <c r="E262" s="57">
        <v>78730</v>
      </c>
      <c r="F262" s="60">
        <v>300</v>
      </c>
      <c r="G262" s="116">
        <f>G263</f>
        <v>91.3</v>
      </c>
      <c r="H262" s="116">
        <f>H263</f>
        <v>91.3</v>
      </c>
      <c r="I262" s="116"/>
      <c r="J262" s="116"/>
      <c r="K262" s="116">
        <f t="shared" si="64"/>
        <v>91.3</v>
      </c>
      <c r="L262" s="120">
        <f t="shared" si="65"/>
        <v>91.3</v>
      </c>
      <c r="M262" s="51"/>
      <c r="N262" s="51"/>
      <c r="O262" s="49">
        <f t="shared" si="66"/>
        <v>91.3</v>
      </c>
      <c r="P262" s="49">
        <f t="shared" si="66"/>
        <v>91.3</v>
      </c>
      <c r="Q262" s="49"/>
      <c r="R262" s="49"/>
      <c r="S262" s="49">
        <f t="shared" si="62"/>
        <v>91.3</v>
      </c>
      <c r="T262" s="49">
        <f t="shared" si="63"/>
        <v>91.3</v>
      </c>
      <c r="U262" s="49"/>
      <c r="V262" s="49"/>
      <c r="W262" s="49">
        <f t="shared" si="58"/>
        <v>91.3</v>
      </c>
      <c r="X262" s="49">
        <f t="shared" si="59"/>
        <v>91.3</v>
      </c>
      <c r="Y262" s="49"/>
      <c r="Z262" s="49"/>
      <c r="AA262" s="49">
        <f t="shared" si="60"/>
        <v>91.3</v>
      </c>
      <c r="AB262" s="49">
        <f t="shared" si="61"/>
        <v>91.3</v>
      </c>
      <c r="AC262" s="49"/>
      <c r="AD262" s="49"/>
      <c r="AE262" s="49">
        <f t="shared" si="54"/>
        <v>91.3</v>
      </c>
      <c r="AF262" s="49">
        <f t="shared" si="55"/>
        <v>91.3</v>
      </c>
      <c r="AG262" s="3"/>
      <c r="AH262" s="3"/>
      <c r="AI262" s="135">
        <f t="shared" si="56"/>
        <v>91.3</v>
      </c>
      <c r="AJ262" s="135">
        <f t="shared" si="57"/>
        <v>91.3</v>
      </c>
      <c r="AK262" s="135"/>
      <c r="AL262" s="135"/>
      <c r="AM262" s="135">
        <f t="shared" si="52"/>
        <v>91.3</v>
      </c>
      <c r="AN262" s="135">
        <f t="shared" si="53"/>
        <v>91.3</v>
      </c>
    </row>
    <row r="263" spans="1:40" ht="22.5" x14ac:dyDescent="0.2">
      <c r="A263" s="53" t="s">
        <v>36</v>
      </c>
      <c r="B263" s="55">
        <v>6</v>
      </c>
      <c r="C263" s="56">
        <v>0</v>
      </c>
      <c r="D263" s="55">
        <v>0</v>
      </c>
      <c r="E263" s="57">
        <v>78730</v>
      </c>
      <c r="F263" s="60">
        <v>320</v>
      </c>
      <c r="G263" s="116">
        <v>91.3</v>
      </c>
      <c r="H263" s="116">
        <v>91.3</v>
      </c>
      <c r="I263" s="116"/>
      <c r="J263" s="116"/>
      <c r="K263" s="116">
        <f t="shared" si="64"/>
        <v>91.3</v>
      </c>
      <c r="L263" s="120">
        <f t="shared" si="65"/>
        <v>91.3</v>
      </c>
      <c r="M263" s="51"/>
      <c r="N263" s="51"/>
      <c r="O263" s="49">
        <f t="shared" si="66"/>
        <v>91.3</v>
      </c>
      <c r="P263" s="49">
        <f t="shared" si="66"/>
        <v>91.3</v>
      </c>
      <c r="Q263" s="49"/>
      <c r="R263" s="49"/>
      <c r="S263" s="49">
        <f t="shared" si="62"/>
        <v>91.3</v>
      </c>
      <c r="T263" s="49">
        <f t="shared" si="63"/>
        <v>91.3</v>
      </c>
      <c r="U263" s="49"/>
      <c r="V263" s="49"/>
      <c r="W263" s="49">
        <f t="shared" si="58"/>
        <v>91.3</v>
      </c>
      <c r="X263" s="49">
        <f t="shared" si="59"/>
        <v>91.3</v>
      </c>
      <c r="Y263" s="49"/>
      <c r="Z263" s="49"/>
      <c r="AA263" s="49">
        <f t="shared" si="60"/>
        <v>91.3</v>
      </c>
      <c r="AB263" s="49">
        <f t="shared" si="61"/>
        <v>91.3</v>
      </c>
      <c r="AC263" s="49"/>
      <c r="AD263" s="49"/>
      <c r="AE263" s="49">
        <f t="shared" si="54"/>
        <v>91.3</v>
      </c>
      <c r="AF263" s="49">
        <f t="shared" si="55"/>
        <v>91.3</v>
      </c>
      <c r="AG263" s="3"/>
      <c r="AH263" s="3"/>
      <c r="AI263" s="135">
        <f t="shared" si="56"/>
        <v>91.3</v>
      </c>
      <c r="AJ263" s="135">
        <f t="shared" si="57"/>
        <v>91.3</v>
      </c>
      <c r="AK263" s="135"/>
      <c r="AL263" s="135"/>
      <c r="AM263" s="135">
        <f t="shared" si="52"/>
        <v>91.3</v>
      </c>
      <c r="AN263" s="135">
        <f t="shared" si="53"/>
        <v>91.3</v>
      </c>
    </row>
    <row r="264" spans="1:40" ht="45" x14ac:dyDescent="0.2">
      <c r="A264" s="53" t="s">
        <v>100</v>
      </c>
      <c r="B264" s="55" t="s">
        <v>30</v>
      </c>
      <c r="C264" s="56" t="s">
        <v>3</v>
      </c>
      <c r="D264" s="55" t="s">
        <v>2</v>
      </c>
      <c r="E264" s="57" t="s">
        <v>101</v>
      </c>
      <c r="F264" s="60" t="s">
        <v>7</v>
      </c>
      <c r="G264" s="52">
        <f>G265</f>
        <v>846.4</v>
      </c>
      <c r="H264" s="52">
        <f>H265</f>
        <v>846.4</v>
      </c>
      <c r="I264" s="52"/>
      <c r="J264" s="52"/>
      <c r="K264" s="52">
        <f t="shared" si="64"/>
        <v>846.4</v>
      </c>
      <c r="L264" s="91">
        <f t="shared" si="65"/>
        <v>846.4</v>
      </c>
      <c r="M264" s="51"/>
      <c r="N264" s="51"/>
      <c r="O264" s="49">
        <f t="shared" si="66"/>
        <v>846.4</v>
      </c>
      <c r="P264" s="49">
        <f t="shared" si="66"/>
        <v>846.4</v>
      </c>
      <c r="Q264" s="49"/>
      <c r="R264" s="49"/>
      <c r="S264" s="49">
        <f t="shared" si="62"/>
        <v>846.4</v>
      </c>
      <c r="T264" s="49">
        <f t="shared" si="63"/>
        <v>846.4</v>
      </c>
      <c r="U264" s="49"/>
      <c r="V264" s="49"/>
      <c r="W264" s="49">
        <f t="shared" si="58"/>
        <v>846.4</v>
      </c>
      <c r="X264" s="49">
        <f t="shared" si="59"/>
        <v>846.4</v>
      </c>
      <c r="Y264" s="49"/>
      <c r="Z264" s="49"/>
      <c r="AA264" s="49">
        <f t="shared" si="60"/>
        <v>846.4</v>
      </c>
      <c r="AB264" s="49">
        <f t="shared" si="61"/>
        <v>846.4</v>
      </c>
      <c r="AC264" s="49"/>
      <c r="AD264" s="49"/>
      <c r="AE264" s="49">
        <f t="shared" si="54"/>
        <v>846.4</v>
      </c>
      <c r="AF264" s="49">
        <f t="shared" si="55"/>
        <v>846.4</v>
      </c>
      <c r="AG264" s="3"/>
      <c r="AH264" s="3"/>
      <c r="AI264" s="135">
        <f t="shared" si="56"/>
        <v>846.4</v>
      </c>
      <c r="AJ264" s="135">
        <f t="shared" si="57"/>
        <v>846.4</v>
      </c>
      <c r="AK264" s="135"/>
      <c r="AL264" s="135"/>
      <c r="AM264" s="135">
        <f t="shared" si="52"/>
        <v>846.4</v>
      </c>
      <c r="AN264" s="135">
        <f t="shared" si="53"/>
        <v>846.4</v>
      </c>
    </row>
    <row r="265" spans="1:40" ht="22.5" x14ac:dyDescent="0.2">
      <c r="A265" s="42" t="s">
        <v>99</v>
      </c>
      <c r="B265" s="55" t="s">
        <v>30</v>
      </c>
      <c r="C265" s="56" t="s">
        <v>3</v>
      </c>
      <c r="D265" s="55" t="s">
        <v>2</v>
      </c>
      <c r="E265" s="57" t="s">
        <v>101</v>
      </c>
      <c r="F265" s="60">
        <v>400</v>
      </c>
      <c r="G265" s="52">
        <f>G266</f>
        <v>846.4</v>
      </c>
      <c r="H265" s="52">
        <f>H266</f>
        <v>846.4</v>
      </c>
      <c r="I265" s="52"/>
      <c r="J265" s="52"/>
      <c r="K265" s="52">
        <f t="shared" si="64"/>
        <v>846.4</v>
      </c>
      <c r="L265" s="91">
        <f t="shared" si="65"/>
        <v>846.4</v>
      </c>
      <c r="M265" s="51"/>
      <c r="N265" s="51"/>
      <c r="O265" s="49">
        <f t="shared" si="66"/>
        <v>846.4</v>
      </c>
      <c r="P265" s="49">
        <f t="shared" si="66"/>
        <v>846.4</v>
      </c>
      <c r="Q265" s="49"/>
      <c r="R265" s="49"/>
      <c r="S265" s="49">
        <f t="shared" si="62"/>
        <v>846.4</v>
      </c>
      <c r="T265" s="49">
        <f t="shared" si="63"/>
        <v>846.4</v>
      </c>
      <c r="U265" s="49"/>
      <c r="V265" s="49"/>
      <c r="W265" s="49">
        <f t="shared" si="58"/>
        <v>846.4</v>
      </c>
      <c r="X265" s="49">
        <f t="shared" si="59"/>
        <v>846.4</v>
      </c>
      <c r="Y265" s="49"/>
      <c r="Z265" s="49"/>
      <c r="AA265" s="49">
        <f t="shared" si="60"/>
        <v>846.4</v>
      </c>
      <c r="AB265" s="49">
        <f t="shared" si="61"/>
        <v>846.4</v>
      </c>
      <c r="AC265" s="49"/>
      <c r="AD265" s="49"/>
      <c r="AE265" s="49">
        <f t="shared" si="54"/>
        <v>846.4</v>
      </c>
      <c r="AF265" s="49">
        <f t="shared" si="55"/>
        <v>846.4</v>
      </c>
      <c r="AG265" s="3"/>
      <c r="AH265" s="3"/>
      <c r="AI265" s="135">
        <f t="shared" si="56"/>
        <v>846.4</v>
      </c>
      <c r="AJ265" s="135">
        <f t="shared" si="57"/>
        <v>846.4</v>
      </c>
      <c r="AK265" s="135"/>
      <c r="AL265" s="135"/>
      <c r="AM265" s="135">
        <f t="shared" si="52"/>
        <v>846.4</v>
      </c>
      <c r="AN265" s="135">
        <f t="shared" si="53"/>
        <v>846.4</v>
      </c>
    </row>
    <row r="266" spans="1:40" x14ac:dyDescent="0.2">
      <c r="A266" s="42" t="s">
        <v>98</v>
      </c>
      <c r="B266" s="55" t="s">
        <v>30</v>
      </c>
      <c r="C266" s="56" t="s">
        <v>3</v>
      </c>
      <c r="D266" s="55" t="s">
        <v>2</v>
      </c>
      <c r="E266" s="57" t="s">
        <v>101</v>
      </c>
      <c r="F266" s="60">
        <v>410</v>
      </c>
      <c r="G266" s="52">
        <v>846.4</v>
      </c>
      <c r="H266" s="52">
        <v>846.4</v>
      </c>
      <c r="I266" s="52"/>
      <c r="J266" s="52"/>
      <c r="K266" s="52">
        <f t="shared" si="64"/>
        <v>846.4</v>
      </c>
      <c r="L266" s="91">
        <f t="shared" si="65"/>
        <v>846.4</v>
      </c>
      <c r="M266" s="51"/>
      <c r="N266" s="51"/>
      <c r="O266" s="49">
        <f t="shared" si="66"/>
        <v>846.4</v>
      </c>
      <c r="P266" s="49">
        <f t="shared" si="66"/>
        <v>846.4</v>
      </c>
      <c r="Q266" s="49"/>
      <c r="R266" s="49"/>
      <c r="S266" s="49">
        <f t="shared" si="62"/>
        <v>846.4</v>
      </c>
      <c r="T266" s="49">
        <f t="shared" si="63"/>
        <v>846.4</v>
      </c>
      <c r="U266" s="49"/>
      <c r="V266" s="49"/>
      <c r="W266" s="49">
        <f t="shared" si="58"/>
        <v>846.4</v>
      </c>
      <c r="X266" s="49">
        <f t="shared" si="59"/>
        <v>846.4</v>
      </c>
      <c r="Y266" s="49"/>
      <c r="Z266" s="49"/>
      <c r="AA266" s="49">
        <f t="shared" si="60"/>
        <v>846.4</v>
      </c>
      <c r="AB266" s="49">
        <f t="shared" si="61"/>
        <v>846.4</v>
      </c>
      <c r="AC266" s="49"/>
      <c r="AD266" s="49"/>
      <c r="AE266" s="49">
        <f t="shared" si="54"/>
        <v>846.4</v>
      </c>
      <c r="AF266" s="49">
        <f t="shared" si="55"/>
        <v>846.4</v>
      </c>
      <c r="AG266" s="3"/>
      <c r="AH266" s="3"/>
      <c r="AI266" s="135">
        <f t="shared" si="56"/>
        <v>846.4</v>
      </c>
      <c r="AJ266" s="135">
        <f t="shared" si="57"/>
        <v>846.4</v>
      </c>
      <c r="AK266" s="135"/>
      <c r="AL266" s="135"/>
      <c r="AM266" s="135">
        <f t="shared" si="52"/>
        <v>846.4</v>
      </c>
      <c r="AN266" s="135">
        <f t="shared" si="53"/>
        <v>846.4</v>
      </c>
    </row>
    <row r="267" spans="1:40" ht="45" x14ac:dyDescent="0.2">
      <c r="A267" s="42" t="s">
        <v>46</v>
      </c>
      <c r="B267" s="55" t="s">
        <v>30</v>
      </c>
      <c r="C267" s="56" t="s">
        <v>3</v>
      </c>
      <c r="D267" s="55" t="s">
        <v>2</v>
      </c>
      <c r="E267" s="57" t="s">
        <v>45</v>
      </c>
      <c r="F267" s="60" t="s">
        <v>7</v>
      </c>
      <c r="G267" s="52">
        <f>G268</f>
        <v>44.9</v>
      </c>
      <c r="H267" s="52">
        <f>H268</f>
        <v>44.9</v>
      </c>
      <c r="I267" s="52"/>
      <c r="J267" s="52"/>
      <c r="K267" s="52">
        <f t="shared" si="64"/>
        <v>44.9</v>
      </c>
      <c r="L267" s="91">
        <f t="shared" si="65"/>
        <v>44.9</v>
      </c>
      <c r="M267" s="51"/>
      <c r="N267" s="51"/>
      <c r="O267" s="49">
        <f t="shared" si="66"/>
        <v>44.9</v>
      </c>
      <c r="P267" s="49">
        <f t="shared" si="66"/>
        <v>44.9</v>
      </c>
      <c r="Q267" s="49"/>
      <c r="R267" s="49"/>
      <c r="S267" s="49">
        <f t="shared" si="62"/>
        <v>44.9</v>
      </c>
      <c r="T267" s="49">
        <f t="shared" si="63"/>
        <v>44.9</v>
      </c>
      <c r="U267" s="49"/>
      <c r="V267" s="49"/>
      <c r="W267" s="49">
        <f t="shared" si="58"/>
        <v>44.9</v>
      </c>
      <c r="X267" s="49">
        <f t="shared" si="59"/>
        <v>44.9</v>
      </c>
      <c r="Y267" s="49"/>
      <c r="Z267" s="49"/>
      <c r="AA267" s="49">
        <f t="shared" si="60"/>
        <v>44.9</v>
      </c>
      <c r="AB267" s="49">
        <f t="shared" si="61"/>
        <v>44.9</v>
      </c>
      <c r="AC267" s="49"/>
      <c r="AD267" s="49"/>
      <c r="AE267" s="49">
        <f t="shared" si="54"/>
        <v>44.9</v>
      </c>
      <c r="AF267" s="49">
        <f t="shared" si="55"/>
        <v>44.9</v>
      </c>
      <c r="AG267" s="3"/>
      <c r="AH267" s="3"/>
      <c r="AI267" s="135">
        <f t="shared" si="56"/>
        <v>44.9</v>
      </c>
      <c r="AJ267" s="135">
        <f t="shared" si="57"/>
        <v>44.9</v>
      </c>
      <c r="AK267" s="135"/>
      <c r="AL267" s="135"/>
      <c r="AM267" s="135">
        <f t="shared" si="52"/>
        <v>44.9</v>
      </c>
      <c r="AN267" s="135">
        <f t="shared" si="53"/>
        <v>44.9</v>
      </c>
    </row>
    <row r="268" spans="1:40" x14ac:dyDescent="0.2">
      <c r="A268" s="42" t="s">
        <v>38</v>
      </c>
      <c r="B268" s="55" t="s">
        <v>30</v>
      </c>
      <c r="C268" s="56" t="s">
        <v>3</v>
      </c>
      <c r="D268" s="55" t="s">
        <v>2</v>
      </c>
      <c r="E268" s="57" t="s">
        <v>45</v>
      </c>
      <c r="F268" s="60">
        <v>300</v>
      </c>
      <c r="G268" s="52">
        <f>G269</f>
        <v>44.9</v>
      </c>
      <c r="H268" s="52">
        <f>H269</f>
        <v>44.9</v>
      </c>
      <c r="I268" s="52"/>
      <c r="J268" s="52"/>
      <c r="K268" s="52">
        <f t="shared" si="64"/>
        <v>44.9</v>
      </c>
      <c r="L268" s="91">
        <f t="shared" si="65"/>
        <v>44.9</v>
      </c>
      <c r="M268" s="51"/>
      <c r="N268" s="51"/>
      <c r="O268" s="49">
        <f t="shared" si="66"/>
        <v>44.9</v>
      </c>
      <c r="P268" s="49">
        <f t="shared" si="66"/>
        <v>44.9</v>
      </c>
      <c r="Q268" s="49"/>
      <c r="R268" s="49"/>
      <c r="S268" s="49">
        <f t="shared" si="62"/>
        <v>44.9</v>
      </c>
      <c r="T268" s="49">
        <f t="shared" si="63"/>
        <v>44.9</v>
      </c>
      <c r="U268" s="49"/>
      <c r="V268" s="49"/>
      <c r="W268" s="49">
        <f t="shared" si="58"/>
        <v>44.9</v>
      </c>
      <c r="X268" s="49">
        <f t="shared" si="59"/>
        <v>44.9</v>
      </c>
      <c r="Y268" s="49"/>
      <c r="Z268" s="49"/>
      <c r="AA268" s="49">
        <f t="shared" si="60"/>
        <v>44.9</v>
      </c>
      <c r="AB268" s="49">
        <f t="shared" si="61"/>
        <v>44.9</v>
      </c>
      <c r="AC268" s="49"/>
      <c r="AD268" s="49"/>
      <c r="AE268" s="49">
        <f t="shared" si="54"/>
        <v>44.9</v>
      </c>
      <c r="AF268" s="49">
        <f t="shared" si="55"/>
        <v>44.9</v>
      </c>
      <c r="AG268" s="3"/>
      <c r="AH268" s="3"/>
      <c r="AI268" s="135">
        <f t="shared" si="56"/>
        <v>44.9</v>
      </c>
      <c r="AJ268" s="135">
        <f t="shared" si="57"/>
        <v>44.9</v>
      </c>
      <c r="AK268" s="135"/>
      <c r="AL268" s="135"/>
      <c r="AM268" s="135">
        <f t="shared" si="52"/>
        <v>44.9</v>
      </c>
      <c r="AN268" s="135">
        <f t="shared" si="53"/>
        <v>44.9</v>
      </c>
    </row>
    <row r="269" spans="1:40" ht="22.5" x14ac:dyDescent="0.2">
      <c r="A269" s="42" t="s">
        <v>36</v>
      </c>
      <c r="B269" s="55" t="s">
        <v>30</v>
      </c>
      <c r="C269" s="56" t="s">
        <v>3</v>
      </c>
      <c r="D269" s="55" t="s">
        <v>2</v>
      </c>
      <c r="E269" s="57" t="s">
        <v>45</v>
      </c>
      <c r="F269" s="60">
        <v>320</v>
      </c>
      <c r="G269" s="52">
        <v>44.9</v>
      </c>
      <c r="H269" s="52">
        <v>44.9</v>
      </c>
      <c r="I269" s="52"/>
      <c r="J269" s="52"/>
      <c r="K269" s="52">
        <f t="shared" si="64"/>
        <v>44.9</v>
      </c>
      <c r="L269" s="91">
        <f t="shared" si="65"/>
        <v>44.9</v>
      </c>
      <c r="M269" s="51"/>
      <c r="N269" s="51"/>
      <c r="O269" s="49">
        <f t="shared" si="66"/>
        <v>44.9</v>
      </c>
      <c r="P269" s="49">
        <f t="shared" si="66"/>
        <v>44.9</v>
      </c>
      <c r="Q269" s="49"/>
      <c r="R269" s="49"/>
      <c r="S269" s="49">
        <f t="shared" si="62"/>
        <v>44.9</v>
      </c>
      <c r="T269" s="49">
        <f t="shared" si="63"/>
        <v>44.9</v>
      </c>
      <c r="U269" s="49"/>
      <c r="V269" s="49"/>
      <c r="W269" s="49">
        <f t="shared" si="58"/>
        <v>44.9</v>
      </c>
      <c r="X269" s="49">
        <f t="shared" si="59"/>
        <v>44.9</v>
      </c>
      <c r="Y269" s="49"/>
      <c r="Z269" s="49"/>
      <c r="AA269" s="49">
        <f t="shared" si="60"/>
        <v>44.9</v>
      </c>
      <c r="AB269" s="49">
        <f t="shared" si="61"/>
        <v>44.9</v>
      </c>
      <c r="AC269" s="49"/>
      <c r="AD269" s="49"/>
      <c r="AE269" s="49">
        <f t="shared" si="54"/>
        <v>44.9</v>
      </c>
      <c r="AF269" s="49">
        <f t="shared" si="55"/>
        <v>44.9</v>
      </c>
      <c r="AG269" s="3"/>
      <c r="AH269" s="3"/>
      <c r="AI269" s="135">
        <f t="shared" si="56"/>
        <v>44.9</v>
      </c>
      <c r="AJ269" s="135">
        <f t="shared" si="57"/>
        <v>44.9</v>
      </c>
      <c r="AK269" s="135"/>
      <c r="AL269" s="135"/>
      <c r="AM269" s="135">
        <f t="shared" si="52"/>
        <v>44.9</v>
      </c>
      <c r="AN269" s="135">
        <f t="shared" si="53"/>
        <v>44.9</v>
      </c>
    </row>
    <row r="270" spans="1:40" x14ac:dyDescent="0.2">
      <c r="A270" s="42" t="s">
        <v>56</v>
      </c>
      <c r="B270" s="55" t="s">
        <v>30</v>
      </c>
      <c r="C270" s="56" t="s">
        <v>3</v>
      </c>
      <c r="D270" s="55" t="s">
        <v>2</v>
      </c>
      <c r="E270" s="57" t="s">
        <v>55</v>
      </c>
      <c r="F270" s="60" t="s">
        <v>7</v>
      </c>
      <c r="G270" s="52">
        <f>G271</f>
        <v>157</v>
      </c>
      <c r="H270" s="52">
        <f>H271</f>
        <v>157</v>
      </c>
      <c r="I270" s="52"/>
      <c r="J270" s="52"/>
      <c r="K270" s="52">
        <f t="shared" si="64"/>
        <v>157</v>
      </c>
      <c r="L270" s="91">
        <f t="shared" si="65"/>
        <v>157</v>
      </c>
      <c r="M270" s="51"/>
      <c r="N270" s="51"/>
      <c r="O270" s="49">
        <f t="shared" si="66"/>
        <v>157</v>
      </c>
      <c r="P270" s="49">
        <f t="shared" si="66"/>
        <v>157</v>
      </c>
      <c r="Q270" s="49"/>
      <c r="R270" s="49"/>
      <c r="S270" s="49">
        <f t="shared" si="62"/>
        <v>157</v>
      </c>
      <c r="T270" s="49">
        <f t="shared" si="63"/>
        <v>157</v>
      </c>
      <c r="U270" s="49"/>
      <c r="V270" s="49"/>
      <c r="W270" s="49">
        <f t="shared" si="58"/>
        <v>157</v>
      </c>
      <c r="X270" s="49">
        <f t="shared" si="59"/>
        <v>157</v>
      </c>
      <c r="Y270" s="49"/>
      <c r="Z270" s="49"/>
      <c r="AA270" s="49">
        <f t="shared" si="60"/>
        <v>157</v>
      </c>
      <c r="AB270" s="49">
        <f t="shared" si="61"/>
        <v>157</v>
      </c>
      <c r="AC270" s="49"/>
      <c r="AD270" s="49"/>
      <c r="AE270" s="49">
        <f t="shared" si="54"/>
        <v>157</v>
      </c>
      <c r="AF270" s="49">
        <f t="shared" si="55"/>
        <v>157</v>
      </c>
      <c r="AG270" s="3"/>
      <c r="AH270" s="3"/>
      <c r="AI270" s="135">
        <f t="shared" si="56"/>
        <v>157</v>
      </c>
      <c r="AJ270" s="135">
        <f t="shared" si="57"/>
        <v>157</v>
      </c>
      <c r="AK270" s="135"/>
      <c r="AL270" s="135"/>
      <c r="AM270" s="135">
        <f t="shared" si="52"/>
        <v>157</v>
      </c>
      <c r="AN270" s="135">
        <f t="shared" si="53"/>
        <v>157</v>
      </c>
    </row>
    <row r="271" spans="1:40" ht="22.5" x14ac:dyDescent="0.2">
      <c r="A271" s="42" t="s">
        <v>14</v>
      </c>
      <c r="B271" s="55" t="s">
        <v>30</v>
      </c>
      <c r="C271" s="56" t="s">
        <v>3</v>
      </c>
      <c r="D271" s="55" t="s">
        <v>2</v>
      </c>
      <c r="E271" s="57" t="s">
        <v>55</v>
      </c>
      <c r="F271" s="60">
        <v>200</v>
      </c>
      <c r="G271" s="52">
        <f>G272</f>
        <v>157</v>
      </c>
      <c r="H271" s="52">
        <f>H272</f>
        <v>157</v>
      </c>
      <c r="I271" s="52"/>
      <c r="J271" s="52"/>
      <c r="K271" s="52">
        <f t="shared" si="64"/>
        <v>157</v>
      </c>
      <c r="L271" s="91">
        <f t="shared" si="65"/>
        <v>157</v>
      </c>
      <c r="M271" s="51"/>
      <c r="N271" s="51"/>
      <c r="O271" s="49">
        <f t="shared" si="66"/>
        <v>157</v>
      </c>
      <c r="P271" s="49">
        <f t="shared" si="66"/>
        <v>157</v>
      </c>
      <c r="Q271" s="49"/>
      <c r="R271" s="49"/>
      <c r="S271" s="49">
        <f t="shared" si="62"/>
        <v>157</v>
      </c>
      <c r="T271" s="49">
        <f t="shared" si="63"/>
        <v>157</v>
      </c>
      <c r="U271" s="49"/>
      <c r="V271" s="49"/>
      <c r="W271" s="49">
        <f t="shared" si="58"/>
        <v>157</v>
      </c>
      <c r="X271" s="49">
        <f t="shared" si="59"/>
        <v>157</v>
      </c>
      <c r="Y271" s="49"/>
      <c r="Z271" s="49"/>
      <c r="AA271" s="49">
        <f t="shared" si="60"/>
        <v>157</v>
      </c>
      <c r="AB271" s="49">
        <f t="shared" si="61"/>
        <v>157</v>
      </c>
      <c r="AC271" s="49"/>
      <c r="AD271" s="49"/>
      <c r="AE271" s="49">
        <f t="shared" si="54"/>
        <v>157</v>
      </c>
      <c r="AF271" s="49">
        <f t="shared" si="55"/>
        <v>157</v>
      </c>
      <c r="AG271" s="3"/>
      <c r="AH271" s="3"/>
      <c r="AI271" s="135">
        <f t="shared" si="56"/>
        <v>157</v>
      </c>
      <c r="AJ271" s="135">
        <f t="shared" si="57"/>
        <v>157</v>
      </c>
      <c r="AK271" s="135"/>
      <c r="AL271" s="135"/>
      <c r="AM271" s="135">
        <f t="shared" si="52"/>
        <v>157</v>
      </c>
      <c r="AN271" s="135">
        <f t="shared" si="53"/>
        <v>157</v>
      </c>
    </row>
    <row r="272" spans="1:40" ht="22.5" x14ac:dyDescent="0.2">
      <c r="A272" s="42" t="s">
        <v>13</v>
      </c>
      <c r="B272" s="55" t="s">
        <v>30</v>
      </c>
      <c r="C272" s="56" t="s">
        <v>3</v>
      </c>
      <c r="D272" s="55" t="s">
        <v>2</v>
      </c>
      <c r="E272" s="57" t="s">
        <v>55</v>
      </c>
      <c r="F272" s="60">
        <v>240</v>
      </c>
      <c r="G272" s="52">
        <v>157</v>
      </c>
      <c r="H272" s="52">
        <v>157</v>
      </c>
      <c r="I272" s="52"/>
      <c r="J272" s="52"/>
      <c r="K272" s="52">
        <f t="shared" si="64"/>
        <v>157</v>
      </c>
      <c r="L272" s="91">
        <f t="shared" si="65"/>
        <v>157</v>
      </c>
      <c r="M272" s="51"/>
      <c r="N272" s="51"/>
      <c r="O272" s="49">
        <f t="shared" si="66"/>
        <v>157</v>
      </c>
      <c r="P272" s="49">
        <f t="shared" si="66"/>
        <v>157</v>
      </c>
      <c r="Q272" s="49"/>
      <c r="R272" s="49"/>
      <c r="S272" s="49">
        <f t="shared" si="62"/>
        <v>157</v>
      </c>
      <c r="T272" s="49">
        <f t="shared" si="63"/>
        <v>157</v>
      </c>
      <c r="U272" s="49"/>
      <c r="V272" s="49"/>
      <c r="W272" s="49">
        <f t="shared" si="58"/>
        <v>157</v>
      </c>
      <c r="X272" s="49">
        <f t="shared" si="59"/>
        <v>157</v>
      </c>
      <c r="Y272" s="49"/>
      <c r="Z272" s="49"/>
      <c r="AA272" s="49">
        <f t="shared" si="60"/>
        <v>157</v>
      </c>
      <c r="AB272" s="49">
        <f t="shared" si="61"/>
        <v>157</v>
      </c>
      <c r="AC272" s="49"/>
      <c r="AD272" s="49"/>
      <c r="AE272" s="49">
        <f t="shared" si="54"/>
        <v>157</v>
      </c>
      <c r="AF272" s="49">
        <f t="shared" si="55"/>
        <v>157</v>
      </c>
      <c r="AG272" s="3"/>
      <c r="AH272" s="3"/>
      <c r="AI272" s="135">
        <f t="shared" si="56"/>
        <v>157</v>
      </c>
      <c r="AJ272" s="135">
        <f t="shared" si="57"/>
        <v>157</v>
      </c>
      <c r="AK272" s="135"/>
      <c r="AL272" s="135"/>
      <c r="AM272" s="135">
        <f t="shared" si="52"/>
        <v>157</v>
      </c>
      <c r="AN272" s="135">
        <f t="shared" si="53"/>
        <v>157</v>
      </c>
    </row>
    <row r="273" spans="1:40" x14ac:dyDescent="0.2">
      <c r="A273" s="42" t="s">
        <v>31</v>
      </c>
      <c r="B273" s="55" t="s">
        <v>30</v>
      </c>
      <c r="C273" s="56" t="s">
        <v>3</v>
      </c>
      <c r="D273" s="55" t="s">
        <v>2</v>
      </c>
      <c r="E273" s="57" t="s">
        <v>29</v>
      </c>
      <c r="F273" s="60" t="s">
        <v>7</v>
      </c>
      <c r="G273" s="52">
        <f>G274+G276</f>
        <v>680</v>
      </c>
      <c r="H273" s="52">
        <f>H274+H276</f>
        <v>680</v>
      </c>
      <c r="I273" s="52"/>
      <c r="J273" s="52"/>
      <c r="K273" s="52">
        <f t="shared" si="64"/>
        <v>680</v>
      </c>
      <c r="L273" s="91">
        <f t="shared" si="65"/>
        <v>680</v>
      </c>
      <c r="M273" s="51"/>
      <c r="N273" s="51"/>
      <c r="O273" s="49">
        <f t="shared" si="66"/>
        <v>680</v>
      </c>
      <c r="P273" s="49">
        <f t="shared" si="66"/>
        <v>680</v>
      </c>
      <c r="Q273" s="49"/>
      <c r="R273" s="49"/>
      <c r="S273" s="49">
        <f t="shared" si="62"/>
        <v>680</v>
      </c>
      <c r="T273" s="49">
        <f t="shared" si="63"/>
        <v>680</v>
      </c>
      <c r="U273" s="49"/>
      <c r="V273" s="49"/>
      <c r="W273" s="49">
        <f t="shared" si="58"/>
        <v>680</v>
      </c>
      <c r="X273" s="49">
        <f t="shared" si="59"/>
        <v>680</v>
      </c>
      <c r="Y273" s="49"/>
      <c r="Z273" s="49"/>
      <c r="AA273" s="49">
        <f t="shared" si="60"/>
        <v>680</v>
      </c>
      <c r="AB273" s="49">
        <f t="shared" si="61"/>
        <v>680</v>
      </c>
      <c r="AC273" s="49"/>
      <c r="AD273" s="49"/>
      <c r="AE273" s="49">
        <f t="shared" si="54"/>
        <v>680</v>
      </c>
      <c r="AF273" s="49">
        <f t="shared" si="55"/>
        <v>680</v>
      </c>
      <c r="AG273" s="3"/>
      <c r="AH273" s="3"/>
      <c r="AI273" s="135">
        <f t="shared" si="56"/>
        <v>680</v>
      </c>
      <c r="AJ273" s="135">
        <f t="shared" si="57"/>
        <v>680</v>
      </c>
      <c r="AK273" s="135"/>
      <c r="AL273" s="135"/>
      <c r="AM273" s="135">
        <f t="shared" si="52"/>
        <v>680</v>
      </c>
      <c r="AN273" s="135">
        <f t="shared" si="53"/>
        <v>680</v>
      </c>
    </row>
    <row r="274" spans="1:40" ht="56.25" x14ac:dyDescent="0.2">
      <c r="A274" s="42" t="s">
        <v>6</v>
      </c>
      <c r="B274" s="55" t="s">
        <v>30</v>
      </c>
      <c r="C274" s="56" t="s">
        <v>3</v>
      </c>
      <c r="D274" s="55" t="s">
        <v>2</v>
      </c>
      <c r="E274" s="57" t="s">
        <v>29</v>
      </c>
      <c r="F274" s="60">
        <v>100</v>
      </c>
      <c r="G274" s="52">
        <f>G275</f>
        <v>435.7</v>
      </c>
      <c r="H274" s="52">
        <f>H275</f>
        <v>435.7</v>
      </c>
      <c r="I274" s="52"/>
      <c r="J274" s="52"/>
      <c r="K274" s="52">
        <f t="shared" si="64"/>
        <v>435.7</v>
      </c>
      <c r="L274" s="91">
        <f t="shared" si="65"/>
        <v>435.7</v>
      </c>
      <c r="M274" s="51"/>
      <c r="N274" s="51"/>
      <c r="O274" s="49">
        <f t="shared" si="66"/>
        <v>435.7</v>
      </c>
      <c r="P274" s="49">
        <f t="shared" si="66"/>
        <v>435.7</v>
      </c>
      <c r="Q274" s="49"/>
      <c r="R274" s="49"/>
      <c r="S274" s="49">
        <f t="shared" si="62"/>
        <v>435.7</v>
      </c>
      <c r="T274" s="49">
        <f t="shared" si="63"/>
        <v>435.7</v>
      </c>
      <c r="U274" s="49"/>
      <c r="V274" s="49"/>
      <c r="W274" s="49">
        <f t="shared" si="58"/>
        <v>435.7</v>
      </c>
      <c r="X274" s="49">
        <f t="shared" si="59"/>
        <v>435.7</v>
      </c>
      <c r="Y274" s="49"/>
      <c r="Z274" s="49"/>
      <c r="AA274" s="49">
        <f t="shared" si="60"/>
        <v>435.7</v>
      </c>
      <c r="AB274" s="49">
        <f t="shared" si="61"/>
        <v>435.7</v>
      </c>
      <c r="AC274" s="49"/>
      <c r="AD274" s="49"/>
      <c r="AE274" s="49">
        <f t="shared" si="54"/>
        <v>435.7</v>
      </c>
      <c r="AF274" s="49">
        <f t="shared" si="55"/>
        <v>435.7</v>
      </c>
      <c r="AG274" s="3"/>
      <c r="AH274" s="3"/>
      <c r="AI274" s="135">
        <f t="shared" si="56"/>
        <v>435.7</v>
      </c>
      <c r="AJ274" s="135">
        <f t="shared" si="57"/>
        <v>435.7</v>
      </c>
      <c r="AK274" s="135"/>
      <c r="AL274" s="135"/>
      <c r="AM274" s="135">
        <f t="shared" si="52"/>
        <v>435.7</v>
      </c>
      <c r="AN274" s="135">
        <f t="shared" si="53"/>
        <v>435.7</v>
      </c>
    </row>
    <row r="275" spans="1:40" ht="22.5" x14ac:dyDescent="0.2">
      <c r="A275" s="42" t="s">
        <v>5</v>
      </c>
      <c r="B275" s="55" t="s">
        <v>30</v>
      </c>
      <c r="C275" s="56" t="s">
        <v>3</v>
      </c>
      <c r="D275" s="55" t="s">
        <v>2</v>
      </c>
      <c r="E275" s="57" t="s">
        <v>29</v>
      </c>
      <c r="F275" s="60">
        <v>120</v>
      </c>
      <c r="G275" s="52">
        <v>435.7</v>
      </c>
      <c r="H275" s="52">
        <v>435.7</v>
      </c>
      <c r="I275" s="52"/>
      <c r="J275" s="52"/>
      <c r="K275" s="52">
        <f t="shared" si="64"/>
        <v>435.7</v>
      </c>
      <c r="L275" s="91">
        <f t="shared" si="65"/>
        <v>435.7</v>
      </c>
      <c r="M275" s="51"/>
      <c r="N275" s="51"/>
      <c r="O275" s="49">
        <f t="shared" si="66"/>
        <v>435.7</v>
      </c>
      <c r="P275" s="49">
        <f t="shared" si="66"/>
        <v>435.7</v>
      </c>
      <c r="Q275" s="49"/>
      <c r="R275" s="49"/>
      <c r="S275" s="49">
        <f t="shared" si="62"/>
        <v>435.7</v>
      </c>
      <c r="T275" s="49">
        <f t="shared" si="63"/>
        <v>435.7</v>
      </c>
      <c r="U275" s="49"/>
      <c r="V275" s="49"/>
      <c r="W275" s="49">
        <f t="shared" si="58"/>
        <v>435.7</v>
      </c>
      <c r="X275" s="49">
        <f t="shared" si="59"/>
        <v>435.7</v>
      </c>
      <c r="Y275" s="49"/>
      <c r="Z275" s="49"/>
      <c r="AA275" s="49">
        <f t="shared" si="60"/>
        <v>435.7</v>
      </c>
      <c r="AB275" s="49">
        <f t="shared" si="61"/>
        <v>435.7</v>
      </c>
      <c r="AC275" s="49"/>
      <c r="AD275" s="49"/>
      <c r="AE275" s="49">
        <f t="shared" si="54"/>
        <v>435.7</v>
      </c>
      <c r="AF275" s="49">
        <f t="shared" si="55"/>
        <v>435.7</v>
      </c>
      <c r="AG275" s="3"/>
      <c r="AH275" s="3"/>
      <c r="AI275" s="135">
        <f t="shared" si="56"/>
        <v>435.7</v>
      </c>
      <c r="AJ275" s="135">
        <f t="shared" si="57"/>
        <v>435.7</v>
      </c>
      <c r="AK275" s="135"/>
      <c r="AL275" s="135"/>
      <c r="AM275" s="135">
        <f t="shared" ref="AM275:AM338" si="67">AI275+AK275</f>
        <v>435.7</v>
      </c>
      <c r="AN275" s="135">
        <f t="shared" ref="AN275:AN338" si="68">AJ275+AL275</f>
        <v>435.7</v>
      </c>
    </row>
    <row r="276" spans="1:40" ht="22.5" x14ac:dyDescent="0.2">
      <c r="A276" s="42" t="s">
        <v>14</v>
      </c>
      <c r="B276" s="55" t="s">
        <v>30</v>
      </c>
      <c r="C276" s="56" t="s">
        <v>3</v>
      </c>
      <c r="D276" s="55" t="s">
        <v>2</v>
      </c>
      <c r="E276" s="57" t="s">
        <v>29</v>
      </c>
      <c r="F276" s="60">
        <v>200</v>
      </c>
      <c r="G276" s="52">
        <f>G277</f>
        <v>244.3</v>
      </c>
      <c r="H276" s="52">
        <f>H277</f>
        <v>244.3</v>
      </c>
      <c r="I276" s="52"/>
      <c r="J276" s="52"/>
      <c r="K276" s="52">
        <f t="shared" si="64"/>
        <v>244.3</v>
      </c>
      <c r="L276" s="91">
        <f t="shared" si="65"/>
        <v>244.3</v>
      </c>
      <c r="M276" s="51"/>
      <c r="N276" s="51"/>
      <c r="O276" s="49">
        <f t="shared" si="66"/>
        <v>244.3</v>
      </c>
      <c r="P276" s="49">
        <f t="shared" si="66"/>
        <v>244.3</v>
      </c>
      <c r="Q276" s="49"/>
      <c r="R276" s="49"/>
      <c r="S276" s="49">
        <f t="shared" si="62"/>
        <v>244.3</v>
      </c>
      <c r="T276" s="49">
        <f t="shared" si="63"/>
        <v>244.3</v>
      </c>
      <c r="U276" s="49"/>
      <c r="V276" s="49"/>
      <c r="W276" s="49">
        <f t="shared" si="58"/>
        <v>244.3</v>
      </c>
      <c r="X276" s="49">
        <f t="shared" si="59"/>
        <v>244.3</v>
      </c>
      <c r="Y276" s="49"/>
      <c r="Z276" s="49"/>
      <c r="AA276" s="49">
        <f t="shared" si="60"/>
        <v>244.3</v>
      </c>
      <c r="AB276" s="49">
        <f t="shared" si="61"/>
        <v>244.3</v>
      </c>
      <c r="AC276" s="49"/>
      <c r="AD276" s="49"/>
      <c r="AE276" s="49">
        <f t="shared" si="54"/>
        <v>244.3</v>
      </c>
      <c r="AF276" s="49">
        <f t="shared" si="55"/>
        <v>244.3</v>
      </c>
      <c r="AG276" s="3"/>
      <c r="AH276" s="3"/>
      <c r="AI276" s="135">
        <f t="shared" si="56"/>
        <v>244.3</v>
      </c>
      <c r="AJ276" s="135">
        <f t="shared" si="57"/>
        <v>244.3</v>
      </c>
      <c r="AK276" s="135"/>
      <c r="AL276" s="135"/>
      <c r="AM276" s="135">
        <f t="shared" si="67"/>
        <v>244.3</v>
      </c>
      <c r="AN276" s="135">
        <f t="shared" si="68"/>
        <v>244.3</v>
      </c>
    </row>
    <row r="277" spans="1:40" ht="22.5" x14ac:dyDescent="0.2">
      <c r="A277" s="42" t="s">
        <v>13</v>
      </c>
      <c r="B277" s="55" t="s">
        <v>30</v>
      </c>
      <c r="C277" s="56" t="s">
        <v>3</v>
      </c>
      <c r="D277" s="55" t="s">
        <v>2</v>
      </c>
      <c r="E277" s="57" t="s">
        <v>29</v>
      </c>
      <c r="F277" s="60">
        <v>240</v>
      </c>
      <c r="G277" s="52">
        <v>244.3</v>
      </c>
      <c r="H277" s="52">
        <v>244.3</v>
      </c>
      <c r="I277" s="52"/>
      <c r="J277" s="52"/>
      <c r="K277" s="52">
        <f t="shared" si="64"/>
        <v>244.3</v>
      </c>
      <c r="L277" s="91">
        <f t="shared" si="65"/>
        <v>244.3</v>
      </c>
      <c r="M277" s="51"/>
      <c r="N277" s="51"/>
      <c r="O277" s="49">
        <f t="shared" si="66"/>
        <v>244.3</v>
      </c>
      <c r="P277" s="49">
        <f t="shared" si="66"/>
        <v>244.3</v>
      </c>
      <c r="Q277" s="49"/>
      <c r="R277" s="49"/>
      <c r="S277" s="49">
        <f t="shared" si="62"/>
        <v>244.3</v>
      </c>
      <c r="T277" s="49">
        <f t="shared" si="63"/>
        <v>244.3</v>
      </c>
      <c r="U277" s="49"/>
      <c r="V277" s="49"/>
      <c r="W277" s="49">
        <f t="shared" si="58"/>
        <v>244.3</v>
      </c>
      <c r="X277" s="49">
        <f t="shared" si="59"/>
        <v>244.3</v>
      </c>
      <c r="Y277" s="49"/>
      <c r="Z277" s="49"/>
      <c r="AA277" s="49">
        <f t="shared" si="60"/>
        <v>244.3</v>
      </c>
      <c r="AB277" s="49">
        <f t="shared" si="61"/>
        <v>244.3</v>
      </c>
      <c r="AC277" s="49"/>
      <c r="AD277" s="49"/>
      <c r="AE277" s="49">
        <f t="shared" ref="AE277:AE340" si="69">AA277+AC277</f>
        <v>244.3</v>
      </c>
      <c r="AF277" s="49">
        <f t="shared" ref="AF277:AF340" si="70">AB277+AD277</f>
        <v>244.3</v>
      </c>
      <c r="AG277" s="3"/>
      <c r="AH277" s="3"/>
      <c r="AI277" s="135">
        <f t="shared" ref="AI277:AI340" si="71">AE277+AG277</f>
        <v>244.3</v>
      </c>
      <c r="AJ277" s="135">
        <f t="shared" ref="AJ277:AJ340" si="72">AF277+AH277</f>
        <v>244.3</v>
      </c>
      <c r="AK277" s="135"/>
      <c r="AL277" s="135"/>
      <c r="AM277" s="135">
        <f t="shared" si="67"/>
        <v>244.3</v>
      </c>
      <c r="AN277" s="135">
        <f t="shared" si="68"/>
        <v>244.3</v>
      </c>
    </row>
    <row r="278" spans="1:40" ht="22.5" x14ac:dyDescent="0.2">
      <c r="A278" s="42" t="s">
        <v>85</v>
      </c>
      <c r="B278" s="55" t="s">
        <v>30</v>
      </c>
      <c r="C278" s="56" t="s">
        <v>3</v>
      </c>
      <c r="D278" s="55" t="s">
        <v>2</v>
      </c>
      <c r="E278" s="57" t="s">
        <v>84</v>
      </c>
      <c r="F278" s="60" t="s">
        <v>7</v>
      </c>
      <c r="G278" s="52">
        <f>G279</f>
        <v>65</v>
      </c>
      <c r="H278" s="52">
        <f>H279</f>
        <v>65</v>
      </c>
      <c r="I278" s="52"/>
      <c r="J278" s="52"/>
      <c r="K278" s="52">
        <f t="shared" si="64"/>
        <v>65</v>
      </c>
      <c r="L278" s="91">
        <f t="shared" si="65"/>
        <v>65</v>
      </c>
      <c r="M278" s="51"/>
      <c r="N278" s="51"/>
      <c r="O278" s="49">
        <f t="shared" si="66"/>
        <v>65</v>
      </c>
      <c r="P278" s="49">
        <f t="shared" si="66"/>
        <v>65</v>
      </c>
      <c r="Q278" s="49"/>
      <c r="R278" s="49"/>
      <c r="S278" s="49">
        <f t="shared" si="62"/>
        <v>65</v>
      </c>
      <c r="T278" s="49">
        <f t="shared" si="63"/>
        <v>65</v>
      </c>
      <c r="U278" s="49"/>
      <c r="V278" s="49"/>
      <c r="W278" s="49">
        <f t="shared" si="58"/>
        <v>65</v>
      </c>
      <c r="X278" s="49">
        <f t="shared" si="59"/>
        <v>65</v>
      </c>
      <c r="Y278" s="49"/>
      <c r="Z278" s="49"/>
      <c r="AA278" s="49">
        <f t="shared" si="60"/>
        <v>65</v>
      </c>
      <c r="AB278" s="49">
        <f t="shared" si="61"/>
        <v>65</v>
      </c>
      <c r="AC278" s="49"/>
      <c r="AD278" s="49"/>
      <c r="AE278" s="49">
        <f t="shared" si="69"/>
        <v>65</v>
      </c>
      <c r="AF278" s="49">
        <f t="shared" si="70"/>
        <v>65</v>
      </c>
      <c r="AG278" s="3"/>
      <c r="AH278" s="3"/>
      <c r="AI278" s="135">
        <f t="shared" si="71"/>
        <v>65</v>
      </c>
      <c r="AJ278" s="135">
        <f t="shared" si="72"/>
        <v>65</v>
      </c>
      <c r="AK278" s="135"/>
      <c r="AL278" s="135"/>
      <c r="AM278" s="135">
        <f t="shared" si="67"/>
        <v>65</v>
      </c>
      <c r="AN278" s="135">
        <f t="shared" si="68"/>
        <v>65</v>
      </c>
    </row>
    <row r="279" spans="1:40" x14ac:dyDescent="0.2">
      <c r="A279" s="42" t="s">
        <v>71</v>
      </c>
      <c r="B279" s="55" t="s">
        <v>30</v>
      </c>
      <c r="C279" s="56" t="s">
        <v>3</v>
      </c>
      <c r="D279" s="55" t="s">
        <v>2</v>
      </c>
      <c r="E279" s="57" t="s">
        <v>84</v>
      </c>
      <c r="F279" s="60">
        <v>800</v>
      </c>
      <c r="G279" s="52">
        <f>G280</f>
        <v>65</v>
      </c>
      <c r="H279" s="52">
        <f>H280</f>
        <v>65</v>
      </c>
      <c r="I279" s="52"/>
      <c r="J279" s="52"/>
      <c r="K279" s="52">
        <f t="shared" si="64"/>
        <v>65</v>
      </c>
      <c r="L279" s="91">
        <f t="shared" si="65"/>
        <v>65</v>
      </c>
      <c r="M279" s="51"/>
      <c r="N279" s="51"/>
      <c r="O279" s="49">
        <f t="shared" si="66"/>
        <v>65</v>
      </c>
      <c r="P279" s="49">
        <f t="shared" si="66"/>
        <v>65</v>
      </c>
      <c r="Q279" s="49"/>
      <c r="R279" s="49"/>
      <c r="S279" s="49">
        <f t="shared" si="62"/>
        <v>65</v>
      </c>
      <c r="T279" s="49">
        <f t="shared" si="63"/>
        <v>65</v>
      </c>
      <c r="U279" s="49"/>
      <c r="V279" s="49"/>
      <c r="W279" s="49">
        <f t="shared" si="58"/>
        <v>65</v>
      </c>
      <c r="X279" s="49">
        <f t="shared" si="59"/>
        <v>65</v>
      </c>
      <c r="Y279" s="49"/>
      <c r="Z279" s="49"/>
      <c r="AA279" s="49">
        <f t="shared" si="60"/>
        <v>65</v>
      </c>
      <c r="AB279" s="49">
        <f t="shared" si="61"/>
        <v>65</v>
      </c>
      <c r="AC279" s="49"/>
      <c r="AD279" s="49"/>
      <c r="AE279" s="49">
        <f t="shared" si="69"/>
        <v>65</v>
      </c>
      <c r="AF279" s="49">
        <f t="shared" si="70"/>
        <v>65</v>
      </c>
      <c r="AG279" s="3"/>
      <c r="AH279" s="3"/>
      <c r="AI279" s="135">
        <f t="shared" si="71"/>
        <v>65</v>
      </c>
      <c r="AJ279" s="135">
        <f t="shared" si="72"/>
        <v>65</v>
      </c>
      <c r="AK279" s="135"/>
      <c r="AL279" s="135"/>
      <c r="AM279" s="135">
        <f t="shared" si="67"/>
        <v>65</v>
      </c>
      <c r="AN279" s="135">
        <f t="shared" si="68"/>
        <v>65</v>
      </c>
    </row>
    <row r="280" spans="1:40" x14ac:dyDescent="0.2">
      <c r="A280" s="42" t="s">
        <v>70</v>
      </c>
      <c r="B280" s="55" t="s">
        <v>30</v>
      </c>
      <c r="C280" s="56" t="s">
        <v>3</v>
      </c>
      <c r="D280" s="55" t="s">
        <v>2</v>
      </c>
      <c r="E280" s="57" t="s">
        <v>84</v>
      </c>
      <c r="F280" s="60">
        <v>850</v>
      </c>
      <c r="G280" s="52">
        <v>65</v>
      </c>
      <c r="H280" s="52">
        <v>65</v>
      </c>
      <c r="I280" s="52"/>
      <c r="J280" s="52"/>
      <c r="K280" s="52">
        <f t="shared" si="64"/>
        <v>65</v>
      </c>
      <c r="L280" s="91">
        <f t="shared" si="65"/>
        <v>65</v>
      </c>
      <c r="M280" s="51"/>
      <c r="N280" s="51"/>
      <c r="O280" s="49">
        <f t="shared" si="66"/>
        <v>65</v>
      </c>
      <c r="P280" s="49">
        <f t="shared" si="66"/>
        <v>65</v>
      </c>
      <c r="Q280" s="49"/>
      <c r="R280" s="49"/>
      <c r="S280" s="49">
        <f t="shared" si="62"/>
        <v>65</v>
      </c>
      <c r="T280" s="49">
        <f t="shared" si="63"/>
        <v>65</v>
      </c>
      <c r="U280" s="49"/>
      <c r="V280" s="49"/>
      <c r="W280" s="49">
        <f t="shared" si="58"/>
        <v>65</v>
      </c>
      <c r="X280" s="49">
        <f t="shared" si="59"/>
        <v>65</v>
      </c>
      <c r="Y280" s="49"/>
      <c r="Z280" s="49"/>
      <c r="AA280" s="49">
        <f t="shared" si="60"/>
        <v>65</v>
      </c>
      <c r="AB280" s="49">
        <f t="shared" si="61"/>
        <v>65</v>
      </c>
      <c r="AC280" s="49"/>
      <c r="AD280" s="49"/>
      <c r="AE280" s="49">
        <f t="shared" si="69"/>
        <v>65</v>
      </c>
      <c r="AF280" s="49">
        <f t="shared" si="70"/>
        <v>65</v>
      </c>
      <c r="AG280" s="3"/>
      <c r="AH280" s="3"/>
      <c r="AI280" s="135">
        <f t="shared" si="71"/>
        <v>65</v>
      </c>
      <c r="AJ280" s="135">
        <f t="shared" si="72"/>
        <v>65</v>
      </c>
      <c r="AK280" s="135"/>
      <c r="AL280" s="135"/>
      <c r="AM280" s="135">
        <f t="shared" si="67"/>
        <v>65</v>
      </c>
      <c r="AN280" s="135">
        <f t="shared" si="68"/>
        <v>65</v>
      </c>
    </row>
    <row r="281" spans="1:40" x14ac:dyDescent="0.2">
      <c r="A281" s="42" t="s">
        <v>43</v>
      </c>
      <c r="B281" s="55" t="s">
        <v>30</v>
      </c>
      <c r="C281" s="56" t="s">
        <v>3</v>
      </c>
      <c r="D281" s="55" t="s">
        <v>2</v>
      </c>
      <c r="E281" s="57" t="s">
        <v>42</v>
      </c>
      <c r="F281" s="60" t="s">
        <v>7</v>
      </c>
      <c r="G281" s="52">
        <f>G282+G284</f>
        <v>89.9</v>
      </c>
      <c r="H281" s="52">
        <f>H282+H284</f>
        <v>89.9</v>
      </c>
      <c r="I281" s="52"/>
      <c r="J281" s="52"/>
      <c r="K281" s="52">
        <f t="shared" si="64"/>
        <v>89.9</v>
      </c>
      <c r="L281" s="91">
        <f t="shared" si="65"/>
        <v>89.9</v>
      </c>
      <c r="M281" s="51"/>
      <c r="N281" s="51"/>
      <c r="O281" s="49">
        <f t="shared" si="66"/>
        <v>89.9</v>
      </c>
      <c r="P281" s="49">
        <f t="shared" si="66"/>
        <v>89.9</v>
      </c>
      <c r="Q281" s="49"/>
      <c r="R281" s="49"/>
      <c r="S281" s="49">
        <f t="shared" si="62"/>
        <v>89.9</v>
      </c>
      <c r="T281" s="49">
        <f t="shared" si="63"/>
        <v>89.9</v>
      </c>
      <c r="U281" s="49"/>
      <c r="V281" s="49"/>
      <c r="W281" s="49">
        <f t="shared" si="58"/>
        <v>89.9</v>
      </c>
      <c r="X281" s="49">
        <f t="shared" si="59"/>
        <v>89.9</v>
      </c>
      <c r="Y281" s="49"/>
      <c r="Z281" s="49"/>
      <c r="AA281" s="49">
        <f t="shared" si="60"/>
        <v>89.9</v>
      </c>
      <c r="AB281" s="49">
        <f t="shared" si="61"/>
        <v>89.9</v>
      </c>
      <c r="AC281" s="49"/>
      <c r="AD281" s="49"/>
      <c r="AE281" s="49">
        <f t="shared" si="69"/>
        <v>89.9</v>
      </c>
      <c r="AF281" s="49">
        <f t="shared" si="70"/>
        <v>89.9</v>
      </c>
      <c r="AG281" s="3"/>
      <c r="AH281" s="3"/>
      <c r="AI281" s="135">
        <f t="shared" si="71"/>
        <v>89.9</v>
      </c>
      <c r="AJ281" s="135">
        <f t="shared" si="72"/>
        <v>89.9</v>
      </c>
      <c r="AK281" s="135"/>
      <c r="AL281" s="135"/>
      <c r="AM281" s="135">
        <f t="shared" si="67"/>
        <v>89.9</v>
      </c>
      <c r="AN281" s="135">
        <f t="shared" si="68"/>
        <v>89.9</v>
      </c>
    </row>
    <row r="282" spans="1:40" ht="22.5" x14ac:dyDescent="0.2">
      <c r="A282" s="42" t="s">
        <v>14</v>
      </c>
      <c r="B282" s="55" t="s">
        <v>30</v>
      </c>
      <c r="C282" s="56" t="s">
        <v>3</v>
      </c>
      <c r="D282" s="55" t="s">
        <v>2</v>
      </c>
      <c r="E282" s="57" t="s">
        <v>42</v>
      </c>
      <c r="F282" s="60">
        <v>200</v>
      </c>
      <c r="G282" s="52">
        <f>G283</f>
        <v>79</v>
      </c>
      <c r="H282" s="52">
        <f>H283</f>
        <v>79</v>
      </c>
      <c r="I282" s="52"/>
      <c r="J282" s="52"/>
      <c r="K282" s="52">
        <f t="shared" si="64"/>
        <v>79</v>
      </c>
      <c r="L282" s="91">
        <f t="shared" si="65"/>
        <v>79</v>
      </c>
      <c r="M282" s="51"/>
      <c r="N282" s="51"/>
      <c r="O282" s="49">
        <f t="shared" si="66"/>
        <v>79</v>
      </c>
      <c r="P282" s="49">
        <f t="shared" si="66"/>
        <v>79</v>
      </c>
      <c r="Q282" s="49"/>
      <c r="R282" s="49"/>
      <c r="S282" s="49">
        <f t="shared" si="62"/>
        <v>79</v>
      </c>
      <c r="T282" s="49">
        <f t="shared" si="63"/>
        <v>79</v>
      </c>
      <c r="U282" s="49"/>
      <c r="V282" s="49"/>
      <c r="W282" s="49">
        <f t="shared" si="58"/>
        <v>79</v>
      </c>
      <c r="X282" s="49">
        <f t="shared" si="59"/>
        <v>79</v>
      </c>
      <c r="Y282" s="49"/>
      <c r="Z282" s="49"/>
      <c r="AA282" s="49">
        <f t="shared" si="60"/>
        <v>79</v>
      </c>
      <c r="AB282" s="49">
        <f t="shared" si="61"/>
        <v>79</v>
      </c>
      <c r="AC282" s="49"/>
      <c r="AD282" s="49"/>
      <c r="AE282" s="49">
        <f t="shared" si="69"/>
        <v>79</v>
      </c>
      <c r="AF282" s="49">
        <f t="shared" si="70"/>
        <v>79</v>
      </c>
      <c r="AG282" s="3"/>
      <c r="AH282" s="3"/>
      <c r="AI282" s="135">
        <f t="shared" si="71"/>
        <v>79</v>
      </c>
      <c r="AJ282" s="135">
        <f t="shared" si="72"/>
        <v>79</v>
      </c>
      <c r="AK282" s="135"/>
      <c r="AL282" s="135"/>
      <c r="AM282" s="135">
        <f t="shared" si="67"/>
        <v>79</v>
      </c>
      <c r="AN282" s="135">
        <f t="shared" si="68"/>
        <v>79</v>
      </c>
    </row>
    <row r="283" spans="1:40" ht="22.5" x14ac:dyDescent="0.2">
      <c r="A283" s="42" t="s">
        <v>13</v>
      </c>
      <c r="B283" s="55" t="s">
        <v>30</v>
      </c>
      <c r="C283" s="56" t="s">
        <v>3</v>
      </c>
      <c r="D283" s="55" t="s">
        <v>2</v>
      </c>
      <c r="E283" s="57" t="s">
        <v>42</v>
      </c>
      <c r="F283" s="60">
        <v>240</v>
      </c>
      <c r="G283" s="52">
        <v>79</v>
      </c>
      <c r="H283" s="52">
        <v>79</v>
      </c>
      <c r="I283" s="52"/>
      <c r="J283" s="52"/>
      <c r="K283" s="52">
        <f t="shared" si="64"/>
        <v>79</v>
      </c>
      <c r="L283" s="91">
        <f t="shared" si="65"/>
        <v>79</v>
      </c>
      <c r="M283" s="51"/>
      <c r="N283" s="51"/>
      <c r="O283" s="49">
        <f t="shared" si="66"/>
        <v>79</v>
      </c>
      <c r="P283" s="49">
        <f t="shared" si="66"/>
        <v>79</v>
      </c>
      <c r="Q283" s="49"/>
      <c r="R283" s="49"/>
      <c r="S283" s="49">
        <f t="shared" si="62"/>
        <v>79</v>
      </c>
      <c r="T283" s="49">
        <f t="shared" si="63"/>
        <v>79</v>
      </c>
      <c r="U283" s="49"/>
      <c r="V283" s="49"/>
      <c r="W283" s="49">
        <f t="shared" ref="W283:W346" si="73">S283+U283</f>
        <v>79</v>
      </c>
      <c r="X283" s="49">
        <f t="shared" ref="X283:X346" si="74">T283+V283</f>
        <v>79</v>
      </c>
      <c r="Y283" s="49"/>
      <c r="Z283" s="49"/>
      <c r="AA283" s="49">
        <f t="shared" ref="AA283:AA346" si="75">W283+Y283</f>
        <v>79</v>
      </c>
      <c r="AB283" s="49">
        <f t="shared" ref="AB283:AB346" si="76">X283+Z283</f>
        <v>79</v>
      </c>
      <c r="AC283" s="49"/>
      <c r="AD283" s="49"/>
      <c r="AE283" s="49">
        <f t="shared" si="69"/>
        <v>79</v>
      </c>
      <c r="AF283" s="49">
        <f t="shared" si="70"/>
        <v>79</v>
      </c>
      <c r="AG283" s="3"/>
      <c r="AH283" s="3"/>
      <c r="AI283" s="135">
        <f t="shared" si="71"/>
        <v>79</v>
      </c>
      <c r="AJ283" s="135">
        <f t="shared" si="72"/>
        <v>79</v>
      </c>
      <c r="AK283" s="135"/>
      <c r="AL283" s="135"/>
      <c r="AM283" s="135">
        <f t="shared" si="67"/>
        <v>79</v>
      </c>
      <c r="AN283" s="135">
        <f t="shared" si="68"/>
        <v>79</v>
      </c>
    </row>
    <row r="284" spans="1:40" x14ac:dyDescent="0.2">
      <c r="A284" s="42" t="s">
        <v>38</v>
      </c>
      <c r="B284" s="55" t="s">
        <v>30</v>
      </c>
      <c r="C284" s="56" t="s">
        <v>3</v>
      </c>
      <c r="D284" s="55" t="s">
        <v>2</v>
      </c>
      <c r="E284" s="57" t="s">
        <v>42</v>
      </c>
      <c r="F284" s="60">
        <v>300</v>
      </c>
      <c r="G284" s="52">
        <f>G285</f>
        <v>10.9</v>
      </c>
      <c r="H284" s="52">
        <f>H285</f>
        <v>10.9</v>
      </c>
      <c r="I284" s="52"/>
      <c r="J284" s="52"/>
      <c r="K284" s="52">
        <f t="shared" si="64"/>
        <v>10.9</v>
      </c>
      <c r="L284" s="91">
        <f t="shared" si="65"/>
        <v>10.9</v>
      </c>
      <c r="M284" s="51"/>
      <c r="N284" s="51"/>
      <c r="O284" s="49">
        <f t="shared" si="66"/>
        <v>10.9</v>
      </c>
      <c r="P284" s="49">
        <f t="shared" si="66"/>
        <v>10.9</v>
      </c>
      <c r="Q284" s="49"/>
      <c r="R284" s="49"/>
      <c r="S284" s="49">
        <f t="shared" si="62"/>
        <v>10.9</v>
      </c>
      <c r="T284" s="49">
        <f t="shared" si="63"/>
        <v>10.9</v>
      </c>
      <c r="U284" s="49"/>
      <c r="V284" s="49"/>
      <c r="W284" s="49">
        <f t="shared" si="73"/>
        <v>10.9</v>
      </c>
      <c r="X284" s="49">
        <f t="shared" si="74"/>
        <v>10.9</v>
      </c>
      <c r="Y284" s="49"/>
      <c r="Z284" s="49"/>
      <c r="AA284" s="49">
        <f t="shared" si="75"/>
        <v>10.9</v>
      </c>
      <c r="AB284" s="49">
        <f t="shared" si="76"/>
        <v>10.9</v>
      </c>
      <c r="AC284" s="49"/>
      <c r="AD284" s="49"/>
      <c r="AE284" s="49">
        <f t="shared" si="69"/>
        <v>10.9</v>
      </c>
      <c r="AF284" s="49">
        <f t="shared" si="70"/>
        <v>10.9</v>
      </c>
      <c r="AG284" s="3"/>
      <c r="AH284" s="3"/>
      <c r="AI284" s="135">
        <f t="shared" si="71"/>
        <v>10.9</v>
      </c>
      <c r="AJ284" s="135">
        <f t="shared" si="72"/>
        <v>10.9</v>
      </c>
      <c r="AK284" s="135"/>
      <c r="AL284" s="135"/>
      <c r="AM284" s="135">
        <f t="shared" si="67"/>
        <v>10.9</v>
      </c>
      <c r="AN284" s="135">
        <f t="shared" si="68"/>
        <v>10.9</v>
      </c>
    </row>
    <row r="285" spans="1:40" ht="22.5" x14ac:dyDescent="0.2">
      <c r="A285" s="42" t="s">
        <v>36</v>
      </c>
      <c r="B285" s="55" t="s">
        <v>30</v>
      </c>
      <c r="C285" s="56" t="s">
        <v>3</v>
      </c>
      <c r="D285" s="55" t="s">
        <v>2</v>
      </c>
      <c r="E285" s="57" t="s">
        <v>42</v>
      </c>
      <c r="F285" s="60">
        <v>320</v>
      </c>
      <c r="G285" s="52">
        <v>10.9</v>
      </c>
      <c r="H285" s="52">
        <v>10.9</v>
      </c>
      <c r="I285" s="52"/>
      <c r="J285" s="52"/>
      <c r="K285" s="52">
        <f t="shared" si="64"/>
        <v>10.9</v>
      </c>
      <c r="L285" s="91">
        <f t="shared" si="65"/>
        <v>10.9</v>
      </c>
      <c r="M285" s="51"/>
      <c r="N285" s="51"/>
      <c r="O285" s="49">
        <f t="shared" si="66"/>
        <v>10.9</v>
      </c>
      <c r="P285" s="49">
        <f t="shared" si="66"/>
        <v>10.9</v>
      </c>
      <c r="Q285" s="49"/>
      <c r="R285" s="49"/>
      <c r="S285" s="49">
        <f t="shared" si="62"/>
        <v>10.9</v>
      </c>
      <c r="T285" s="49">
        <f t="shared" si="63"/>
        <v>10.9</v>
      </c>
      <c r="U285" s="49"/>
      <c r="V285" s="49"/>
      <c r="W285" s="49">
        <f t="shared" si="73"/>
        <v>10.9</v>
      </c>
      <c r="X285" s="49">
        <f t="shared" si="74"/>
        <v>10.9</v>
      </c>
      <c r="Y285" s="49"/>
      <c r="Z285" s="49"/>
      <c r="AA285" s="49">
        <f t="shared" si="75"/>
        <v>10.9</v>
      </c>
      <c r="AB285" s="49">
        <f t="shared" si="76"/>
        <v>10.9</v>
      </c>
      <c r="AC285" s="49"/>
      <c r="AD285" s="49"/>
      <c r="AE285" s="49">
        <f t="shared" si="69"/>
        <v>10.9</v>
      </c>
      <c r="AF285" s="49">
        <f t="shared" si="70"/>
        <v>10.9</v>
      </c>
      <c r="AG285" s="3"/>
      <c r="AH285" s="3"/>
      <c r="AI285" s="135">
        <f t="shared" si="71"/>
        <v>10.9</v>
      </c>
      <c r="AJ285" s="135">
        <f t="shared" si="72"/>
        <v>10.9</v>
      </c>
      <c r="AK285" s="135"/>
      <c r="AL285" s="135"/>
      <c r="AM285" s="135">
        <f t="shared" si="67"/>
        <v>10.9</v>
      </c>
      <c r="AN285" s="135">
        <f t="shared" si="68"/>
        <v>10.9</v>
      </c>
    </row>
    <row r="286" spans="1:40" ht="56.25" x14ac:dyDescent="0.2">
      <c r="A286" s="42" t="s">
        <v>41</v>
      </c>
      <c r="B286" s="55" t="s">
        <v>30</v>
      </c>
      <c r="C286" s="56" t="s">
        <v>3</v>
      </c>
      <c r="D286" s="55" t="s">
        <v>2</v>
      </c>
      <c r="E286" s="57" t="s">
        <v>40</v>
      </c>
      <c r="F286" s="60" t="s">
        <v>7</v>
      </c>
      <c r="G286" s="52">
        <f>G287</f>
        <v>100</v>
      </c>
      <c r="H286" s="52">
        <f>H287</f>
        <v>0</v>
      </c>
      <c r="I286" s="52"/>
      <c r="J286" s="52"/>
      <c r="K286" s="52">
        <f t="shared" si="64"/>
        <v>100</v>
      </c>
      <c r="L286" s="91">
        <f t="shared" si="65"/>
        <v>0</v>
      </c>
      <c r="M286" s="51"/>
      <c r="N286" s="51"/>
      <c r="O286" s="49">
        <f t="shared" si="66"/>
        <v>100</v>
      </c>
      <c r="P286" s="49">
        <f t="shared" si="66"/>
        <v>0</v>
      </c>
      <c r="Q286" s="49"/>
      <c r="R286" s="49"/>
      <c r="S286" s="49">
        <f t="shared" si="62"/>
        <v>100</v>
      </c>
      <c r="T286" s="49">
        <f t="shared" si="63"/>
        <v>0</v>
      </c>
      <c r="U286" s="49"/>
      <c r="V286" s="49"/>
      <c r="W286" s="49">
        <f t="shared" si="73"/>
        <v>100</v>
      </c>
      <c r="X286" s="49">
        <f t="shared" si="74"/>
        <v>0</v>
      </c>
      <c r="Y286" s="49"/>
      <c r="Z286" s="49"/>
      <c r="AA286" s="49">
        <f t="shared" si="75"/>
        <v>100</v>
      </c>
      <c r="AB286" s="49">
        <f t="shared" si="76"/>
        <v>0</v>
      </c>
      <c r="AC286" s="49"/>
      <c r="AD286" s="49"/>
      <c r="AE286" s="49">
        <f t="shared" si="69"/>
        <v>100</v>
      </c>
      <c r="AF286" s="49">
        <f t="shared" si="70"/>
        <v>0</v>
      </c>
      <c r="AG286" s="3"/>
      <c r="AH286" s="3"/>
      <c r="AI286" s="135">
        <f t="shared" si="71"/>
        <v>100</v>
      </c>
      <c r="AJ286" s="135">
        <f t="shared" si="72"/>
        <v>0</v>
      </c>
      <c r="AK286" s="135"/>
      <c r="AL286" s="135"/>
      <c r="AM286" s="135">
        <f t="shared" si="67"/>
        <v>100</v>
      </c>
      <c r="AN286" s="135">
        <f t="shared" si="68"/>
        <v>0</v>
      </c>
    </row>
    <row r="287" spans="1:40" x14ac:dyDescent="0.2">
      <c r="A287" s="42" t="s">
        <v>38</v>
      </c>
      <c r="B287" s="55" t="s">
        <v>30</v>
      </c>
      <c r="C287" s="56" t="s">
        <v>3</v>
      </c>
      <c r="D287" s="55" t="s">
        <v>2</v>
      </c>
      <c r="E287" s="57" t="s">
        <v>40</v>
      </c>
      <c r="F287" s="60">
        <v>300</v>
      </c>
      <c r="G287" s="52">
        <f>G288</f>
        <v>100</v>
      </c>
      <c r="H287" s="52">
        <f>H288</f>
        <v>0</v>
      </c>
      <c r="I287" s="52"/>
      <c r="J287" s="52"/>
      <c r="K287" s="52">
        <f t="shared" si="64"/>
        <v>100</v>
      </c>
      <c r="L287" s="91">
        <f t="shared" si="65"/>
        <v>0</v>
      </c>
      <c r="M287" s="51"/>
      <c r="N287" s="51"/>
      <c r="O287" s="49">
        <f t="shared" si="66"/>
        <v>100</v>
      </c>
      <c r="P287" s="49">
        <f t="shared" si="66"/>
        <v>0</v>
      </c>
      <c r="Q287" s="49"/>
      <c r="R287" s="49"/>
      <c r="S287" s="49">
        <f t="shared" si="62"/>
        <v>100</v>
      </c>
      <c r="T287" s="49">
        <f t="shared" si="63"/>
        <v>0</v>
      </c>
      <c r="U287" s="49"/>
      <c r="V287" s="49"/>
      <c r="W287" s="49">
        <f t="shared" si="73"/>
        <v>100</v>
      </c>
      <c r="X287" s="49">
        <f t="shared" si="74"/>
        <v>0</v>
      </c>
      <c r="Y287" s="49"/>
      <c r="Z287" s="49"/>
      <c r="AA287" s="49">
        <f t="shared" si="75"/>
        <v>100</v>
      </c>
      <c r="AB287" s="49">
        <f t="shared" si="76"/>
        <v>0</v>
      </c>
      <c r="AC287" s="49"/>
      <c r="AD287" s="49"/>
      <c r="AE287" s="49">
        <f t="shared" si="69"/>
        <v>100</v>
      </c>
      <c r="AF287" s="49">
        <f t="shared" si="70"/>
        <v>0</v>
      </c>
      <c r="AG287" s="3"/>
      <c r="AH287" s="3"/>
      <c r="AI287" s="135">
        <f t="shared" si="71"/>
        <v>100</v>
      </c>
      <c r="AJ287" s="135">
        <f t="shared" si="72"/>
        <v>0</v>
      </c>
      <c r="AK287" s="135"/>
      <c r="AL287" s="135"/>
      <c r="AM287" s="135">
        <f t="shared" si="67"/>
        <v>100</v>
      </c>
      <c r="AN287" s="135">
        <f t="shared" si="68"/>
        <v>0</v>
      </c>
    </row>
    <row r="288" spans="1:40" ht="22.5" x14ac:dyDescent="0.2">
      <c r="A288" s="42" t="s">
        <v>37</v>
      </c>
      <c r="B288" s="55" t="s">
        <v>30</v>
      </c>
      <c r="C288" s="56" t="s">
        <v>3</v>
      </c>
      <c r="D288" s="55" t="s">
        <v>2</v>
      </c>
      <c r="E288" s="57" t="s">
        <v>40</v>
      </c>
      <c r="F288" s="60">
        <v>310</v>
      </c>
      <c r="G288" s="52">
        <v>100</v>
      </c>
      <c r="H288" s="52">
        <v>0</v>
      </c>
      <c r="I288" s="52"/>
      <c r="J288" s="52"/>
      <c r="K288" s="52">
        <f t="shared" si="64"/>
        <v>100</v>
      </c>
      <c r="L288" s="91">
        <f t="shared" si="65"/>
        <v>0</v>
      </c>
      <c r="M288" s="51"/>
      <c r="N288" s="51"/>
      <c r="O288" s="49">
        <f t="shared" si="66"/>
        <v>100</v>
      </c>
      <c r="P288" s="49">
        <f t="shared" si="66"/>
        <v>0</v>
      </c>
      <c r="Q288" s="49"/>
      <c r="R288" s="49"/>
      <c r="S288" s="49">
        <f t="shared" si="62"/>
        <v>100</v>
      </c>
      <c r="T288" s="49">
        <f t="shared" si="63"/>
        <v>0</v>
      </c>
      <c r="U288" s="49"/>
      <c r="V288" s="49"/>
      <c r="W288" s="49">
        <f t="shared" si="73"/>
        <v>100</v>
      </c>
      <c r="X288" s="49">
        <f t="shared" si="74"/>
        <v>0</v>
      </c>
      <c r="Y288" s="49"/>
      <c r="Z288" s="49"/>
      <c r="AA288" s="49">
        <f t="shared" si="75"/>
        <v>100</v>
      </c>
      <c r="AB288" s="49">
        <f t="shared" si="76"/>
        <v>0</v>
      </c>
      <c r="AC288" s="49"/>
      <c r="AD288" s="49"/>
      <c r="AE288" s="49">
        <f t="shared" si="69"/>
        <v>100</v>
      </c>
      <c r="AF288" s="49">
        <f t="shared" si="70"/>
        <v>0</v>
      </c>
      <c r="AG288" s="3"/>
      <c r="AH288" s="3"/>
      <c r="AI288" s="135">
        <f t="shared" si="71"/>
        <v>100</v>
      </c>
      <c r="AJ288" s="135">
        <f t="shared" si="72"/>
        <v>0</v>
      </c>
      <c r="AK288" s="135"/>
      <c r="AL288" s="135"/>
      <c r="AM288" s="135">
        <f t="shared" si="67"/>
        <v>100</v>
      </c>
      <c r="AN288" s="135">
        <f t="shared" si="68"/>
        <v>0</v>
      </c>
    </row>
    <row r="289" spans="1:40" ht="67.5" x14ac:dyDescent="0.2">
      <c r="A289" s="42" t="s">
        <v>39</v>
      </c>
      <c r="B289" s="55" t="s">
        <v>30</v>
      </c>
      <c r="C289" s="56" t="s">
        <v>3</v>
      </c>
      <c r="D289" s="55" t="s">
        <v>2</v>
      </c>
      <c r="E289" s="57" t="s">
        <v>35</v>
      </c>
      <c r="F289" s="60" t="s">
        <v>7</v>
      </c>
      <c r="G289" s="52">
        <f>G290</f>
        <v>65</v>
      </c>
      <c r="H289" s="52">
        <f>H290</f>
        <v>65</v>
      </c>
      <c r="I289" s="52"/>
      <c r="J289" s="52"/>
      <c r="K289" s="52">
        <f t="shared" si="64"/>
        <v>65</v>
      </c>
      <c r="L289" s="91">
        <f t="shared" si="65"/>
        <v>65</v>
      </c>
      <c r="M289" s="51"/>
      <c r="N289" s="51"/>
      <c r="O289" s="49">
        <f t="shared" si="66"/>
        <v>65</v>
      </c>
      <c r="P289" s="49">
        <f t="shared" si="66"/>
        <v>65</v>
      </c>
      <c r="Q289" s="49"/>
      <c r="R289" s="49"/>
      <c r="S289" s="49">
        <f t="shared" si="62"/>
        <v>65</v>
      </c>
      <c r="T289" s="49">
        <f t="shared" si="63"/>
        <v>65</v>
      </c>
      <c r="U289" s="49"/>
      <c r="V289" s="49"/>
      <c r="W289" s="49">
        <f t="shared" si="73"/>
        <v>65</v>
      </c>
      <c r="X289" s="49">
        <f t="shared" si="74"/>
        <v>65</v>
      </c>
      <c r="Y289" s="49"/>
      <c r="Z289" s="49"/>
      <c r="AA289" s="49">
        <f t="shared" si="75"/>
        <v>65</v>
      </c>
      <c r="AB289" s="49">
        <f t="shared" si="76"/>
        <v>65</v>
      </c>
      <c r="AC289" s="49"/>
      <c r="AD289" s="49"/>
      <c r="AE289" s="49">
        <f t="shared" si="69"/>
        <v>65</v>
      </c>
      <c r="AF289" s="49">
        <f t="shared" si="70"/>
        <v>65</v>
      </c>
      <c r="AG289" s="3"/>
      <c r="AH289" s="3"/>
      <c r="AI289" s="135">
        <f t="shared" si="71"/>
        <v>65</v>
      </c>
      <c r="AJ289" s="135">
        <f t="shared" si="72"/>
        <v>65</v>
      </c>
      <c r="AK289" s="135"/>
      <c r="AL289" s="135"/>
      <c r="AM289" s="135">
        <f t="shared" si="67"/>
        <v>65</v>
      </c>
      <c r="AN289" s="135">
        <f t="shared" si="68"/>
        <v>65</v>
      </c>
    </row>
    <row r="290" spans="1:40" x14ac:dyDescent="0.2">
      <c r="A290" s="42" t="s">
        <v>38</v>
      </c>
      <c r="B290" s="55" t="s">
        <v>30</v>
      </c>
      <c r="C290" s="56" t="s">
        <v>3</v>
      </c>
      <c r="D290" s="55" t="s">
        <v>2</v>
      </c>
      <c r="E290" s="57" t="s">
        <v>35</v>
      </c>
      <c r="F290" s="60">
        <v>300</v>
      </c>
      <c r="G290" s="52">
        <f>G291</f>
        <v>65</v>
      </c>
      <c r="H290" s="52">
        <f>H291</f>
        <v>65</v>
      </c>
      <c r="I290" s="52"/>
      <c r="J290" s="52"/>
      <c r="K290" s="52">
        <f t="shared" si="64"/>
        <v>65</v>
      </c>
      <c r="L290" s="91">
        <f t="shared" si="65"/>
        <v>65</v>
      </c>
      <c r="M290" s="51"/>
      <c r="N290" s="51"/>
      <c r="O290" s="49">
        <f t="shared" si="66"/>
        <v>65</v>
      </c>
      <c r="P290" s="49">
        <f t="shared" si="66"/>
        <v>65</v>
      </c>
      <c r="Q290" s="49"/>
      <c r="R290" s="49"/>
      <c r="S290" s="49">
        <f t="shared" ref="S290:S353" si="77">O290+Q290</f>
        <v>65</v>
      </c>
      <c r="T290" s="49">
        <f t="shared" ref="T290:T353" si="78">P290+R290</f>
        <v>65</v>
      </c>
      <c r="U290" s="49"/>
      <c r="V290" s="49"/>
      <c r="W290" s="49">
        <f t="shared" si="73"/>
        <v>65</v>
      </c>
      <c r="X290" s="49">
        <f t="shared" si="74"/>
        <v>65</v>
      </c>
      <c r="Y290" s="49"/>
      <c r="Z290" s="49"/>
      <c r="AA290" s="49">
        <f t="shared" si="75"/>
        <v>65</v>
      </c>
      <c r="AB290" s="49">
        <f t="shared" si="76"/>
        <v>65</v>
      </c>
      <c r="AC290" s="49"/>
      <c r="AD290" s="49"/>
      <c r="AE290" s="49">
        <f t="shared" si="69"/>
        <v>65</v>
      </c>
      <c r="AF290" s="49">
        <f t="shared" si="70"/>
        <v>65</v>
      </c>
      <c r="AG290" s="3"/>
      <c r="AH290" s="3"/>
      <c r="AI290" s="135">
        <f t="shared" si="71"/>
        <v>65</v>
      </c>
      <c r="AJ290" s="135">
        <f t="shared" si="72"/>
        <v>65</v>
      </c>
      <c r="AK290" s="135"/>
      <c r="AL290" s="135"/>
      <c r="AM290" s="135">
        <f t="shared" si="67"/>
        <v>65</v>
      </c>
      <c r="AN290" s="135">
        <f t="shared" si="68"/>
        <v>65</v>
      </c>
    </row>
    <row r="291" spans="1:40" ht="22.5" x14ac:dyDescent="0.2">
      <c r="A291" s="42" t="s">
        <v>37</v>
      </c>
      <c r="B291" s="55" t="s">
        <v>30</v>
      </c>
      <c r="C291" s="56" t="s">
        <v>3</v>
      </c>
      <c r="D291" s="55" t="s">
        <v>2</v>
      </c>
      <c r="E291" s="57" t="s">
        <v>35</v>
      </c>
      <c r="F291" s="60">
        <v>310</v>
      </c>
      <c r="G291" s="52">
        <v>65</v>
      </c>
      <c r="H291" s="52">
        <v>65</v>
      </c>
      <c r="I291" s="52"/>
      <c r="J291" s="52"/>
      <c r="K291" s="52">
        <f t="shared" si="64"/>
        <v>65</v>
      </c>
      <c r="L291" s="91">
        <f t="shared" si="65"/>
        <v>65</v>
      </c>
      <c r="M291" s="51"/>
      <c r="N291" s="51"/>
      <c r="O291" s="49">
        <f t="shared" si="66"/>
        <v>65</v>
      </c>
      <c r="P291" s="49">
        <f t="shared" si="66"/>
        <v>65</v>
      </c>
      <c r="Q291" s="49"/>
      <c r="R291" s="49"/>
      <c r="S291" s="49">
        <f t="shared" si="77"/>
        <v>65</v>
      </c>
      <c r="T291" s="49">
        <f t="shared" si="78"/>
        <v>65</v>
      </c>
      <c r="U291" s="49"/>
      <c r="V291" s="49"/>
      <c r="W291" s="49">
        <f t="shared" si="73"/>
        <v>65</v>
      </c>
      <c r="X291" s="49">
        <f t="shared" si="74"/>
        <v>65</v>
      </c>
      <c r="Y291" s="49"/>
      <c r="Z291" s="49"/>
      <c r="AA291" s="49">
        <f t="shared" si="75"/>
        <v>65</v>
      </c>
      <c r="AB291" s="49">
        <f t="shared" si="76"/>
        <v>65</v>
      </c>
      <c r="AC291" s="49"/>
      <c r="AD291" s="49"/>
      <c r="AE291" s="49">
        <f t="shared" si="69"/>
        <v>65</v>
      </c>
      <c r="AF291" s="49">
        <f t="shared" si="70"/>
        <v>65</v>
      </c>
      <c r="AG291" s="3"/>
      <c r="AH291" s="3"/>
      <c r="AI291" s="135">
        <f t="shared" si="71"/>
        <v>65</v>
      </c>
      <c r="AJ291" s="135">
        <f t="shared" si="72"/>
        <v>65</v>
      </c>
      <c r="AK291" s="135"/>
      <c r="AL291" s="135"/>
      <c r="AM291" s="135">
        <f t="shared" si="67"/>
        <v>65</v>
      </c>
      <c r="AN291" s="135">
        <f t="shared" si="68"/>
        <v>65</v>
      </c>
    </row>
    <row r="292" spans="1:40" x14ac:dyDescent="0.2">
      <c r="A292" s="42" t="s">
        <v>49</v>
      </c>
      <c r="B292" s="55" t="s">
        <v>30</v>
      </c>
      <c r="C292" s="56" t="s">
        <v>3</v>
      </c>
      <c r="D292" s="55" t="s">
        <v>2</v>
      </c>
      <c r="E292" s="57" t="s">
        <v>48</v>
      </c>
      <c r="F292" s="60" t="s">
        <v>7</v>
      </c>
      <c r="G292" s="52">
        <f>G293</f>
        <v>2000</v>
      </c>
      <c r="H292" s="52">
        <f>H293</f>
        <v>2000</v>
      </c>
      <c r="I292" s="52"/>
      <c r="J292" s="52"/>
      <c r="K292" s="52">
        <f t="shared" si="64"/>
        <v>2000</v>
      </c>
      <c r="L292" s="91">
        <f t="shared" si="65"/>
        <v>2000</v>
      </c>
      <c r="M292" s="51"/>
      <c r="N292" s="51"/>
      <c r="O292" s="49">
        <f t="shared" si="66"/>
        <v>2000</v>
      </c>
      <c r="P292" s="49">
        <f t="shared" si="66"/>
        <v>2000</v>
      </c>
      <c r="Q292" s="49"/>
      <c r="R292" s="49"/>
      <c r="S292" s="49">
        <f t="shared" si="77"/>
        <v>2000</v>
      </c>
      <c r="T292" s="49">
        <f t="shared" si="78"/>
        <v>2000</v>
      </c>
      <c r="U292" s="49"/>
      <c r="V292" s="49"/>
      <c r="W292" s="49">
        <f t="shared" si="73"/>
        <v>2000</v>
      </c>
      <c r="X292" s="49">
        <f t="shared" si="74"/>
        <v>2000</v>
      </c>
      <c r="Y292" s="49"/>
      <c r="Z292" s="49"/>
      <c r="AA292" s="49">
        <f t="shared" si="75"/>
        <v>2000</v>
      </c>
      <c r="AB292" s="49">
        <f t="shared" si="76"/>
        <v>2000</v>
      </c>
      <c r="AC292" s="49"/>
      <c r="AD292" s="49"/>
      <c r="AE292" s="49">
        <f t="shared" si="69"/>
        <v>2000</v>
      </c>
      <c r="AF292" s="49">
        <f t="shared" si="70"/>
        <v>2000</v>
      </c>
      <c r="AG292" s="3"/>
      <c r="AH292" s="3"/>
      <c r="AI292" s="135">
        <f t="shared" si="71"/>
        <v>2000</v>
      </c>
      <c r="AJ292" s="135">
        <f t="shared" si="72"/>
        <v>2000</v>
      </c>
      <c r="AK292" s="135"/>
      <c r="AL292" s="135"/>
      <c r="AM292" s="135">
        <f t="shared" si="67"/>
        <v>2000</v>
      </c>
      <c r="AN292" s="135">
        <f t="shared" si="68"/>
        <v>2000</v>
      </c>
    </row>
    <row r="293" spans="1:40" x14ac:dyDescent="0.2">
      <c r="A293" s="42" t="s">
        <v>38</v>
      </c>
      <c r="B293" s="55" t="s">
        <v>30</v>
      </c>
      <c r="C293" s="56" t="s">
        <v>3</v>
      </c>
      <c r="D293" s="55" t="s">
        <v>2</v>
      </c>
      <c r="E293" s="57" t="s">
        <v>48</v>
      </c>
      <c r="F293" s="60">
        <v>300</v>
      </c>
      <c r="G293" s="52">
        <f>G294</f>
        <v>2000</v>
      </c>
      <c r="H293" s="52">
        <f>H294</f>
        <v>2000</v>
      </c>
      <c r="I293" s="52"/>
      <c r="J293" s="52"/>
      <c r="K293" s="52">
        <f t="shared" si="64"/>
        <v>2000</v>
      </c>
      <c r="L293" s="91">
        <f t="shared" si="65"/>
        <v>2000</v>
      </c>
      <c r="M293" s="51"/>
      <c r="N293" s="51"/>
      <c r="O293" s="49">
        <f t="shared" si="66"/>
        <v>2000</v>
      </c>
      <c r="P293" s="49">
        <f t="shared" si="66"/>
        <v>2000</v>
      </c>
      <c r="Q293" s="49"/>
      <c r="R293" s="49"/>
      <c r="S293" s="49">
        <f t="shared" si="77"/>
        <v>2000</v>
      </c>
      <c r="T293" s="49">
        <f t="shared" si="78"/>
        <v>2000</v>
      </c>
      <c r="U293" s="49"/>
      <c r="V293" s="49"/>
      <c r="W293" s="49">
        <f t="shared" si="73"/>
        <v>2000</v>
      </c>
      <c r="X293" s="49">
        <f t="shared" si="74"/>
        <v>2000</v>
      </c>
      <c r="Y293" s="49"/>
      <c r="Z293" s="49"/>
      <c r="AA293" s="49">
        <f t="shared" si="75"/>
        <v>2000</v>
      </c>
      <c r="AB293" s="49">
        <f t="shared" si="76"/>
        <v>2000</v>
      </c>
      <c r="AC293" s="49"/>
      <c r="AD293" s="49"/>
      <c r="AE293" s="49">
        <f t="shared" si="69"/>
        <v>2000</v>
      </c>
      <c r="AF293" s="49">
        <f t="shared" si="70"/>
        <v>2000</v>
      </c>
      <c r="AG293" s="3"/>
      <c r="AH293" s="3"/>
      <c r="AI293" s="135">
        <f t="shared" si="71"/>
        <v>2000</v>
      </c>
      <c r="AJ293" s="135">
        <f t="shared" si="72"/>
        <v>2000</v>
      </c>
      <c r="AK293" s="135"/>
      <c r="AL293" s="135"/>
      <c r="AM293" s="135">
        <f t="shared" si="67"/>
        <v>2000</v>
      </c>
      <c r="AN293" s="135">
        <f t="shared" si="68"/>
        <v>2000</v>
      </c>
    </row>
    <row r="294" spans="1:40" ht="22.5" x14ac:dyDescent="0.2">
      <c r="A294" s="42" t="s">
        <v>36</v>
      </c>
      <c r="B294" s="55" t="s">
        <v>30</v>
      </c>
      <c r="C294" s="56" t="s">
        <v>3</v>
      </c>
      <c r="D294" s="55" t="s">
        <v>2</v>
      </c>
      <c r="E294" s="57" t="s">
        <v>48</v>
      </c>
      <c r="F294" s="60">
        <v>320</v>
      </c>
      <c r="G294" s="52">
        <v>2000</v>
      </c>
      <c r="H294" s="52">
        <v>2000</v>
      </c>
      <c r="I294" s="52"/>
      <c r="J294" s="52"/>
      <c r="K294" s="52">
        <f t="shared" si="64"/>
        <v>2000</v>
      </c>
      <c r="L294" s="91">
        <f t="shared" si="65"/>
        <v>2000</v>
      </c>
      <c r="M294" s="51"/>
      <c r="N294" s="51"/>
      <c r="O294" s="49">
        <f t="shared" si="66"/>
        <v>2000</v>
      </c>
      <c r="P294" s="49">
        <f t="shared" si="66"/>
        <v>2000</v>
      </c>
      <c r="Q294" s="49"/>
      <c r="R294" s="49"/>
      <c r="S294" s="49">
        <f t="shared" si="77"/>
        <v>2000</v>
      </c>
      <c r="T294" s="49">
        <f t="shared" si="78"/>
        <v>2000</v>
      </c>
      <c r="U294" s="49"/>
      <c r="V294" s="49"/>
      <c r="W294" s="49">
        <f t="shared" si="73"/>
        <v>2000</v>
      </c>
      <c r="X294" s="49">
        <f t="shared" si="74"/>
        <v>2000</v>
      </c>
      <c r="Y294" s="49"/>
      <c r="Z294" s="49"/>
      <c r="AA294" s="49">
        <f t="shared" si="75"/>
        <v>2000</v>
      </c>
      <c r="AB294" s="49">
        <f t="shared" si="76"/>
        <v>2000</v>
      </c>
      <c r="AC294" s="49"/>
      <c r="AD294" s="49"/>
      <c r="AE294" s="49">
        <f t="shared" si="69"/>
        <v>2000</v>
      </c>
      <c r="AF294" s="49">
        <f t="shared" si="70"/>
        <v>2000</v>
      </c>
      <c r="AG294" s="3"/>
      <c r="AH294" s="3"/>
      <c r="AI294" s="135">
        <f t="shared" si="71"/>
        <v>2000</v>
      </c>
      <c r="AJ294" s="135">
        <f t="shared" si="72"/>
        <v>2000</v>
      </c>
      <c r="AK294" s="135"/>
      <c r="AL294" s="135"/>
      <c r="AM294" s="135">
        <f t="shared" si="67"/>
        <v>2000</v>
      </c>
      <c r="AN294" s="135">
        <f t="shared" si="68"/>
        <v>2000</v>
      </c>
    </row>
    <row r="295" spans="1:40" ht="45" x14ac:dyDescent="0.2">
      <c r="A295" s="42" t="s">
        <v>261</v>
      </c>
      <c r="B295" s="55" t="s">
        <v>30</v>
      </c>
      <c r="C295" s="56" t="s">
        <v>3</v>
      </c>
      <c r="D295" s="55" t="s">
        <v>2</v>
      </c>
      <c r="E295" s="57" t="s">
        <v>97</v>
      </c>
      <c r="F295" s="60" t="s">
        <v>7</v>
      </c>
      <c r="G295" s="52">
        <f>G296</f>
        <v>2345.1999999999998</v>
      </c>
      <c r="H295" s="52">
        <f>H296</f>
        <v>2345.1999999999998</v>
      </c>
      <c r="I295" s="52"/>
      <c r="J295" s="52"/>
      <c r="K295" s="52">
        <f t="shared" si="64"/>
        <v>2345.1999999999998</v>
      </c>
      <c r="L295" s="91">
        <f t="shared" si="65"/>
        <v>2345.1999999999998</v>
      </c>
      <c r="M295" s="51"/>
      <c r="N295" s="51"/>
      <c r="O295" s="49">
        <f t="shared" si="66"/>
        <v>2345.1999999999998</v>
      </c>
      <c r="P295" s="49">
        <f t="shared" si="66"/>
        <v>2345.1999999999998</v>
      </c>
      <c r="Q295" s="49"/>
      <c r="R295" s="49"/>
      <c r="S295" s="49">
        <f t="shared" si="77"/>
        <v>2345.1999999999998</v>
      </c>
      <c r="T295" s="49">
        <f t="shared" si="78"/>
        <v>2345.1999999999998</v>
      </c>
      <c r="U295" s="49"/>
      <c r="V295" s="49"/>
      <c r="W295" s="49">
        <f t="shared" si="73"/>
        <v>2345.1999999999998</v>
      </c>
      <c r="X295" s="49">
        <f t="shared" si="74"/>
        <v>2345.1999999999998</v>
      </c>
      <c r="Y295" s="49"/>
      <c r="Z295" s="49"/>
      <c r="AA295" s="49">
        <f t="shared" si="75"/>
        <v>2345.1999999999998</v>
      </c>
      <c r="AB295" s="49">
        <f t="shared" si="76"/>
        <v>2345.1999999999998</v>
      </c>
      <c r="AC295" s="49"/>
      <c r="AD295" s="49"/>
      <c r="AE295" s="49">
        <f t="shared" si="69"/>
        <v>2345.1999999999998</v>
      </c>
      <c r="AF295" s="49">
        <f t="shared" si="70"/>
        <v>2345.1999999999998</v>
      </c>
      <c r="AG295" s="3"/>
      <c r="AH295" s="3"/>
      <c r="AI295" s="135">
        <f t="shared" si="71"/>
        <v>2345.1999999999998</v>
      </c>
      <c r="AJ295" s="135">
        <f t="shared" si="72"/>
        <v>2345.1999999999998</v>
      </c>
      <c r="AK295" s="135"/>
      <c r="AL295" s="135"/>
      <c r="AM295" s="135">
        <f t="shared" si="67"/>
        <v>2345.1999999999998</v>
      </c>
      <c r="AN295" s="135">
        <f t="shared" si="68"/>
        <v>2345.1999999999998</v>
      </c>
    </row>
    <row r="296" spans="1:40" ht="22.5" x14ac:dyDescent="0.2">
      <c r="A296" s="42" t="s">
        <v>99</v>
      </c>
      <c r="B296" s="55" t="s">
        <v>30</v>
      </c>
      <c r="C296" s="56" t="s">
        <v>3</v>
      </c>
      <c r="D296" s="55" t="s">
        <v>2</v>
      </c>
      <c r="E296" s="57" t="s">
        <v>97</v>
      </c>
      <c r="F296" s="60">
        <v>400</v>
      </c>
      <c r="G296" s="52">
        <f>G297</f>
        <v>2345.1999999999998</v>
      </c>
      <c r="H296" s="52">
        <f>H297</f>
        <v>2345.1999999999998</v>
      </c>
      <c r="I296" s="52"/>
      <c r="J296" s="52"/>
      <c r="K296" s="52">
        <f t="shared" si="64"/>
        <v>2345.1999999999998</v>
      </c>
      <c r="L296" s="91">
        <f t="shared" si="65"/>
        <v>2345.1999999999998</v>
      </c>
      <c r="M296" s="51"/>
      <c r="N296" s="51"/>
      <c r="O296" s="49">
        <f t="shared" si="66"/>
        <v>2345.1999999999998</v>
      </c>
      <c r="P296" s="49">
        <f t="shared" si="66"/>
        <v>2345.1999999999998</v>
      </c>
      <c r="Q296" s="49"/>
      <c r="R296" s="49"/>
      <c r="S296" s="49">
        <f t="shared" si="77"/>
        <v>2345.1999999999998</v>
      </c>
      <c r="T296" s="49">
        <f t="shared" si="78"/>
        <v>2345.1999999999998</v>
      </c>
      <c r="U296" s="49"/>
      <c r="V296" s="49"/>
      <c r="W296" s="49">
        <f t="shared" si="73"/>
        <v>2345.1999999999998</v>
      </c>
      <c r="X296" s="49">
        <f t="shared" si="74"/>
        <v>2345.1999999999998</v>
      </c>
      <c r="Y296" s="49"/>
      <c r="Z296" s="49"/>
      <c r="AA296" s="49">
        <f t="shared" si="75"/>
        <v>2345.1999999999998</v>
      </c>
      <c r="AB296" s="49">
        <f t="shared" si="76"/>
        <v>2345.1999999999998</v>
      </c>
      <c r="AC296" s="49"/>
      <c r="AD296" s="49"/>
      <c r="AE296" s="49">
        <f t="shared" si="69"/>
        <v>2345.1999999999998</v>
      </c>
      <c r="AF296" s="49">
        <f t="shared" si="70"/>
        <v>2345.1999999999998</v>
      </c>
      <c r="AG296" s="3"/>
      <c r="AH296" s="3"/>
      <c r="AI296" s="135">
        <f t="shared" si="71"/>
        <v>2345.1999999999998</v>
      </c>
      <c r="AJ296" s="135">
        <f t="shared" si="72"/>
        <v>2345.1999999999998</v>
      </c>
      <c r="AK296" s="135"/>
      <c r="AL296" s="135"/>
      <c r="AM296" s="135">
        <f t="shared" si="67"/>
        <v>2345.1999999999998</v>
      </c>
      <c r="AN296" s="135">
        <f t="shared" si="68"/>
        <v>2345.1999999999998</v>
      </c>
    </row>
    <row r="297" spans="1:40" x14ac:dyDescent="0.2">
      <c r="A297" s="42" t="s">
        <v>98</v>
      </c>
      <c r="B297" s="55" t="s">
        <v>30</v>
      </c>
      <c r="C297" s="56" t="s">
        <v>3</v>
      </c>
      <c r="D297" s="55" t="s">
        <v>2</v>
      </c>
      <c r="E297" s="57" t="s">
        <v>97</v>
      </c>
      <c r="F297" s="60">
        <v>410</v>
      </c>
      <c r="G297" s="52">
        <v>2345.1999999999998</v>
      </c>
      <c r="H297" s="52">
        <v>2345.1999999999998</v>
      </c>
      <c r="I297" s="52"/>
      <c r="J297" s="52"/>
      <c r="K297" s="52">
        <f t="shared" si="64"/>
        <v>2345.1999999999998</v>
      </c>
      <c r="L297" s="91">
        <f t="shared" si="65"/>
        <v>2345.1999999999998</v>
      </c>
      <c r="M297" s="51"/>
      <c r="N297" s="51"/>
      <c r="O297" s="49">
        <f t="shared" si="66"/>
        <v>2345.1999999999998</v>
      </c>
      <c r="P297" s="49">
        <f t="shared" si="66"/>
        <v>2345.1999999999998</v>
      </c>
      <c r="Q297" s="49"/>
      <c r="R297" s="49"/>
      <c r="S297" s="49">
        <f t="shared" si="77"/>
        <v>2345.1999999999998</v>
      </c>
      <c r="T297" s="49">
        <f t="shared" si="78"/>
        <v>2345.1999999999998</v>
      </c>
      <c r="U297" s="49"/>
      <c r="V297" s="49"/>
      <c r="W297" s="49">
        <f t="shared" si="73"/>
        <v>2345.1999999999998</v>
      </c>
      <c r="X297" s="49">
        <f t="shared" si="74"/>
        <v>2345.1999999999998</v>
      </c>
      <c r="Y297" s="49"/>
      <c r="Z297" s="49"/>
      <c r="AA297" s="49">
        <f t="shared" si="75"/>
        <v>2345.1999999999998</v>
      </c>
      <c r="AB297" s="49">
        <f t="shared" si="76"/>
        <v>2345.1999999999998</v>
      </c>
      <c r="AC297" s="49"/>
      <c r="AD297" s="49"/>
      <c r="AE297" s="49">
        <f t="shared" si="69"/>
        <v>2345.1999999999998</v>
      </c>
      <c r="AF297" s="49">
        <f t="shared" si="70"/>
        <v>2345.1999999999998</v>
      </c>
      <c r="AG297" s="3"/>
      <c r="AH297" s="3"/>
      <c r="AI297" s="135">
        <f t="shared" si="71"/>
        <v>2345.1999999999998</v>
      </c>
      <c r="AJ297" s="135">
        <f t="shared" si="72"/>
        <v>2345.1999999999998</v>
      </c>
      <c r="AK297" s="135"/>
      <c r="AL297" s="135"/>
      <c r="AM297" s="135">
        <f t="shared" si="67"/>
        <v>2345.1999999999998</v>
      </c>
      <c r="AN297" s="135">
        <f t="shared" si="68"/>
        <v>2345.1999999999998</v>
      </c>
    </row>
    <row r="298" spans="1:40" ht="56.25" x14ac:dyDescent="0.2">
      <c r="A298" s="61" t="s">
        <v>300</v>
      </c>
      <c r="B298" s="112" t="s">
        <v>34</v>
      </c>
      <c r="C298" s="113" t="s">
        <v>3</v>
      </c>
      <c r="D298" s="112" t="s">
        <v>2</v>
      </c>
      <c r="E298" s="114" t="s">
        <v>9</v>
      </c>
      <c r="F298" s="115" t="s">
        <v>7</v>
      </c>
      <c r="G298" s="40">
        <f>G299+G302+G307+G312+G317+G324+G327+G330+G333+G336</f>
        <v>33739</v>
      </c>
      <c r="H298" s="40">
        <f>H299+H302+H307+H312+H317+H324+H327+H330+H333+H336</f>
        <v>33978.300000000003</v>
      </c>
      <c r="I298" s="40"/>
      <c r="J298" s="40"/>
      <c r="K298" s="40">
        <f t="shared" si="64"/>
        <v>33739</v>
      </c>
      <c r="L298" s="41">
        <f t="shared" si="65"/>
        <v>33978.300000000003</v>
      </c>
      <c r="M298" s="51"/>
      <c r="N298" s="51"/>
      <c r="O298" s="68">
        <f t="shared" si="66"/>
        <v>33739</v>
      </c>
      <c r="P298" s="68">
        <f t="shared" si="66"/>
        <v>33978.300000000003</v>
      </c>
      <c r="Q298" s="68"/>
      <c r="R298" s="68"/>
      <c r="S298" s="68">
        <f t="shared" si="77"/>
        <v>33739</v>
      </c>
      <c r="T298" s="68">
        <f t="shared" si="78"/>
        <v>33978.300000000003</v>
      </c>
      <c r="U298" s="68"/>
      <c r="V298" s="68"/>
      <c r="W298" s="68">
        <f t="shared" si="73"/>
        <v>33739</v>
      </c>
      <c r="X298" s="68">
        <f t="shared" si="74"/>
        <v>33978.300000000003</v>
      </c>
      <c r="Y298" s="68"/>
      <c r="Z298" s="68"/>
      <c r="AA298" s="68">
        <f t="shared" si="75"/>
        <v>33739</v>
      </c>
      <c r="AB298" s="68">
        <f t="shared" si="76"/>
        <v>33978.300000000003</v>
      </c>
      <c r="AC298" s="68"/>
      <c r="AD298" s="68"/>
      <c r="AE298" s="68">
        <f t="shared" si="69"/>
        <v>33739</v>
      </c>
      <c r="AF298" s="68">
        <f t="shared" si="70"/>
        <v>33978.300000000003</v>
      </c>
      <c r="AG298" s="68">
        <f>AG317</f>
        <v>1235.972</v>
      </c>
      <c r="AH298" s="68">
        <f>AH317</f>
        <v>1235.972</v>
      </c>
      <c r="AI298" s="146">
        <f t="shared" si="71"/>
        <v>34974.972000000002</v>
      </c>
      <c r="AJ298" s="146">
        <f t="shared" si="72"/>
        <v>35214.272000000004</v>
      </c>
      <c r="AK298" s="146"/>
      <c r="AL298" s="146"/>
      <c r="AM298" s="146">
        <f t="shared" si="67"/>
        <v>34974.972000000002</v>
      </c>
      <c r="AN298" s="146">
        <f t="shared" si="68"/>
        <v>35214.272000000004</v>
      </c>
    </row>
    <row r="299" spans="1:40" ht="45" x14ac:dyDescent="0.2">
      <c r="A299" s="42" t="s">
        <v>88</v>
      </c>
      <c r="B299" s="55" t="s">
        <v>34</v>
      </c>
      <c r="C299" s="56" t="s">
        <v>3</v>
      </c>
      <c r="D299" s="55" t="s">
        <v>2</v>
      </c>
      <c r="E299" s="57" t="s">
        <v>87</v>
      </c>
      <c r="F299" s="60" t="s">
        <v>7</v>
      </c>
      <c r="G299" s="52">
        <f>G300</f>
        <v>10.1</v>
      </c>
      <c r="H299" s="52">
        <f>H300</f>
        <v>13.2</v>
      </c>
      <c r="I299" s="52"/>
      <c r="J299" s="52"/>
      <c r="K299" s="52">
        <f t="shared" si="64"/>
        <v>10.1</v>
      </c>
      <c r="L299" s="91">
        <f t="shared" si="65"/>
        <v>13.2</v>
      </c>
      <c r="M299" s="51"/>
      <c r="N299" s="51"/>
      <c r="O299" s="49">
        <f t="shared" si="66"/>
        <v>10.1</v>
      </c>
      <c r="P299" s="49">
        <f t="shared" si="66"/>
        <v>13.2</v>
      </c>
      <c r="Q299" s="49"/>
      <c r="R299" s="49"/>
      <c r="S299" s="49">
        <f t="shared" si="77"/>
        <v>10.1</v>
      </c>
      <c r="T299" s="49">
        <f t="shared" si="78"/>
        <v>13.2</v>
      </c>
      <c r="U299" s="49"/>
      <c r="V299" s="49"/>
      <c r="W299" s="49">
        <f t="shared" si="73"/>
        <v>10.1</v>
      </c>
      <c r="X299" s="49">
        <f t="shared" si="74"/>
        <v>13.2</v>
      </c>
      <c r="Y299" s="49"/>
      <c r="Z299" s="49"/>
      <c r="AA299" s="49">
        <f t="shared" si="75"/>
        <v>10.1</v>
      </c>
      <c r="AB299" s="49">
        <f t="shared" si="76"/>
        <v>13.2</v>
      </c>
      <c r="AC299" s="49"/>
      <c r="AD299" s="49"/>
      <c r="AE299" s="49">
        <f t="shared" si="69"/>
        <v>10.1</v>
      </c>
      <c r="AF299" s="49">
        <f t="shared" si="70"/>
        <v>13.2</v>
      </c>
      <c r="AG299" s="3"/>
      <c r="AH299" s="3"/>
      <c r="AI299" s="135">
        <f t="shared" si="71"/>
        <v>10.1</v>
      </c>
      <c r="AJ299" s="135">
        <f t="shared" si="72"/>
        <v>13.2</v>
      </c>
      <c r="AK299" s="135"/>
      <c r="AL299" s="135"/>
      <c r="AM299" s="135">
        <f t="shared" si="67"/>
        <v>10.1</v>
      </c>
      <c r="AN299" s="135">
        <f t="shared" si="68"/>
        <v>13.2</v>
      </c>
    </row>
    <row r="300" spans="1:40" ht="22.5" x14ac:dyDescent="0.2">
      <c r="A300" s="42" t="s">
        <v>14</v>
      </c>
      <c r="B300" s="55" t="s">
        <v>34</v>
      </c>
      <c r="C300" s="56" t="s">
        <v>3</v>
      </c>
      <c r="D300" s="55" t="s">
        <v>2</v>
      </c>
      <c r="E300" s="57" t="s">
        <v>87</v>
      </c>
      <c r="F300" s="60">
        <v>200</v>
      </c>
      <c r="G300" s="52">
        <f>G301</f>
        <v>10.1</v>
      </c>
      <c r="H300" s="52">
        <f>H301</f>
        <v>13.2</v>
      </c>
      <c r="I300" s="52"/>
      <c r="J300" s="52"/>
      <c r="K300" s="52">
        <f t="shared" ref="K300:K363" si="79">G300+I300</f>
        <v>10.1</v>
      </c>
      <c r="L300" s="91">
        <f t="shared" ref="L300:L363" si="80">H300+J300</f>
        <v>13.2</v>
      </c>
      <c r="M300" s="51"/>
      <c r="N300" s="51"/>
      <c r="O300" s="49">
        <f t="shared" si="66"/>
        <v>10.1</v>
      </c>
      <c r="P300" s="49">
        <f t="shared" si="66"/>
        <v>13.2</v>
      </c>
      <c r="Q300" s="49"/>
      <c r="R300" s="49"/>
      <c r="S300" s="49">
        <f t="shared" si="77"/>
        <v>10.1</v>
      </c>
      <c r="T300" s="49">
        <f t="shared" si="78"/>
        <v>13.2</v>
      </c>
      <c r="U300" s="49"/>
      <c r="V300" s="49"/>
      <c r="W300" s="49">
        <f t="shared" si="73"/>
        <v>10.1</v>
      </c>
      <c r="X300" s="49">
        <f t="shared" si="74"/>
        <v>13.2</v>
      </c>
      <c r="Y300" s="49"/>
      <c r="Z300" s="49"/>
      <c r="AA300" s="49">
        <f t="shared" si="75"/>
        <v>10.1</v>
      </c>
      <c r="AB300" s="49">
        <f t="shared" si="76"/>
        <v>13.2</v>
      </c>
      <c r="AC300" s="49"/>
      <c r="AD300" s="49"/>
      <c r="AE300" s="49">
        <f t="shared" si="69"/>
        <v>10.1</v>
      </c>
      <c r="AF300" s="49">
        <f t="shared" si="70"/>
        <v>13.2</v>
      </c>
      <c r="AG300" s="3"/>
      <c r="AH300" s="3"/>
      <c r="AI300" s="135">
        <f t="shared" si="71"/>
        <v>10.1</v>
      </c>
      <c r="AJ300" s="135">
        <f t="shared" si="72"/>
        <v>13.2</v>
      </c>
      <c r="AK300" s="135"/>
      <c r="AL300" s="135"/>
      <c r="AM300" s="135">
        <f t="shared" si="67"/>
        <v>10.1</v>
      </c>
      <c r="AN300" s="135">
        <f t="shared" si="68"/>
        <v>13.2</v>
      </c>
    </row>
    <row r="301" spans="1:40" ht="22.5" x14ac:dyDescent="0.2">
      <c r="A301" s="42" t="s">
        <v>13</v>
      </c>
      <c r="B301" s="55" t="s">
        <v>34</v>
      </c>
      <c r="C301" s="56" t="s">
        <v>3</v>
      </c>
      <c r="D301" s="55" t="s">
        <v>2</v>
      </c>
      <c r="E301" s="57" t="s">
        <v>87</v>
      </c>
      <c r="F301" s="60">
        <v>240</v>
      </c>
      <c r="G301" s="52">
        <v>10.1</v>
      </c>
      <c r="H301" s="52">
        <v>13.2</v>
      </c>
      <c r="I301" s="52"/>
      <c r="J301" s="52"/>
      <c r="K301" s="52">
        <f t="shared" si="79"/>
        <v>10.1</v>
      </c>
      <c r="L301" s="91">
        <f t="shared" si="80"/>
        <v>13.2</v>
      </c>
      <c r="M301" s="51"/>
      <c r="N301" s="51"/>
      <c r="O301" s="49">
        <f t="shared" si="66"/>
        <v>10.1</v>
      </c>
      <c r="P301" s="49">
        <f t="shared" si="66"/>
        <v>13.2</v>
      </c>
      <c r="Q301" s="49"/>
      <c r="R301" s="49"/>
      <c r="S301" s="49">
        <f t="shared" si="77"/>
        <v>10.1</v>
      </c>
      <c r="T301" s="49">
        <f t="shared" si="78"/>
        <v>13.2</v>
      </c>
      <c r="U301" s="49"/>
      <c r="V301" s="49"/>
      <c r="W301" s="49">
        <f t="shared" si="73"/>
        <v>10.1</v>
      </c>
      <c r="X301" s="49">
        <f t="shared" si="74"/>
        <v>13.2</v>
      </c>
      <c r="Y301" s="49"/>
      <c r="Z301" s="49"/>
      <c r="AA301" s="49">
        <f t="shared" si="75"/>
        <v>10.1</v>
      </c>
      <c r="AB301" s="49">
        <f t="shared" si="76"/>
        <v>13.2</v>
      </c>
      <c r="AC301" s="49"/>
      <c r="AD301" s="49"/>
      <c r="AE301" s="49">
        <f t="shared" si="69"/>
        <v>10.1</v>
      </c>
      <c r="AF301" s="49">
        <f t="shared" si="70"/>
        <v>13.2</v>
      </c>
      <c r="AG301" s="3"/>
      <c r="AH301" s="3"/>
      <c r="AI301" s="135">
        <f t="shared" si="71"/>
        <v>10.1</v>
      </c>
      <c r="AJ301" s="135">
        <f t="shared" si="72"/>
        <v>13.2</v>
      </c>
      <c r="AK301" s="135"/>
      <c r="AL301" s="135"/>
      <c r="AM301" s="135">
        <f t="shared" si="67"/>
        <v>10.1</v>
      </c>
      <c r="AN301" s="135">
        <f t="shared" si="68"/>
        <v>13.2</v>
      </c>
    </row>
    <row r="302" spans="1:40" ht="56.25" x14ac:dyDescent="0.2">
      <c r="A302" s="53" t="s">
        <v>277</v>
      </c>
      <c r="B302" s="55" t="s">
        <v>34</v>
      </c>
      <c r="C302" s="56" t="s">
        <v>3</v>
      </c>
      <c r="D302" s="55" t="s">
        <v>2</v>
      </c>
      <c r="E302" s="57">
        <v>78791</v>
      </c>
      <c r="F302" s="60" t="s">
        <v>7</v>
      </c>
      <c r="G302" s="52">
        <f>G303+G305</f>
        <v>1167.3</v>
      </c>
      <c r="H302" s="52">
        <f>H303+H305</f>
        <v>1207.3999999999999</v>
      </c>
      <c r="I302" s="52"/>
      <c r="J302" s="52"/>
      <c r="K302" s="52">
        <f t="shared" si="79"/>
        <v>1167.3</v>
      </c>
      <c r="L302" s="91">
        <f t="shared" si="80"/>
        <v>1207.3999999999999</v>
      </c>
      <c r="M302" s="51"/>
      <c r="N302" s="51"/>
      <c r="O302" s="49">
        <f t="shared" si="66"/>
        <v>1167.3</v>
      </c>
      <c r="P302" s="49">
        <f t="shared" si="66"/>
        <v>1207.3999999999999</v>
      </c>
      <c r="Q302" s="49"/>
      <c r="R302" s="49"/>
      <c r="S302" s="49">
        <f t="shared" si="77"/>
        <v>1167.3</v>
      </c>
      <c r="T302" s="49">
        <f t="shared" si="78"/>
        <v>1207.3999999999999</v>
      </c>
      <c r="U302" s="49"/>
      <c r="V302" s="49"/>
      <c r="W302" s="49">
        <f t="shared" si="73"/>
        <v>1167.3</v>
      </c>
      <c r="X302" s="49">
        <f t="shared" si="74"/>
        <v>1207.3999999999999</v>
      </c>
      <c r="Y302" s="49"/>
      <c r="Z302" s="49"/>
      <c r="AA302" s="49">
        <f t="shared" si="75"/>
        <v>1167.3</v>
      </c>
      <c r="AB302" s="49">
        <f t="shared" si="76"/>
        <v>1207.3999999999999</v>
      </c>
      <c r="AC302" s="49"/>
      <c r="AD302" s="49"/>
      <c r="AE302" s="49">
        <f t="shared" si="69"/>
        <v>1167.3</v>
      </c>
      <c r="AF302" s="49">
        <f t="shared" si="70"/>
        <v>1207.3999999999999</v>
      </c>
      <c r="AG302" s="3"/>
      <c r="AH302" s="3"/>
      <c r="AI302" s="135">
        <f t="shared" si="71"/>
        <v>1167.3</v>
      </c>
      <c r="AJ302" s="135">
        <f t="shared" si="72"/>
        <v>1207.3999999999999</v>
      </c>
      <c r="AK302" s="135"/>
      <c r="AL302" s="135"/>
      <c r="AM302" s="135">
        <f t="shared" si="67"/>
        <v>1167.3</v>
      </c>
      <c r="AN302" s="135">
        <f t="shared" si="68"/>
        <v>1207.3999999999999</v>
      </c>
    </row>
    <row r="303" spans="1:40" ht="56.25" x14ac:dyDescent="0.2">
      <c r="A303" s="42" t="s">
        <v>6</v>
      </c>
      <c r="B303" s="55" t="s">
        <v>34</v>
      </c>
      <c r="C303" s="56" t="s">
        <v>3</v>
      </c>
      <c r="D303" s="55" t="s">
        <v>2</v>
      </c>
      <c r="E303" s="57">
        <v>78791</v>
      </c>
      <c r="F303" s="60">
        <v>100</v>
      </c>
      <c r="G303" s="52">
        <f>G304</f>
        <v>1068.5999999999999</v>
      </c>
      <c r="H303" s="52">
        <f>H304</f>
        <v>1068.5999999999999</v>
      </c>
      <c r="I303" s="52"/>
      <c r="J303" s="52"/>
      <c r="K303" s="52">
        <f t="shared" si="79"/>
        <v>1068.5999999999999</v>
      </c>
      <c r="L303" s="91">
        <f t="shared" si="80"/>
        <v>1068.5999999999999</v>
      </c>
      <c r="M303" s="51"/>
      <c r="N303" s="51"/>
      <c r="O303" s="49">
        <f t="shared" si="66"/>
        <v>1068.5999999999999</v>
      </c>
      <c r="P303" s="49">
        <f t="shared" si="66"/>
        <v>1068.5999999999999</v>
      </c>
      <c r="Q303" s="49"/>
      <c r="R303" s="49"/>
      <c r="S303" s="49">
        <f t="shared" si="77"/>
        <v>1068.5999999999999</v>
      </c>
      <c r="T303" s="49">
        <f t="shared" si="78"/>
        <v>1068.5999999999999</v>
      </c>
      <c r="U303" s="49"/>
      <c r="V303" s="49"/>
      <c r="W303" s="49">
        <f t="shared" si="73"/>
        <v>1068.5999999999999</v>
      </c>
      <c r="X303" s="49">
        <f t="shared" si="74"/>
        <v>1068.5999999999999</v>
      </c>
      <c r="Y303" s="49"/>
      <c r="Z303" s="49"/>
      <c r="AA303" s="49">
        <f t="shared" si="75"/>
        <v>1068.5999999999999</v>
      </c>
      <c r="AB303" s="49">
        <f t="shared" si="76"/>
        <v>1068.5999999999999</v>
      </c>
      <c r="AC303" s="49"/>
      <c r="AD303" s="49"/>
      <c r="AE303" s="49">
        <f t="shared" si="69"/>
        <v>1068.5999999999999</v>
      </c>
      <c r="AF303" s="49">
        <f t="shared" si="70"/>
        <v>1068.5999999999999</v>
      </c>
      <c r="AG303" s="3"/>
      <c r="AH303" s="3"/>
      <c r="AI303" s="135">
        <f t="shared" si="71"/>
        <v>1068.5999999999999</v>
      </c>
      <c r="AJ303" s="135">
        <f t="shared" si="72"/>
        <v>1068.5999999999999</v>
      </c>
      <c r="AK303" s="135"/>
      <c r="AL303" s="135"/>
      <c r="AM303" s="135">
        <f t="shared" si="67"/>
        <v>1068.5999999999999</v>
      </c>
      <c r="AN303" s="135">
        <f t="shared" si="68"/>
        <v>1068.5999999999999</v>
      </c>
    </row>
    <row r="304" spans="1:40" ht="22.5" x14ac:dyDescent="0.2">
      <c r="A304" s="42" t="s">
        <v>5</v>
      </c>
      <c r="B304" s="55" t="s">
        <v>34</v>
      </c>
      <c r="C304" s="56" t="s">
        <v>3</v>
      </c>
      <c r="D304" s="55" t="s">
        <v>2</v>
      </c>
      <c r="E304" s="57">
        <v>78791</v>
      </c>
      <c r="F304" s="60">
        <v>120</v>
      </c>
      <c r="G304" s="52">
        <f>790+40+238.6</f>
        <v>1068.5999999999999</v>
      </c>
      <c r="H304" s="52">
        <f>790+40+238.6</f>
        <v>1068.5999999999999</v>
      </c>
      <c r="I304" s="52"/>
      <c r="J304" s="52"/>
      <c r="K304" s="52">
        <f t="shared" si="79"/>
        <v>1068.5999999999999</v>
      </c>
      <c r="L304" s="91">
        <f t="shared" si="80"/>
        <v>1068.5999999999999</v>
      </c>
      <c r="M304" s="51"/>
      <c r="N304" s="51"/>
      <c r="O304" s="49">
        <f t="shared" si="66"/>
        <v>1068.5999999999999</v>
      </c>
      <c r="P304" s="49">
        <f t="shared" si="66"/>
        <v>1068.5999999999999</v>
      </c>
      <c r="Q304" s="49"/>
      <c r="R304" s="49"/>
      <c r="S304" s="49">
        <f t="shared" si="77"/>
        <v>1068.5999999999999</v>
      </c>
      <c r="T304" s="49">
        <f t="shared" si="78"/>
        <v>1068.5999999999999</v>
      </c>
      <c r="U304" s="49"/>
      <c r="V304" s="49"/>
      <c r="W304" s="49">
        <f t="shared" si="73"/>
        <v>1068.5999999999999</v>
      </c>
      <c r="X304" s="49">
        <f t="shared" si="74"/>
        <v>1068.5999999999999</v>
      </c>
      <c r="Y304" s="49"/>
      <c r="Z304" s="49"/>
      <c r="AA304" s="49">
        <f t="shared" si="75"/>
        <v>1068.5999999999999</v>
      </c>
      <c r="AB304" s="49">
        <f t="shared" si="76"/>
        <v>1068.5999999999999</v>
      </c>
      <c r="AC304" s="49"/>
      <c r="AD304" s="49"/>
      <c r="AE304" s="49">
        <f t="shared" si="69"/>
        <v>1068.5999999999999</v>
      </c>
      <c r="AF304" s="49">
        <f t="shared" si="70"/>
        <v>1068.5999999999999</v>
      </c>
      <c r="AG304" s="3"/>
      <c r="AH304" s="3"/>
      <c r="AI304" s="135">
        <f t="shared" si="71"/>
        <v>1068.5999999999999</v>
      </c>
      <c r="AJ304" s="135">
        <f t="shared" si="72"/>
        <v>1068.5999999999999</v>
      </c>
      <c r="AK304" s="135"/>
      <c r="AL304" s="135"/>
      <c r="AM304" s="135">
        <f t="shared" si="67"/>
        <v>1068.5999999999999</v>
      </c>
      <c r="AN304" s="135">
        <f t="shared" si="68"/>
        <v>1068.5999999999999</v>
      </c>
    </row>
    <row r="305" spans="1:40" ht="22.5" x14ac:dyDescent="0.2">
      <c r="A305" s="42" t="s">
        <v>14</v>
      </c>
      <c r="B305" s="55" t="s">
        <v>34</v>
      </c>
      <c r="C305" s="56" t="s">
        <v>3</v>
      </c>
      <c r="D305" s="55" t="s">
        <v>2</v>
      </c>
      <c r="E305" s="57">
        <v>78791</v>
      </c>
      <c r="F305" s="60">
        <v>200</v>
      </c>
      <c r="G305" s="52">
        <f>G306</f>
        <v>98.7</v>
      </c>
      <c r="H305" s="52">
        <f>H306</f>
        <v>138.80000000000001</v>
      </c>
      <c r="I305" s="52"/>
      <c r="J305" s="52"/>
      <c r="K305" s="52">
        <f t="shared" si="79"/>
        <v>98.7</v>
      </c>
      <c r="L305" s="91">
        <f t="shared" si="80"/>
        <v>138.80000000000001</v>
      </c>
      <c r="M305" s="51"/>
      <c r="N305" s="51"/>
      <c r="O305" s="49">
        <f t="shared" si="66"/>
        <v>98.7</v>
      </c>
      <c r="P305" s="49">
        <f t="shared" si="66"/>
        <v>138.80000000000001</v>
      </c>
      <c r="Q305" s="49"/>
      <c r="R305" s="49"/>
      <c r="S305" s="49">
        <f t="shared" si="77"/>
        <v>98.7</v>
      </c>
      <c r="T305" s="49">
        <f t="shared" si="78"/>
        <v>138.80000000000001</v>
      </c>
      <c r="U305" s="49"/>
      <c r="V305" s="49"/>
      <c r="W305" s="49">
        <f t="shared" si="73"/>
        <v>98.7</v>
      </c>
      <c r="X305" s="49">
        <f t="shared" si="74"/>
        <v>138.80000000000001</v>
      </c>
      <c r="Y305" s="49"/>
      <c r="Z305" s="49"/>
      <c r="AA305" s="49">
        <f t="shared" si="75"/>
        <v>98.7</v>
      </c>
      <c r="AB305" s="49">
        <f t="shared" si="76"/>
        <v>138.80000000000001</v>
      </c>
      <c r="AC305" s="49"/>
      <c r="AD305" s="49"/>
      <c r="AE305" s="49">
        <f t="shared" si="69"/>
        <v>98.7</v>
      </c>
      <c r="AF305" s="49">
        <f t="shared" si="70"/>
        <v>138.80000000000001</v>
      </c>
      <c r="AG305" s="3"/>
      <c r="AH305" s="3"/>
      <c r="AI305" s="135">
        <f t="shared" si="71"/>
        <v>98.7</v>
      </c>
      <c r="AJ305" s="135">
        <f t="shared" si="72"/>
        <v>138.80000000000001</v>
      </c>
      <c r="AK305" s="135"/>
      <c r="AL305" s="135"/>
      <c r="AM305" s="135">
        <f t="shared" si="67"/>
        <v>98.7</v>
      </c>
      <c r="AN305" s="135">
        <f t="shared" si="68"/>
        <v>138.80000000000001</v>
      </c>
    </row>
    <row r="306" spans="1:40" ht="22.5" x14ac:dyDescent="0.2">
      <c r="A306" s="42" t="s">
        <v>13</v>
      </c>
      <c r="B306" s="55" t="s">
        <v>34</v>
      </c>
      <c r="C306" s="56" t="s">
        <v>3</v>
      </c>
      <c r="D306" s="55" t="s">
        <v>2</v>
      </c>
      <c r="E306" s="57">
        <v>78791</v>
      </c>
      <c r="F306" s="60">
        <v>240</v>
      </c>
      <c r="G306" s="52">
        <v>98.7</v>
      </c>
      <c r="H306" s="52">
        <v>138.80000000000001</v>
      </c>
      <c r="I306" s="52"/>
      <c r="J306" s="52"/>
      <c r="K306" s="52">
        <f t="shared" si="79"/>
        <v>98.7</v>
      </c>
      <c r="L306" s="91">
        <f t="shared" si="80"/>
        <v>138.80000000000001</v>
      </c>
      <c r="M306" s="51"/>
      <c r="N306" s="51"/>
      <c r="O306" s="49">
        <f t="shared" si="66"/>
        <v>98.7</v>
      </c>
      <c r="P306" s="49">
        <f t="shared" si="66"/>
        <v>138.80000000000001</v>
      </c>
      <c r="Q306" s="49"/>
      <c r="R306" s="49"/>
      <c r="S306" s="49">
        <f t="shared" si="77"/>
        <v>98.7</v>
      </c>
      <c r="T306" s="49">
        <f t="shared" si="78"/>
        <v>138.80000000000001</v>
      </c>
      <c r="U306" s="49"/>
      <c r="V306" s="49"/>
      <c r="W306" s="49">
        <f t="shared" si="73"/>
        <v>98.7</v>
      </c>
      <c r="X306" s="49">
        <f t="shared" si="74"/>
        <v>138.80000000000001</v>
      </c>
      <c r="Y306" s="49"/>
      <c r="Z306" s="49"/>
      <c r="AA306" s="49">
        <f t="shared" si="75"/>
        <v>98.7</v>
      </c>
      <c r="AB306" s="49">
        <f t="shared" si="76"/>
        <v>138.80000000000001</v>
      </c>
      <c r="AC306" s="49"/>
      <c r="AD306" s="49"/>
      <c r="AE306" s="49">
        <f t="shared" si="69"/>
        <v>98.7</v>
      </c>
      <c r="AF306" s="49">
        <f t="shared" si="70"/>
        <v>138.80000000000001</v>
      </c>
      <c r="AG306" s="3"/>
      <c r="AH306" s="3"/>
      <c r="AI306" s="135">
        <f t="shared" si="71"/>
        <v>98.7</v>
      </c>
      <c r="AJ306" s="135">
        <f t="shared" si="72"/>
        <v>138.80000000000001</v>
      </c>
      <c r="AK306" s="135"/>
      <c r="AL306" s="135"/>
      <c r="AM306" s="135">
        <f t="shared" si="67"/>
        <v>98.7</v>
      </c>
      <c r="AN306" s="135">
        <f t="shared" si="68"/>
        <v>138.80000000000001</v>
      </c>
    </row>
    <row r="307" spans="1:40" ht="56.25" x14ac:dyDescent="0.2">
      <c r="A307" s="53" t="s">
        <v>280</v>
      </c>
      <c r="B307" s="55">
        <v>7</v>
      </c>
      <c r="C307" s="56">
        <v>0</v>
      </c>
      <c r="D307" s="55">
        <v>0</v>
      </c>
      <c r="E307" s="57">
        <v>78792</v>
      </c>
      <c r="F307" s="60"/>
      <c r="G307" s="116">
        <f>G308+G310</f>
        <v>5837</v>
      </c>
      <c r="H307" s="116">
        <f>H308+H310</f>
        <v>6037.3</v>
      </c>
      <c r="I307" s="116"/>
      <c r="J307" s="116"/>
      <c r="K307" s="116">
        <f t="shared" si="79"/>
        <v>5837</v>
      </c>
      <c r="L307" s="120">
        <f t="shared" si="80"/>
        <v>6037.3</v>
      </c>
      <c r="M307" s="51"/>
      <c r="N307" s="51"/>
      <c r="O307" s="49">
        <f t="shared" si="66"/>
        <v>5837</v>
      </c>
      <c r="P307" s="49">
        <f t="shared" si="66"/>
        <v>6037.3</v>
      </c>
      <c r="Q307" s="49"/>
      <c r="R307" s="49"/>
      <c r="S307" s="49">
        <f t="shared" si="77"/>
        <v>5837</v>
      </c>
      <c r="T307" s="49">
        <f t="shared" si="78"/>
        <v>6037.3</v>
      </c>
      <c r="U307" s="49"/>
      <c r="V307" s="49"/>
      <c r="W307" s="49">
        <f t="shared" si="73"/>
        <v>5837</v>
      </c>
      <c r="X307" s="49">
        <f t="shared" si="74"/>
        <v>6037.3</v>
      </c>
      <c r="Y307" s="49"/>
      <c r="Z307" s="49"/>
      <c r="AA307" s="49">
        <f t="shared" si="75"/>
        <v>5837</v>
      </c>
      <c r="AB307" s="49">
        <f t="shared" si="76"/>
        <v>6037.3</v>
      </c>
      <c r="AC307" s="49"/>
      <c r="AD307" s="49"/>
      <c r="AE307" s="49">
        <f t="shared" si="69"/>
        <v>5837</v>
      </c>
      <c r="AF307" s="49">
        <f t="shared" si="70"/>
        <v>6037.3</v>
      </c>
      <c r="AG307" s="3"/>
      <c r="AH307" s="3"/>
      <c r="AI307" s="135">
        <f t="shared" si="71"/>
        <v>5837</v>
      </c>
      <c r="AJ307" s="135">
        <f t="shared" si="72"/>
        <v>6037.3</v>
      </c>
      <c r="AK307" s="135"/>
      <c r="AL307" s="135"/>
      <c r="AM307" s="135">
        <f t="shared" si="67"/>
        <v>5837</v>
      </c>
      <c r="AN307" s="135">
        <f t="shared" si="68"/>
        <v>6037.3</v>
      </c>
    </row>
    <row r="308" spans="1:40" ht="56.25" x14ac:dyDescent="0.2">
      <c r="A308" s="53" t="s">
        <v>6</v>
      </c>
      <c r="B308" s="55" t="s">
        <v>34</v>
      </c>
      <c r="C308" s="56" t="s">
        <v>3</v>
      </c>
      <c r="D308" s="55" t="s">
        <v>2</v>
      </c>
      <c r="E308" s="57">
        <v>78792</v>
      </c>
      <c r="F308" s="60">
        <v>100</v>
      </c>
      <c r="G308" s="116">
        <f>G309</f>
        <v>5053.8</v>
      </c>
      <c r="H308" s="116">
        <f>H309</f>
        <v>5053.8</v>
      </c>
      <c r="I308" s="116"/>
      <c r="J308" s="116"/>
      <c r="K308" s="116">
        <f t="shared" si="79"/>
        <v>5053.8</v>
      </c>
      <c r="L308" s="120">
        <f t="shared" si="80"/>
        <v>5053.8</v>
      </c>
      <c r="M308" s="51"/>
      <c r="N308" s="51"/>
      <c r="O308" s="49">
        <f t="shared" si="66"/>
        <v>5053.8</v>
      </c>
      <c r="P308" s="49">
        <f t="shared" si="66"/>
        <v>5053.8</v>
      </c>
      <c r="Q308" s="49"/>
      <c r="R308" s="49"/>
      <c r="S308" s="49">
        <f t="shared" si="77"/>
        <v>5053.8</v>
      </c>
      <c r="T308" s="49">
        <f t="shared" si="78"/>
        <v>5053.8</v>
      </c>
      <c r="U308" s="49"/>
      <c r="V308" s="49"/>
      <c r="W308" s="49">
        <f t="shared" si="73"/>
        <v>5053.8</v>
      </c>
      <c r="X308" s="49">
        <f t="shared" si="74"/>
        <v>5053.8</v>
      </c>
      <c r="Y308" s="49"/>
      <c r="Z308" s="49"/>
      <c r="AA308" s="49">
        <f t="shared" si="75"/>
        <v>5053.8</v>
      </c>
      <c r="AB308" s="49">
        <f t="shared" si="76"/>
        <v>5053.8</v>
      </c>
      <c r="AC308" s="49"/>
      <c r="AD308" s="49"/>
      <c r="AE308" s="49">
        <f t="shared" si="69"/>
        <v>5053.8</v>
      </c>
      <c r="AF308" s="49">
        <f t="shared" si="70"/>
        <v>5053.8</v>
      </c>
      <c r="AG308" s="3"/>
      <c r="AH308" s="3"/>
      <c r="AI308" s="135">
        <f t="shared" si="71"/>
        <v>5053.8</v>
      </c>
      <c r="AJ308" s="135">
        <f t="shared" si="72"/>
        <v>5053.8</v>
      </c>
      <c r="AK308" s="135"/>
      <c r="AL308" s="135"/>
      <c r="AM308" s="135">
        <f t="shared" si="67"/>
        <v>5053.8</v>
      </c>
      <c r="AN308" s="135">
        <f t="shared" si="68"/>
        <v>5053.8</v>
      </c>
    </row>
    <row r="309" spans="1:40" ht="22.5" x14ac:dyDescent="0.2">
      <c r="A309" s="53" t="s">
        <v>5</v>
      </c>
      <c r="B309" s="55" t="s">
        <v>34</v>
      </c>
      <c r="C309" s="56" t="s">
        <v>3</v>
      </c>
      <c r="D309" s="55" t="s">
        <v>2</v>
      </c>
      <c r="E309" s="57">
        <v>78792</v>
      </c>
      <c r="F309" s="60">
        <v>120</v>
      </c>
      <c r="G309" s="116">
        <f>3615.3+346.7+1091.8</f>
        <v>5053.8</v>
      </c>
      <c r="H309" s="116">
        <f>1091.8+3615.3+346.7</f>
        <v>5053.8</v>
      </c>
      <c r="I309" s="116"/>
      <c r="J309" s="116"/>
      <c r="K309" s="116">
        <f t="shared" si="79"/>
        <v>5053.8</v>
      </c>
      <c r="L309" s="120">
        <f t="shared" si="80"/>
        <v>5053.8</v>
      </c>
      <c r="M309" s="51"/>
      <c r="N309" s="51"/>
      <c r="O309" s="49">
        <f t="shared" si="66"/>
        <v>5053.8</v>
      </c>
      <c r="P309" s="49">
        <f t="shared" si="66"/>
        <v>5053.8</v>
      </c>
      <c r="Q309" s="49"/>
      <c r="R309" s="49"/>
      <c r="S309" s="49">
        <f t="shared" si="77"/>
        <v>5053.8</v>
      </c>
      <c r="T309" s="49">
        <f t="shared" si="78"/>
        <v>5053.8</v>
      </c>
      <c r="U309" s="49"/>
      <c r="V309" s="49"/>
      <c r="W309" s="49">
        <f t="shared" si="73"/>
        <v>5053.8</v>
      </c>
      <c r="X309" s="49">
        <f t="shared" si="74"/>
        <v>5053.8</v>
      </c>
      <c r="Y309" s="49"/>
      <c r="Z309" s="49"/>
      <c r="AA309" s="49">
        <f t="shared" si="75"/>
        <v>5053.8</v>
      </c>
      <c r="AB309" s="49">
        <f t="shared" si="76"/>
        <v>5053.8</v>
      </c>
      <c r="AC309" s="49"/>
      <c r="AD309" s="49"/>
      <c r="AE309" s="49">
        <f t="shared" si="69"/>
        <v>5053.8</v>
      </c>
      <c r="AF309" s="49">
        <f t="shared" si="70"/>
        <v>5053.8</v>
      </c>
      <c r="AG309" s="3"/>
      <c r="AH309" s="3"/>
      <c r="AI309" s="135">
        <f t="shared" si="71"/>
        <v>5053.8</v>
      </c>
      <c r="AJ309" s="135">
        <f t="shared" si="72"/>
        <v>5053.8</v>
      </c>
      <c r="AK309" s="135"/>
      <c r="AL309" s="135"/>
      <c r="AM309" s="135">
        <f t="shared" si="67"/>
        <v>5053.8</v>
      </c>
      <c r="AN309" s="135">
        <f t="shared" si="68"/>
        <v>5053.8</v>
      </c>
    </row>
    <row r="310" spans="1:40" ht="22.5" x14ac:dyDescent="0.2">
      <c r="A310" s="53" t="s">
        <v>14</v>
      </c>
      <c r="B310" s="55" t="s">
        <v>34</v>
      </c>
      <c r="C310" s="56" t="s">
        <v>3</v>
      </c>
      <c r="D310" s="55" t="s">
        <v>2</v>
      </c>
      <c r="E310" s="57">
        <v>78792</v>
      </c>
      <c r="F310" s="60">
        <v>200</v>
      </c>
      <c r="G310" s="116">
        <f>G311</f>
        <v>783.2</v>
      </c>
      <c r="H310" s="116">
        <f>H311</f>
        <v>983.5</v>
      </c>
      <c r="I310" s="116"/>
      <c r="J310" s="116"/>
      <c r="K310" s="116">
        <f t="shared" si="79"/>
        <v>783.2</v>
      </c>
      <c r="L310" s="120">
        <f t="shared" si="80"/>
        <v>983.5</v>
      </c>
      <c r="M310" s="51"/>
      <c r="N310" s="51"/>
      <c r="O310" s="49">
        <f t="shared" ref="O310:P373" si="81">K310+M310</f>
        <v>783.2</v>
      </c>
      <c r="P310" s="49">
        <f t="shared" si="81"/>
        <v>983.5</v>
      </c>
      <c r="Q310" s="49"/>
      <c r="R310" s="49"/>
      <c r="S310" s="49">
        <f t="shared" si="77"/>
        <v>783.2</v>
      </c>
      <c r="T310" s="49">
        <f t="shared" si="78"/>
        <v>983.5</v>
      </c>
      <c r="U310" s="49"/>
      <c r="V310" s="49"/>
      <c r="W310" s="49">
        <f t="shared" si="73"/>
        <v>783.2</v>
      </c>
      <c r="X310" s="49">
        <f t="shared" si="74"/>
        <v>983.5</v>
      </c>
      <c r="Y310" s="49"/>
      <c r="Z310" s="49"/>
      <c r="AA310" s="49">
        <f t="shared" si="75"/>
        <v>783.2</v>
      </c>
      <c r="AB310" s="49">
        <f t="shared" si="76"/>
        <v>983.5</v>
      </c>
      <c r="AC310" s="49"/>
      <c r="AD310" s="49"/>
      <c r="AE310" s="49">
        <f t="shared" si="69"/>
        <v>783.2</v>
      </c>
      <c r="AF310" s="49">
        <f t="shared" si="70"/>
        <v>983.5</v>
      </c>
      <c r="AG310" s="3"/>
      <c r="AH310" s="3"/>
      <c r="AI310" s="135">
        <f t="shared" si="71"/>
        <v>783.2</v>
      </c>
      <c r="AJ310" s="135">
        <f t="shared" si="72"/>
        <v>983.5</v>
      </c>
      <c r="AK310" s="135"/>
      <c r="AL310" s="135"/>
      <c r="AM310" s="135">
        <f t="shared" si="67"/>
        <v>783.2</v>
      </c>
      <c r="AN310" s="135">
        <f t="shared" si="68"/>
        <v>983.5</v>
      </c>
    </row>
    <row r="311" spans="1:40" ht="22.5" x14ac:dyDescent="0.2">
      <c r="A311" s="53" t="s">
        <v>13</v>
      </c>
      <c r="B311" s="55" t="s">
        <v>34</v>
      </c>
      <c r="C311" s="56" t="s">
        <v>3</v>
      </c>
      <c r="D311" s="55" t="s">
        <v>2</v>
      </c>
      <c r="E311" s="57">
        <v>78792</v>
      </c>
      <c r="F311" s="60">
        <v>240</v>
      </c>
      <c r="G311" s="116">
        <v>783.2</v>
      </c>
      <c r="H311" s="116">
        <v>983.5</v>
      </c>
      <c r="I311" s="116"/>
      <c r="J311" s="116"/>
      <c r="K311" s="116">
        <f t="shared" si="79"/>
        <v>783.2</v>
      </c>
      <c r="L311" s="120">
        <f t="shared" si="80"/>
        <v>983.5</v>
      </c>
      <c r="M311" s="51"/>
      <c r="N311" s="51"/>
      <c r="O311" s="49">
        <f t="shared" si="81"/>
        <v>783.2</v>
      </c>
      <c r="P311" s="49">
        <f t="shared" si="81"/>
        <v>983.5</v>
      </c>
      <c r="Q311" s="49"/>
      <c r="R311" s="49"/>
      <c r="S311" s="49">
        <f t="shared" si="77"/>
        <v>783.2</v>
      </c>
      <c r="T311" s="49">
        <f t="shared" si="78"/>
        <v>983.5</v>
      </c>
      <c r="U311" s="49"/>
      <c r="V311" s="49"/>
      <c r="W311" s="49">
        <f t="shared" si="73"/>
        <v>783.2</v>
      </c>
      <c r="X311" s="49">
        <f t="shared" si="74"/>
        <v>983.5</v>
      </c>
      <c r="Y311" s="49"/>
      <c r="Z311" s="49"/>
      <c r="AA311" s="49">
        <f t="shared" si="75"/>
        <v>783.2</v>
      </c>
      <c r="AB311" s="49">
        <f t="shared" si="76"/>
        <v>983.5</v>
      </c>
      <c r="AC311" s="49"/>
      <c r="AD311" s="49"/>
      <c r="AE311" s="49">
        <f t="shared" si="69"/>
        <v>783.2</v>
      </c>
      <c r="AF311" s="49">
        <f t="shared" si="70"/>
        <v>983.5</v>
      </c>
      <c r="AG311" s="3"/>
      <c r="AH311" s="3"/>
      <c r="AI311" s="135">
        <f t="shared" si="71"/>
        <v>783.2</v>
      </c>
      <c r="AJ311" s="135">
        <f t="shared" si="72"/>
        <v>983.5</v>
      </c>
      <c r="AK311" s="135"/>
      <c r="AL311" s="135"/>
      <c r="AM311" s="135">
        <f t="shared" si="67"/>
        <v>783.2</v>
      </c>
      <c r="AN311" s="135">
        <f t="shared" si="68"/>
        <v>983.5</v>
      </c>
    </row>
    <row r="312" spans="1:40" ht="22.5" x14ac:dyDescent="0.2">
      <c r="A312" s="42" t="s">
        <v>91</v>
      </c>
      <c r="B312" s="55" t="s">
        <v>34</v>
      </c>
      <c r="C312" s="56" t="s">
        <v>3</v>
      </c>
      <c r="D312" s="55" t="s">
        <v>2</v>
      </c>
      <c r="E312" s="57" t="s">
        <v>90</v>
      </c>
      <c r="F312" s="60" t="s">
        <v>7</v>
      </c>
      <c r="G312" s="52">
        <f>G313+G315</f>
        <v>583.70000000000005</v>
      </c>
      <c r="H312" s="52">
        <f>H313+H315</f>
        <v>603.70000000000005</v>
      </c>
      <c r="I312" s="52"/>
      <c r="J312" s="52"/>
      <c r="K312" s="52">
        <f t="shared" si="79"/>
        <v>583.70000000000005</v>
      </c>
      <c r="L312" s="91">
        <f t="shared" si="80"/>
        <v>603.70000000000005</v>
      </c>
      <c r="M312" s="51"/>
      <c r="N312" s="51"/>
      <c r="O312" s="49">
        <f t="shared" si="81"/>
        <v>583.70000000000005</v>
      </c>
      <c r="P312" s="49">
        <f t="shared" si="81"/>
        <v>603.70000000000005</v>
      </c>
      <c r="Q312" s="49"/>
      <c r="R312" s="49"/>
      <c r="S312" s="49">
        <f t="shared" si="77"/>
        <v>583.70000000000005</v>
      </c>
      <c r="T312" s="49">
        <f t="shared" si="78"/>
        <v>603.70000000000005</v>
      </c>
      <c r="U312" s="49"/>
      <c r="V312" s="49"/>
      <c r="W312" s="49">
        <f t="shared" si="73"/>
        <v>583.70000000000005</v>
      </c>
      <c r="X312" s="49">
        <f t="shared" si="74"/>
        <v>603.70000000000005</v>
      </c>
      <c r="Y312" s="49"/>
      <c r="Z312" s="49"/>
      <c r="AA312" s="49">
        <f t="shared" si="75"/>
        <v>583.70000000000005</v>
      </c>
      <c r="AB312" s="49">
        <f t="shared" si="76"/>
        <v>603.70000000000005</v>
      </c>
      <c r="AC312" s="49"/>
      <c r="AD312" s="49"/>
      <c r="AE312" s="49">
        <f t="shared" si="69"/>
        <v>583.70000000000005</v>
      </c>
      <c r="AF312" s="49">
        <f t="shared" si="70"/>
        <v>603.70000000000005</v>
      </c>
      <c r="AG312" s="3"/>
      <c r="AH312" s="3"/>
      <c r="AI312" s="135">
        <f t="shared" si="71"/>
        <v>583.70000000000005</v>
      </c>
      <c r="AJ312" s="135">
        <f t="shared" si="72"/>
        <v>603.70000000000005</v>
      </c>
      <c r="AK312" s="135"/>
      <c r="AL312" s="135"/>
      <c r="AM312" s="135">
        <f t="shared" si="67"/>
        <v>583.70000000000005</v>
      </c>
      <c r="AN312" s="135">
        <f t="shared" si="68"/>
        <v>603.70000000000005</v>
      </c>
    </row>
    <row r="313" spans="1:40" ht="56.25" x14ac:dyDescent="0.2">
      <c r="A313" s="42" t="s">
        <v>6</v>
      </c>
      <c r="B313" s="55" t="s">
        <v>34</v>
      </c>
      <c r="C313" s="56" t="s">
        <v>3</v>
      </c>
      <c r="D313" s="55" t="s">
        <v>2</v>
      </c>
      <c r="E313" s="57" t="s">
        <v>90</v>
      </c>
      <c r="F313" s="60">
        <v>100</v>
      </c>
      <c r="G313" s="52">
        <f>G314</f>
        <v>465.70000000000005</v>
      </c>
      <c r="H313" s="52">
        <f>H314</f>
        <v>465.70000000000005</v>
      </c>
      <c r="I313" s="52"/>
      <c r="J313" s="52"/>
      <c r="K313" s="52">
        <f t="shared" si="79"/>
        <v>465.70000000000005</v>
      </c>
      <c r="L313" s="91">
        <f t="shared" si="80"/>
        <v>465.70000000000005</v>
      </c>
      <c r="M313" s="51"/>
      <c r="N313" s="51"/>
      <c r="O313" s="49">
        <f t="shared" si="81"/>
        <v>465.70000000000005</v>
      </c>
      <c r="P313" s="49">
        <f t="shared" si="81"/>
        <v>465.70000000000005</v>
      </c>
      <c r="Q313" s="49"/>
      <c r="R313" s="49"/>
      <c r="S313" s="49">
        <f t="shared" si="77"/>
        <v>465.70000000000005</v>
      </c>
      <c r="T313" s="49">
        <f t="shared" si="78"/>
        <v>465.70000000000005</v>
      </c>
      <c r="U313" s="49"/>
      <c r="V313" s="49"/>
      <c r="W313" s="49">
        <f t="shared" si="73"/>
        <v>465.70000000000005</v>
      </c>
      <c r="X313" s="49">
        <f t="shared" si="74"/>
        <v>465.70000000000005</v>
      </c>
      <c r="Y313" s="49"/>
      <c r="Z313" s="49"/>
      <c r="AA313" s="49">
        <f t="shared" si="75"/>
        <v>465.70000000000005</v>
      </c>
      <c r="AB313" s="49">
        <f t="shared" si="76"/>
        <v>465.70000000000005</v>
      </c>
      <c r="AC313" s="49"/>
      <c r="AD313" s="49"/>
      <c r="AE313" s="49">
        <f t="shared" si="69"/>
        <v>465.70000000000005</v>
      </c>
      <c r="AF313" s="49">
        <f t="shared" si="70"/>
        <v>465.70000000000005</v>
      </c>
      <c r="AG313" s="3"/>
      <c r="AH313" s="3"/>
      <c r="AI313" s="135">
        <f t="shared" si="71"/>
        <v>465.70000000000005</v>
      </c>
      <c r="AJ313" s="135">
        <f t="shared" si="72"/>
        <v>465.70000000000005</v>
      </c>
      <c r="AK313" s="135"/>
      <c r="AL313" s="135"/>
      <c r="AM313" s="135">
        <f t="shared" si="67"/>
        <v>465.70000000000005</v>
      </c>
      <c r="AN313" s="135">
        <f t="shared" si="68"/>
        <v>465.70000000000005</v>
      </c>
    </row>
    <row r="314" spans="1:40" ht="22.5" x14ac:dyDescent="0.2">
      <c r="A314" s="42" t="s">
        <v>5</v>
      </c>
      <c r="B314" s="55" t="s">
        <v>34</v>
      </c>
      <c r="C314" s="56" t="s">
        <v>3</v>
      </c>
      <c r="D314" s="55" t="s">
        <v>2</v>
      </c>
      <c r="E314" s="57" t="s">
        <v>90</v>
      </c>
      <c r="F314" s="60">
        <v>120</v>
      </c>
      <c r="G314" s="52">
        <f>345.7+15.6+104.4</f>
        <v>465.70000000000005</v>
      </c>
      <c r="H314" s="52">
        <f>345.7+15.6+104.4</f>
        <v>465.70000000000005</v>
      </c>
      <c r="I314" s="52"/>
      <c r="J314" s="52"/>
      <c r="K314" s="52">
        <f t="shared" si="79"/>
        <v>465.70000000000005</v>
      </c>
      <c r="L314" s="91">
        <f t="shared" si="80"/>
        <v>465.70000000000005</v>
      </c>
      <c r="M314" s="51"/>
      <c r="N314" s="51"/>
      <c r="O314" s="49">
        <f t="shared" si="81"/>
        <v>465.70000000000005</v>
      </c>
      <c r="P314" s="49">
        <f t="shared" si="81"/>
        <v>465.70000000000005</v>
      </c>
      <c r="Q314" s="49"/>
      <c r="R314" s="49"/>
      <c r="S314" s="49">
        <f t="shared" si="77"/>
        <v>465.70000000000005</v>
      </c>
      <c r="T314" s="49">
        <f t="shared" si="78"/>
        <v>465.70000000000005</v>
      </c>
      <c r="U314" s="49"/>
      <c r="V314" s="49"/>
      <c r="W314" s="49">
        <f t="shared" si="73"/>
        <v>465.70000000000005</v>
      </c>
      <c r="X314" s="49">
        <f t="shared" si="74"/>
        <v>465.70000000000005</v>
      </c>
      <c r="Y314" s="49"/>
      <c r="Z314" s="49"/>
      <c r="AA314" s="49">
        <f t="shared" si="75"/>
        <v>465.70000000000005</v>
      </c>
      <c r="AB314" s="49">
        <f t="shared" si="76"/>
        <v>465.70000000000005</v>
      </c>
      <c r="AC314" s="49"/>
      <c r="AD314" s="49"/>
      <c r="AE314" s="49">
        <f t="shared" si="69"/>
        <v>465.70000000000005</v>
      </c>
      <c r="AF314" s="49">
        <f t="shared" si="70"/>
        <v>465.70000000000005</v>
      </c>
      <c r="AG314" s="3"/>
      <c r="AH314" s="3"/>
      <c r="AI314" s="135">
        <f t="shared" si="71"/>
        <v>465.70000000000005</v>
      </c>
      <c r="AJ314" s="135">
        <f t="shared" si="72"/>
        <v>465.70000000000005</v>
      </c>
      <c r="AK314" s="135"/>
      <c r="AL314" s="135"/>
      <c r="AM314" s="135">
        <f t="shared" si="67"/>
        <v>465.70000000000005</v>
      </c>
      <c r="AN314" s="135">
        <f t="shared" si="68"/>
        <v>465.70000000000005</v>
      </c>
    </row>
    <row r="315" spans="1:40" ht="22.5" x14ac:dyDescent="0.2">
      <c r="A315" s="42" t="s">
        <v>14</v>
      </c>
      <c r="B315" s="55" t="s">
        <v>34</v>
      </c>
      <c r="C315" s="56" t="s">
        <v>3</v>
      </c>
      <c r="D315" s="55" t="s">
        <v>2</v>
      </c>
      <c r="E315" s="57" t="s">
        <v>90</v>
      </c>
      <c r="F315" s="60">
        <v>200</v>
      </c>
      <c r="G315" s="52">
        <f>G316</f>
        <v>118</v>
      </c>
      <c r="H315" s="52">
        <f>H316</f>
        <v>138</v>
      </c>
      <c r="I315" s="52"/>
      <c r="J315" s="52"/>
      <c r="K315" s="52">
        <f t="shared" si="79"/>
        <v>118</v>
      </c>
      <c r="L315" s="91">
        <f t="shared" si="80"/>
        <v>138</v>
      </c>
      <c r="M315" s="51"/>
      <c r="N315" s="51"/>
      <c r="O315" s="49">
        <f t="shared" si="81"/>
        <v>118</v>
      </c>
      <c r="P315" s="49">
        <f t="shared" si="81"/>
        <v>138</v>
      </c>
      <c r="Q315" s="49"/>
      <c r="R315" s="49"/>
      <c r="S315" s="49">
        <f t="shared" si="77"/>
        <v>118</v>
      </c>
      <c r="T315" s="49">
        <f t="shared" si="78"/>
        <v>138</v>
      </c>
      <c r="U315" s="49"/>
      <c r="V315" s="49"/>
      <c r="W315" s="49">
        <f t="shared" si="73"/>
        <v>118</v>
      </c>
      <c r="X315" s="49">
        <f t="shared" si="74"/>
        <v>138</v>
      </c>
      <c r="Y315" s="49"/>
      <c r="Z315" s="49"/>
      <c r="AA315" s="49">
        <f t="shared" si="75"/>
        <v>118</v>
      </c>
      <c r="AB315" s="49">
        <f t="shared" si="76"/>
        <v>138</v>
      </c>
      <c r="AC315" s="49"/>
      <c r="AD315" s="49"/>
      <c r="AE315" s="49">
        <f t="shared" si="69"/>
        <v>118</v>
      </c>
      <c r="AF315" s="49">
        <f t="shared" si="70"/>
        <v>138</v>
      </c>
      <c r="AG315" s="3"/>
      <c r="AH315" s="3"/>
      <c r="AI315" s="135">
        <f t="shared" si="71"/>
        <v>118</v>
      </c>
      <c r="AJ315" s="135">
        <f t="shared" si="72"/>
        <v>138</v>
      </c>
      <c r="AK315" s="135"/>
      <c r="AL315" s="135"/>
      <c r="AM315" s="135">
        <f t="shared" si="67"/>
        <v>118</v>
      </c>
      <c r="AN315" s="135">
        <f t="shared" si="68"/>
        <v>138</v>
      </c>
    </row>
    <row r="316" spans="1:40" ht="22.5" x14ac:dyDescent="0.2">
      <c r="A316" s="42" t="s">
        <v>13</v>
      </c>
      <c r="B316" s="55" t="s">
        <v>34</v>
      </c>
      <c r="C316" s="56" t="s">
        <v>3</v>
      </c>
      <c r="D316" s="55" t="s">
        <v>2</v>
      </c>
      <c r="E316" s="57" t="s">
        <v>90</v>
      </c>
      <c r="F316" s="60">
        <v>240</v>
      </c>
      <c r="G316" s="52">
        <v>118</v>
      </c>
      <c r="H316" s="52">
        <v>138</v>
      </c>
      <c r="I316" s="52"/>
      <c r="J316" s="52"/>
      <c r="K316" s="52">
        <f t="shared" si="79"/>
        <v>118</v>
      </c>
      <c r="L316" s="91">
        <f t="shared" si="80"/>
        <v>138</v>
      </c>
      <c r="M316" s="51"/>
      <c r="N316" s="51"/>
      <c r="O316" s="49">
        <f t="shared" si="81"/>
        <v>118</v>
      </c>
      <c r="P316" s="49">
        <f t="shared" si="81"/>
        <v>138</v>
      </c>
      <c r="Q316" s="49"/>
      <c r="R316" s="49"/>
      <c r="S316" s="49">
        <f t="shared" si="77"/>
        <v>118</v>
      </c>
      <c r="T316" s="49">
        <f t="shared" si="78"/>
        <v>138</v>
      </c>
      <c r="U316" s="49"/>
      <c r="V316" s="49"/>
      <c r="W316" s="49">
        <f t="shared" si="73"/>
        <v>118</v>
      </c>
      <c r="X316" s="49">
        <f t="shared" si="74"/>
        <v>138</v>
      </c>
      <c r="Y316" s="49"/>
      <c r="Z316" s="49"/>
      <c r="AA316" s="49">
        <f t="shared" si="75"/>
        <v>118</v>
      </c>
      <c r="AB316" s="49">
        <f t="shared" si="76"/>
        <v>138</v>
      </c>
      <c r="AC316" s="49"/>
      <c r="AD316" s="49"/>
      <c r="AE316" s="49">
        <f t="shared" si="69"/>
        <v>118</v>
      </c>
      <c r="AF316" s="49">
        <f t="shared" si="70"/>
        <v>138</v>
      </c>
      <c r="AG316" s="3"/>
      <c r="AH316" s="3"/>
      <c r="AI316" s="135">
        <f t="shared" si="71"/>
        <v>118</v>
      </c>
      <c r="AJ316" s="135">
        <f t="shared" si="72"/>
        <v>138</v>
      </c>
      <c r="AK316" s="135"/>
      <c r="AL316" s="135"/>
      <c r="AM316" s="135">
        <f t="shared" si="67"/>
        <v>118</v>
      </c>
      <c r="AN316" s="135">
        <f t="shared" si="68"/>
        <v>138</v>
      </c>
    </row>
    <row r="317" spans="1:40" ht="22.5" x14ac:dyDescent="0.2">
      <c r="A317" s="42" t="s">
        <v>15</v>
      </c>
      <c r="B317" s="55" t="s">
        <v>34</v>
      </c>
      <c r="C317" s="56" t="s">
        <v>3</v>
      </c>
      <c r="D317" s="55" t="s">
        <v>2</v>
      </c>
      <c r="E317" s="57" t="s">
        <v>11</v>
      </c>
      <c r="F317" s="60" t="s">
        <v>7</v>
      </c>
      <c r="G317" s="52">
        <f>G318+G320+G322</f>
        <v>18298.3</v>
      </c>
      <c r="H317" s="52">
        <f>H318+H320+H322</f>
        <v>18298.3</v>
      </c>
      <c r="I317" s="52"/>
      <c r="J317" s="52"/>
      <c r="K317" s="52">
        <f t="shared" si="79"/>
        <v>18298.3</v>
      </c>
      <c r="L317" s="91">
        <f t="shared" si="80"/>
        <v>18298.3</v>
      </c>
      <c r="M317" s="51"/>
      <c r="N317" s="51"/>
      <c r="O317" s="49">
        <f t="shared" si="81"/>
        <v>18298.3</v>
      </c>
      <c r="P317" s="49">
        <f t="shared" si="81"/>
        <v>18298.3</v>
      </c>
      <c r="Q317" s="49"/>
      <c r="R317" s="49"/>
      <c r="S317" s="49">
        <f t="shared" si="77"/>
        <v>18298.3</v>
      </c>
      <c r="T317" s="49">
        <f t="shared" si="78"/>
        <v>18298.3</v>
      </c>
      <c r="U317" s="49"/>
      <c r="V317" s="49"/>
      <c r="W317" s="49">
        <f t="shared" si="73"/>
        <v>18298.3</v>
      </c>
      <c r="X317" s="49">
        <f t="shared" si="74"/>
        <v>18298.3</v>
      </c>
      <c r="Y317" s="49"/>
      <c r="Z317" s="49"/>
      <c r="AA317" s="49">
        <f t="shared" si="75"/>
        <v>18298.3</v>
      </c>
      <c r="AB317" s="49">
        <f t="shared" si="76"/>
        <v>18298.3</v>
      </c>
      <c r="AC317" s="49"/>
      <c r="AD317" s="49"/>
      <c r="AE317" s="49">
        <f t="shared" si="69"/>
        <v>18298.3</v>
      </c>
      <c r="AF317" s="49">
        <f t="shared" si="70"/>
        <v>18298.3</v>
      </c>
      <c r="AG317" s="148">
        <f>AG318</f>
        <v>1235.972</v>
      </c>
      <c r="AH317" s="148">
        <f>AH318</f>
        <v>1235.972</v>
      </c>
      <c r="AI317" s="135">
        <f t="shared" si="71"/>
        <v>19534.272000000001</v>
      </c>
      <c r="AJ317" s="135">
        <f t="shared" si="72"/>
        <v>19534.272000000001</v>
      </c>
      <c r="AK317" s="135"/>
      <c r="AL317" s="135"/>
      <c r="AM317" s="135">
        <f t="shared" si="67"/>
        <v>19534.272000000001</v>
      </c>
      <c r="AN317" s="135">
        <f t="shared" si="68"/>
        <v>19534.272000000001</v>
      </c>
    </row>
    <row r="318" spans="1:40" ht="56.25" x14ac:dyDescent="0.2">
      <c r="A318" s="42" t="s">
        <v>6</v>
      </c>
      <c r="B318" s="55" t="s">
        <v>34</v>
      </c>
      <c r="C318" s="56" t="s">
        <v>3</v>
      </c>
      <c r="D318" s="55" t="s">
        <v>2</v>
      </c>
      <c r="E318" s="57" t="s">
        <v>11</v>
      </c>
      <c r="F318" s="60">
        <v>100</v>
      </c>
      <c r="G318" s="52">
        <f>G319</f>
        <v>17194.8</v>
      </c>
      <c r="H318" s="52">
        <f>H319</f>
        <v>17194.8</v>
      </c>
      <c r="I318" s="52"/>
      <c r="J318" s="52"/>
      <c r="K318" s="52">
        <f t="shared" si="79"/>
        <v>17194.8</v>
      </c>
      <c r="L318" s="91">
        <f t="shared" si="80"/>
        <v>17194.8</v>
      </c>
      <c r="M318" s="51"/>
      <c r="N318" s="51"/>
      <c r="O318" s="49">
        <f t="shared" si="81"/>
        <v>17194.8</v>
      </c>
      <c r="P318" s="49">
        <f t="shared" si="81"/>
        <v>17194.8</v>
      </c>
      <c r="Q318" s="49"/>
      <c r="R318" s="49"/>
      <c r="S318" s="49">
        <f t="shared" si="77"/>
        <v>17194.8</v>
      </c>
      <c r="T318" s="49">
        <f t="shared" si="78"/>
        <v>17194.8</v>
      </c>
      <c r="U318" s="49"/>
      <c r="V318" s="49"/>
      <c r="W318" s="49">
        <f t="shared" si="73"/>
        <v>17194.8</v>
      </c>
      <c r="X318" s="49">
        <f t="shared" si="74"/>
        <v>17194.8</v>
      </c>
      <c r="Y318" s="49"/>
      <c r="Z318" s="49"/>
      <c r="AA318" s="49">
        <f t="shared" si="75"/>
        <v>17194.8</v>
      </c>
      <c r="AB318" s="49">
        <f t="shared" si="76"/>
        <v>17194.8</v>
      </c>
      <c r="AC318" s="49"/>
      <c r="AD318" s="49"/>
      <c r="AE318" s="49">
        <f t="shared" si="69"/>
        <v>17194.8</v>
      </c>
      <c r="AF318" s="49">
        <f t="shared" si="70"/>
        <v>17194.8</v>
      </c>
      <c r="AG318" s="148">
        <f>AG319</f>
        <v>1235.972</v>
      </c>
      <c r="AH318" s="148">
        <f>AH319</f>
        <v>1235.972</v>
      </c>
      <c r="AI318" s="135">
        <f t="shared" si="71"/>
        <v>18430.772000000001</v>
      </c>
      <c r="AJ318" s="135">
        <f t="shared" si="72"/>
        <v>18430.772000000001</v>
      </c>
      <c r="AK318" s="135"/>
      <c r="AL318" s="135"/>
      <c r="AM318" s="135">
        <f t="shared" si="67"/>
        <v>18430.772000000001</v>
      </c>
      <c r="AN318" s="135">
        <f t="shared" si="68"/>
        <v>18430.772000000001</v>
      </c>
    </row>
    <row r="319" spans="1:40" ht="22.5" x14ac:dyDescent="0.2">
      <c r="A319" s="42" t="s">
        <v>5</v>
      </c>
      <c r="B319" s="55" t="s">
        <v>34</v>
      </c>
      <c r="C319" s="56" t="s">
        <v>3</v>
      </c>
      <c r="D319" s="55" t="s">
        <v>2</v>
      </c>
      <c r="E319" s="57" t="s">
        <v>11</v>
      </c>
      <c r="F319" s="60">
        <v>120</v>
      </c>
      <c r="G319" s="52">
        <f>12845.4+470+3879.4</f>
        <v>17194.8</v>
      </c>
      <c r="H319" s="52">
        <f>12845.4+470+3879.4</f>
        <v>17194.8</v>
      </c>
      <c r="I319" s="52"/>
      <c r="J319" s="52"/>
      <c r="K319" s="52">
        <f t="shared" si="79"/>
        <v>17194.8</v>
      </c>
      <c r="L319" s="91">
        <f t="shared" si="80"/>
        <v>17194.8</v>
      </c>
      <c r="M319" s="51"/>
      <c r="N319" s="51"/>
      <c r="O319" s="49">
        <f t="shared" si="81"/>
        <v>17194.8</v>
      </c>
      <c r="P319" s="49">
        <f t="shared" si="81"/>
        <v>17194.8</v>
      </c>
      <c r="Q319" s="49"/>
      <c r="R319" s="49"/>
      <c r="S319" s="49">
        <f t="shared" si="77"/>
        <v>17194.8</v>
      </c>
      <c r="T319" s="49">
        <f t="shared" si="78"/>
        <v>17194.8</v>
      </c>
      <c r="U319" s="49"/>
      <c r="V319" s="49"/>
      <c r="W319" s="49">
        <f t="shared" si="73"/>
        <v>17194.8</v>
      </c>
      <c r="X319" s="49">
        <f t="shared" si="74"/>
        <v>17194.8</v>
      </c>
      <c r="Y319" s="49"/>
      <c r="Z319" s="49"/>
      <c r="AA319" s="49">
        <f t="shared" si="75"/>
        <v>17194.8</v>
      </c>
      <c r="AB319" s="49">
        <f t="shared" si="76"/>
        <v>17194.8</v>
      </c>
      <c r="AC319" s="49"/>
      <c r="AD319" s="49"/>
      <c r="AE319" s="49">
        <f t="shared" si="69"/>
        <v>17194.8</v>
      </c>
      <c r="AF319" s="49">
        <f t="shared" si="70"/>
        <v>17194.8</v>
      </c>
      <c r="AG319" s="148">
        <v>1235.972</v>
      </c>
      <c r="AH319" s="148">
        <v>1235.972</v>
      </c>
      <c r="AI319" s="135">
        <f t="shared" si="71"/>
        <v>18430.772000000001</v>
      </c>
      <c r="AJ319" s="135">
        <f t="shared" si="72"/>
        <v>18430.772000000001</v>
      </c>
      <c r="AK319" s="135"/>
      <c r="AL319" s="135"/>
      <c r="AM319" s="135">
        <f t="shared" si="67"/>
        <v>18430.772000000001</v>
      </c>
      <c r="AN319" s="135">
        <f t="shared" si="68"/>
        <v>18430.772000000001</v>
      </c>
    </row>
    <row r="320" spans="1:40" ht="22.5" x14ac:dyDescent="0.2">
      <c r="A320" s="42" t="s">
        <v>14</v>
      </c>
      <c r="B320" s="55" t="s">
        <v>34</v>
      </c>
      <c r="C320" s="56" t="s">
        <v>3</v>
      </c>
      <c r="D320" s="55" t="s">
        <v>2</v>
      </c>
      <c r="E320" s="57" t="s">
        <v>11</v>
      </c>
      <c r="F320" s="60">
        <v>200</v>
      </c>
      <c r="G320" s="52">
        <f>G321</f>
        <v>1094.5</v>
      </c>
      <c r="H320" s="52">
        <f>H321</f>
        <v>1094.5</v>
      </c>
      <c r="I320" s="52"/>
      <c r="J320" s="52"/>
      <c r="K320" s="52">
        <f t="shared" si="79"/>
        <v>1094.5</v>
      </c>
      <c r="L320" s="91">
        <f t="shared" si="80"/>
        <v>1094.5</v>
      </c>
      <c r="M320" s="51"/>
      <c r="N320" s="51"/>
      <c r="O320" s="49">
        <f t="shared" si="81"/>
        <v>1094.5</v>
      </c>
      <c r="P320" s="49">
        <f t="shared" si="81"/>
        <v>1094.5</v>
      </c>
      <c r="Q320" s="49"/>
      <c r="R320" s="49"/>
      <c r="S320" s="49">
        <f t="shared" si="77"/>
        <v>1094.5</v>
      </c>
      <c r="T320" s="49">
        <f t="shared" si="78"/>
        <v>1094.5</v>
      </c>
      <c r="U320" s="49"/>
      <c r="V320" s="49"/>
      <c r="W320" s="49">
        <f t="shared" si="73"/>
        <v>1094.5</v>
      </c>
      <c r="X320" s="49">
        <f t="shared" si="74"/>
        <v>1094.5</v>
      </c>
      <c r="Y320" s="49"/>
      <c r="Z320" s="49"/>
      <c r="AA320" s="49">
        <f t="shared" si="75"/>
        <v>1094.5</v>
      </c>
      <c r="AB320" s="49">
        <f t="shared" si="76"/>
        <v>1094.5</v>
      </c>
      <c r="AC320" s="49"/>
      <c r="AD320" s="49"/>
      <c r="AE320" s="49">
        <f t="shared" si="69"/>
        <v>1094.5</v>
      </c>
      <c r="AF320" s="49">
        <f t="shared" si="70"/>
        <v>1094.5</v>
      </c>
      <c r="AG320" s="3"/>
      <c r="AH320" s="3"/>
      <c r="AI320" s="135">
        <f t="shared" si="71"/>
        <v>1094.5</v>
      </c>
      <c r="AJ320" s="135">
        <f t="shared" si="72"/>
        <v>1094.5</v>
      </c>
      <c r="AK320" s="135"/>
      <c r="AL320" s="135"/>
      <c r="AM320" s="135">
        <f t="shared" si="67"/>
        <v>1094.5</v>
      </c>
      <c r="AN320" s="135">
        <f t="shared" si="68"/>
        <v>1094.5</v>
      </c>
    </row>
    <row r="321" spans="1:40" ht="22.5" x14ac:dyDescent="0.2">
      <c r="A321" s="42" t="s">
        <v>13</v>
      </c>
      <c r="B321" s="55" t="s">
        <v>34</v>
      </c>
      <c r="C321" s="56" t="s">
        <v>3</v>
      </c>
      <c r="D321" s="55" t="s">
        <v>2</v>
      </c>
      <c r="E321" s="57" t="s">
        <v>11</v>
      </c>
      <c r="F321" s="60">
        <v>240</v>
      </c>
      <c r="G321" s="52">
        <f>991+103.5</f>
        <v>1094.5</v>
      </c>
      <c r="H321" s="52">
        <f>991+103.5</f>
        <v>1094.5</v>
      </c>
      <c r="I321" s="52"/>
      <c r="J321" s="52"/>
      <c r="K321" s="52">
        <f t="shared" si="79"/>
        <v>1094.5</v>
      </c>
      <c r="L321" s="91">
        <f t="shared" si="80"/>
        <v>1094.5</v>
      </c>
      <c r="M321" s="51"/>
      <c r="N321" s="51"/>
      <c r="O321" s="49">
        <f t="shared" si="81"/>
        <v>1094.5</v>
      </c>
      <c r="P321" s="49">
        <f t="shared" si="81"/>
        <v>1094.5</v>
      </c>
      <c r="Q321" s="49"/>
      <c r="R321" s="49"/>
      <c r="S321" s="49">
        <f t="shared" si="77"/>
        <v>1094.5</v>
      </c>
      <c r="T321" s="49">
        <f t="shared" si="78"/>
        <v>1094.5</v>
      </c>
      <c r="U321" s="49"/>
      <c r="V321" s="49"/>
      <c r="W321" s="49">
        <f t="shared" si="73"/>
        <v>1094.5</v>
      </c>
      <c r="X321" s="49">
        <f t="shared" si="74"/>
        <v>1094.5</v>
      </c>
      <c r="Y321" s="49"/>
      <c r="Z321" s="49"/>
      <c r="AA321" s="49">
        <f t="shared" si="75"/>
        <v>1094.5</v>
      </c>
      <c r="AB321" s="49">
        <f t="shared" si="76"/>
        <v>1094.5</v>
      </c>
      <c r="AC321" s="49"/>
      <c r="AD321" s="49"/>
      <c r="AE321" s="49">
        <f t="shared" si="69"/>
        <v>1094.5</v>
      </c>
      <c r="AF321" s="49">
        <f t="shared" si="70"/>
        <v>1094.5</v>
      </c>
      <c r="AG321" s="3"/>
      <c r="AH321" s="3"/>
      <c r="AI321" s="135">
        <f t="shared" si="71"/>
        <v>1094.5</v>
      </c>
      <c r="AJ321" s="135">
        <f t="shared" si="72"/>
        <v>1094.5</v>
      </c>
      <c r="AK321" s="135"/>
      <c r="AL321" s="135"/>
      <c r="AM321" s="135">
        <f t="shared" si="67"/>
        <v>1094.5</v>
      </c>
      <c r="AN321" s="135">
        <f t="shared" si="68"/>
        <v>1094.5</v>
      </c>
    </row>
    <row r="322" spans="1:40" x14ac:dyDescent="0.2">
      <c r="A322" s="42" t="s">
        <v>71</v>
      </c>
      <c r="B322" s="55" t="s">
        <v>34</v>
      </c>
      <c r="C322" s="56" t="s">
        <v>3</v>
      </c>
      <c r="D322" s="55" t="s">
        <v>2</v>
      </c>
      <c r="E322" s="57" t="s">
        <v>11</v>
      </c>
      <c r="F322" s="60">
        <v>800</v>
      </c>
      <c r="G322" s="52">
        <f>G323</f>
        <v>9</v>
      </c>
      <c r="H322" s="52">
        <f>H323</f>
        <v>9</v>
      </c>
      <c r="I322" s="52"/>
      <c r="J322" s="52"/>
      <c r="K322" s="52">
        <f t="shared" si="79"/>
        <v>9</v>
      </c>
      <c r="L322" s="91">
        <f t="shared" si="80"/>
        <v>9</v>
      </c>
      <c r="M322" s="51"/>
      <c r="N322" s="51"/>
      <c r="O322" s="49">
        <f t="shared" si="81"/>
        <v>9</v>
      </c>
      <c r="P322" s="49">
        <f t="shared" si="81"/>
        <v>9</v>
      </c>
      <c r="Q322" s="49"/>
      <c r="R322" s="49"/>
      <c r="S322" s="49">
        <f t="shared" si="77"/>
        <v>9</v>
      </c>
      <c r="T322" s="49">
        <f t="shared" si="78"/>
        <v>9</v>
      </c>
      <c r="U322" s="49"/>
      <c r="V322" s="49"/>
      <c r="W322" s="49">
        <f t="shared" si="73"/>
        <v>9</v>
      </c>
      <c r="X322" s="49">
        <f t="shared" si="74"/>
        <v>9</v>
      </c>
      <c r="Y322" s="49"/>
      <c r="Z322" s="49"/>
      <c r="AA322" s="49">
        <f t="shared" si="75"/>
        <v>9</v>
      </c>
      <c r="AB322" s="49">
        <f t="shared" si="76"/>
        <v>9</v>
      </c>
      <c r="AC322" s="49"/>
      <c r="AD322" s="49"/>
      <c r="AE322" s="49">
        <f t="shared" si="69"/>
        <v>9</v>
      </c>
      <c r="AF322" s="49">
        <f t="shared" si="70"/>
        <v>9</v>
      </c>
      <c r="AG322" s="3"/>
      <c r="AH322" s="3"/>
      <c r="AI322" s="135">
        <f t="shared" si="71"/>
        <v>9</v>
      </c>
      <c r="AJ322" s="135">
        <f t="shared" si="72"/>
        <v>9</v>
      </c>
      <c r="AK322" s="135"/>
      <c r="AL322" s="135"/>
      <c r="AM322" s="135">
        <f t="shared" si="67"/>
        <v>9</v>
      </c>
      <c r="AN322" s="135">
        <f t="shared" si="68"/>
        <v>9</v>
      </c>
    </row>
    <row r="323" spans="1:40" x14ac:dyDescent="0.2">
      <c r="A323" s="42" t="s">
        <v>70</v>
      </c>
      <c r="B323" s="55" t="s">
        <v>34</v>
      </c>
      <c r="C323" s="56" t="s">
        <v>3</v>
      </c>
      <c r="D323" s="55" t="s">
        <v>2</v>
      </c>
      <c r="E323" s="57" t="s">
        <v>11</v>
      </c>
      <c r="F323" s="60">
        <v>850</v>
      </c>
      <c r="G323" s="52">
        <f>0.6+8.4</f>
        <v>9</v>
      </c>
      <c r="H323" s="52">
        <f>0.6+8.4</f>
        <v>9</v>
      </c>
      <c r="I323" s="52"/>
      <c r="J323" s="52"/>
      <c r="K323" s="52">
        <f t="shared" si="79"/>
        <v>9</v>
      </c>
      <c r="L323" s="91">
        <f t="shared" si="80"/>
        <v>9</v>
      </c>
      <c r="M323" s="51"/>
      <c r="N323" s="51"/>
      <c r="O323" s="49">
        <f t="shared" si="81"/>
        <v>9</v>
      </c>
      <c r="P323" s="49">
        <f t="shared" si="81"/>
        <v>9</v>
      </c>
      <c r="Q323" s="49"/>
      <c r="R323" s="49"/>
      <c r="S323" s="49">
        <f t="shared" si="77"/>
        <v>9</v>
      </c>
      <c r="T323" s="49">
        <f t="shared" si="78"/>
        <v>9</v>
      </c>
      <c r="U323" s="49"/>
      <c r="V323" s="49"/>
      <c r="W323" s="49">
        <f t="shared" si="73"/>
        <v>9</v>
      </c>
      <c r="X323" s="49">
        <f t="shared" si="74"/>
        <v>9</v>
      </c>
      <c r="Y323" s="49"/>
      <c r="Z323" s="49"/>
      <c r="AA323" s="49">
        <f t="shared" si="75"/>
        <v>9</v>
      </c>
      <c r="AB323" s="49">
        <f t="shared" si="76"/>
        <v>9</v>
      </c>
      <c r="AC323" s="49"/>
      <c r="AD323" s="49"/>
      <c r="AE323" s="49">
        <f t="shared" si="69"/>
        <v>9</v>
      </c>
      <c r="AF323" s="49">
        <f t="shared" si="70"/>
        <v>9</v>
      </c>
      <c r="AG323" s="3"/>
      <c r="AH323" s="3"/>
      <c r="AI323" s="135">
        <f t="shared" si="71"/>
        <v>9</v>
      </c>
      <c r="AJ323" s="135">
        <f t="shared" si="72"/>
        <v>9</v>
      </c>
      <c r="AK323" s="135"/>
      <c r="AL323" s="135"/>
      <c r="AM323" s="135">
        <f t="shared" si="67"/>
        <v>9</v>
      </c>
      <c r="AN323" s="135">
        <f t="shared" si="68"/>
        <v>9</v>
      </c>
    </row>
    <row r="324" spans="1:40" x14ac:dyDescent="0.2">
      <c r="A324" s="42" t="s">
        <v>314</v>
      </c>
      <c r="B324" s="55" t="s">
        <v>34</v>
      </c>
      <c r="C324" s="56" t="s">
        <v>3</v>
      </c>
      <c r="D324" s="55" t="s">
        <v>2</v>
      </c>
      <c r="E324" s="57" t="s">
        <v>278</v>
      </c>
      <c r="F324" s="60" t="s">
        <v>7</v>
      </c>
      <c r="G324" s="52">
        <f>G325</f>
        <v>132.19999999999999</v>
      </c>
      <c r="H324" s="52">
        <f>H325</f>
        <v>132.19999999999999</v>
      </c>
      <c r="I324" s="52"/>
      <c r="J324" s="52"/>
      <c r="K324" s="52">
        <f t="shared" si="79"/>
        <v>132.19999999999999</v>
      </c>
      <c r="L324" s="91">
        <f t="shared" si="80"/>
        <v>132.19999999999999</v>
      </c>
      <c r="M324" s="51"/>
      <c r="N324" s="51"/>
      <c r="O324" s="49">
        <f t="shared" si="81"/>
        <v>132.19999999999999</v>
      </c>
      <c r="P324" s="49">
        <f t="shared" si="81"/>
        <v>132.19999999999999</v>
      </c>
      <c r="Q324" s="49"/>
      <c r="R324" s="49"/>
      <c r="S324" s="49">
        <f t="shared" si="77"/>
        <v>132.19999999999999</v>
      </c>
      <c r="T324" s="49">
        <f t="shared" si="78"/>
        <v>132.19999999999999</v>
      </c>
      <c r="U324" s="49"/>
      <c r="V324" s="49"/>
      <c r="W324" s="49">
        <f t="shared" si="73"/>
        <v>132.19999999999999</v>
      </c>
      <c r="X324" s="49">
        <f t="shared" si="74"/>
        <v>132.19999999999999</v>
      </c>
      <c r="Y324" s="49"/>
      <c r="Z324" s="49"/>
      <c r="AA324" s="49">
        <f t="shared" si="75"/>
        <v>132.19999999999999</v>
      </c>
      <c r="AB324" s="49">
        <f t="shared" si="76"/>
        <v>132.19999999999999</v>
      </c>
      <c r="AC324" s="49"/>
      <c r="AD324" s="49"/>
      <c r="AE324" s="49">
        <f t="shared" si="69"/>
        <v>132.19999999999999</v>
      </c>
      <c r="AF324" s="49">
        <f t="shared" si="70"/>
        <v>132.19999999999999</v>
      </c>
      <c r="AG324" s="3"/>
      <c r="AH324" s="3"/>
      <c r="AI324" s="135">
        <f t="shared" si="71"/>
        <v>132.19999999999999</v>
      </c>
      <c r="AJ324" s="135">
        <f t="shared" si="72"/>
        <v>132.19999999999999</v>
      </c>
      <c r="AK324" s="135"/>
      <c r="AL324" s="135"/>
      <c r="AM324" s="135">
        <f t="shared" si="67"/>
        <v>132.19999999999999</v>
      </c>
      <c r="AN324" s="135">
        <f t="shared" si="68"/>
        <v>132.19999999999999</v>
      </c>
    </row>
    <row r="325" spans="1:40" ht="22.5" x14ac:dyDescent="0.2">
      <c r="A325" s="42" t="s">
        <v>14</v>
      </c>
      <c r="B325" s="55" t="s">
        <v>34</v>
      </c>
      <c r="C325" s="56" t="s">
        <v>3</v>
      </c>
      <c r="D325" s="55" t="s">
        <v>2</v>
      </c>
      <c r="E325" s="57" t="s">
        <v>278</v>
      </c>
      <c r="F325" s="60">
        <v>200</v>
      </c>
      <c r="G325" s="52">
        <f>G326</f>
        <v>132.19999999999999</v>
      </c>
      <c r="H325" s="52">
        <f>H326</f>
        <v>132.19999999999999</v>
      </c>
      <c r="I325" s="52"/>
      <c r="J325" s="52"/>
      <c r="K325" s="52">
        <f t="shared" si="79"/>
        <v>132.19999999999999</v>
      </c>
      <c r="L325" s="91">
        <f t="shared" si="80"/>
        <v>132.19999999999999</v>
      </c>
      <c r="M325" s="51"/>
      <c r="N325" s="51"/>
      <c r="O325" s="49">
        <f t="shared" si="81"/>
        <v>132.19999999999999</v>
      </c>
      <c r="P325" s="49">
        <f t="shared" si="81"/>
        <v>132.19999999999999</v>
      </c>
      <c r="Q325" s="49"/>
      <c r="R325" s="49"/>
      <c r="S325" s="49">
        <f t="shared" si="77"/>
        <v>132.19999999999999</v>
      </c>
      <c r="T325" s="49">
        <f t="shared" si="78"/>
        <v>132.19999999999999</v>
      </c>
      <c r="U325" s="49"/>
      <c r="V325" s="49"/>
      <c r="W325" s="49">
        <f t="shared" si="73"/>
        <v>132.19999999999999</v>
      </c>
      <c r="X325" s="49">
        <f t="shared" si="74"/>
        <v>132.19999999999999</v>
      </c>
      <c r="Y325" s="49"/>
      <c r="Z325" s="49"/>
      <c r="AA325" s="49">
        <f t="shared" si="75"/>
        <v>132.19999999999999</v>
      </c>
      <c r="AB325" s="49">
        <f t="shared" si="76"/>
        <v>132.19999999999999</v>
      </c>
      <c r="AC325" s="49"/>
      <c r="AD325" s="49"/>
      <c r="AE325" s="49">
        <f t="shared" si="69"/>
        <v>132.19999999999999</v>
      </c>
      <c r="AF325" s="49">
        <f t="shared" si="70"/>
        <v>132.19999999999999</v>
      </c>
      <c r="AG325" s="3"/>
      <c r="AH325" s="3"/>
      <c r="AI325" s="135">
        <f t="shared" si="71"/>
        <v>132.19999999999999</v>
      </c>
      <c r="AJ325" s="135">
        <f t="shared" si="72"/>
        <v>132.19999999999999</v>
      </c>
      <c r="AK325" s="135"/>
      <c r="AL325" s="135"/>
      <c r="AM325" s="135">
        <f t="shared" si="67"/>
        <v>132.19999999999999</v>
      </c>
      <c r="AN325" s="135">
        <f t="shared" si="68"/>
        <v>132.19999999999999</v>
      </c>
    </row>
    <row r="326" spans="1:40" ht="22.5" x14ac:dyDescent="0.2">
      <c r="A326" s="42" t="s">
        <v>13</v>
      </c>
      <c r="B326" s="55" t="s">
        <v>34</v>
      </c>
      <c r="C326" s="56" t="s">
        <v>3</v>
      </c>
      <c r="D326" s="55" t="s">
        <v>2</v>
      </c>
      <c r="E326" s="57" t="s">
        <v>278</v>
      </c>
      <c r="F326" s="60">
        <v>240</v>
      </c>
      <c r="G326" s="52">
        <v>132.19999999999999</v>
      </c>
      <c r="H326" s="52">
        <v>132.19999999999999</v>
      </c>
      <c r="I326" s="52"/>
      <c r="J326" s="52"/>
      <c r="K326" s="52">
        <f t="shared" si="79"/>
        <v>132.19999999999999</v>
      </c>
      <c r="L326" s="91">
        <f t="shared" si="80"/>
        <v>132.19999999999999</v>
      </c>
      <c r="M326" s="51"/>
      <c r="N326" s="51"/>
      <c r="O326" s="49">
        <f t="shared" si="81"/>
        <v>132.19999999999999</v>
      </c>
      <c r="P326" s="49">
        <f t="shared" si="81"/>
        <v>132.19999999999999</v>
      </c>
      <c r="Q326" s="49"/>
      <c r="R326" s="49"/>
      <c r="S326" s="49">
        <f t="shared" si="77"/>
        <v>132.19999999999999</v>
      </c>
      <c r="T326" s="49">
        <f t="shared" si="78"/>
        <v>132.19999999999999</v>
      </c>
      <c r="U326" s="49"/>
      <c r="V326" s="49"/>
      <c r="W326" s="49">
        <f t="shared" si="73"/>
        <v>132.19999999999999</v>
      </c>
      <c r="X326" s="49">
        <f t="shared" si="74"/>
        <v>132.19999999999999</v>
      </c>
      <c r="Y326" s="49"/>
      <c r="Z326" s="49"/>
      <c r="AA326" s="49">
        <f t="shared" si="75"/>
        <v>132.19999999999999</v>
      </c>
      <c r="AB326" s="49">
        <f t="shared" si="76"/>
        <v>132.19999999999999</v>
      </c>
      <c r="AC326" s="49"/>
      <c r="AD326" s="49"/>
      <c r="AE326" s="49">
        <f t="shared" si="69"/>
        <v>132.19999999999999</v>
      </c>
      <c r="AF326" s="49">
        <f t="shared" si="70"/>
        <v>132.19999999999999</v>
      </c>
      <c r="AG326" s="3"/>
      <c r="AH326" s="3"/>
      <c r="AI326" s="135">
        <f t="shared" si="71"/>
        <v>132.19999999999999</v>
      </c>
      <c r="AJ326" s="135">
        <f t="shared" si="72"/>
        <v>132.19999999999999</v>
      </c>
      <c r="AK326" s="135"/>
      <c r="AL326" s="135"/>
      <c r="AM326" s="135">
        <f t="shared" si="67"/>
        <v>132.19999999999999</v>
      </c>
      <c r="AN326" s="135">
        <f t="shared" si="68"/>
        <v>132.19999999999999</v>
      </c>
    </row>
    <row r="327" spans="1:40" x14ac:dyDescent="0.2">
      <c r="A327" s="42" t="s">
        <v>83</v>
      </c>
      <c r="B327" s="55" t="s">
        <v>34</v>
      </c>
      <c r="C327" s="56" t="s">
        <v>3</v>
      </c>
      <c r="D327" s="55" t="s">
        <v>2</v>
      </c>
      <c r="E327" s="57" t="s">
        <v>82</v>
      </c>
      <c r="F327" s="60" t="s">
        <v>7</v>
      </c>
      <c r="G327" s="52">
        <f>G328</f>
        <v>40</v>
      </c>
      <c r="H327" s="52">
        <f>H328</f>
        <v>40</v>
      </c>
      <c r="I327" s="52"/>
      <c r="J327" s="52"/>
      <c r="K327" s="52">
        <f t="shared" si="79"/>
        <v>40</v>
      </c>
      <c r="L327" s="91">
        <f t="shared" si="80"/>
        <v>40</v>
      </c>
      <c r="M327" s="51"/>
      <c r="N327" s="51"/>
      <c r="O327" s="49">
        <f t="shared" si="81"/>
        <v>40</v>
      </c>
      <c r="P327" s="49">
        <f t="shared" si="81"/>
        <v>40</v>
      </c>
      <c r="Q327" s="49"/>
      <c r="R327" s="49"/>
      <c r="S327" s="49">
        <f t="shared" si="77"/>
        <v>40</v>
      </c>
      <c r="T327" s="49">
        <f t="shared" si="78"/>
        <v>40</v>
      </c>
      <c r="U327" s="49"/>
      <c r="V327" s="49"/>
      <c r="W327" s="49">
        <f t="shared" si="73"/>
        <v>40</v>
      </c>
      <c r="X327" s="49">
        <f t="shared" si="74"/>
        <v>40</v>
      </c>
      <c r="Y327" s="49"/>
      <c r="Z327" s="49"/>
      <c r="AA327" s="49">
        <f t="shared" si="75"/>
        <v>40</v>
      </c>
      <c r="AB327" s="49">
        <f t="shared" si="76"/>
        <v>40</v>
      </c>
      <c r="AC327" s="49"/>
      <c r="AD327" s="49"/>
      <c r="AE327" s="49">
        <f t="shared" si="69"/>
        <v>40</v>
      </c>
      <c r="AF327" s="49">
        <f t="shared" si="70"/>
        <v>40</v>
      </c>
      <c r="AG327" s="3"/>
      <c r="AH327" s="3"/>
      <c r="AI327" s="135">
        <f t="shared" si="71"/>
        <v>40</v>
      </c>
      <c r="AJ327" s="135">
        <f t="shared" si="72"/>
        <v>40</v>
      </c>
      <c r="AK327" s="135"/>
      <c r="AL327" s="135"/>
      <c r="AM327" s="135">
        <f t="shared" si="67"/>
        <v>40</v>
      </c>
      <c r="AN327" s="135">
        <f t="shared" si="68"/>
        <v>40</v>
      </c>
    </row>
    <row r="328" spans="1:40" ht="22.5" x14ac:dyDescent="0.2">
      <c r="A328" s="42" t="s">
        <v>14</v>
      </c>
      <c r="B328" s="55" t="s">
        <v>34</v>
      </c>
      <c r="C328" s="56" t="s">
        <v>3</v>
      </c>
      <c r="D328" s="55" t="s">
        <v>2</v>
      </c>
      <c r="E328" s="57" t="s">
        <v>82</v>
      </c>
      <c r="F328" s="60">
        <v>200</v>
      </c>
      <c r="G328" s="52">
        <f>G329</f>
        <v>40</v>
      </c>
      <c r="H328" s="52">
        <f>H329</f>
        <v>40</v>
      </c>
      <c r="I328" s="52"/>
      <c r="J328" s="52"/>
      <c r="K328" s="52">
        <f t="shared" si="79"/>
        <v>40</v>
      </c>
      <c r="L328" s="91">
        <f t="shared" si="80"/>
        <v>40</v>
      </c>
      <c r="M328" s="51"/>
      <c r="N328" s="51"/>
      <c r="O328" s="49">
        <f t="shared" si="81"/>
        <v>40</v>
      </c>
      <c r="P328" s="49">
        <f t="shared" si="81"/>
        <v>40</v>
      </c>
      <c r="Q328" s="49"/>
      <c r="R328" s="49"/>
      <c r="S328" s="49">
        <f t="shared" si="77"/>
        <v>40</v>
      </c>
      <c r="T328" s="49">
        <f t="shared" si="78"/>
        <v>40</v>
      </c>
      <c r="U328" s="49"/>
      <c r="V328" s="49"/>
      <c r="W328" s="49">
        <f t="shared" si="73"/>
        <v>40</v>
      </c>
      <c r="X328" s="49">
        <f t="shared" si="74"/>
        <v>40</v>
      </c>
      <c r="Y328" s="49"/>
      <c r="Z328" s="49"/>
      <c r="AA328" s="49">
        <f t="shared" si="75"/>
        <v>40</v>
      </c>
      <c r="AB328" s="49">
        <f t="shared" si="76"/>
        <v>40</v>
      </c>
      <c r="AC328" s="49"/>
      <c r="AD328" s="49"/>
      <c r="AE328" s="49">
        <f t="shared" si="69"/>
        <v>40</v>
      </c>
      <c r="AF328" s="49">
        <f t="shared" si="70"/>
        <v>40</v>
      </c>
      <c r="AG328" s="3"/>
      <c r="AH328" s="3"/>
      <c r="AI328" s="135">
        <f t="shared" si="71"/>
        <v>40</v>
      </c>
      <c r="AJ328" s="135">
        <f t="shared" si="72"/>
        <v>40</v>
      </c>
      <c r="AK328" s="135"/>
      <c r="AL328" s="135"/>
      <c r="AM328" s="135">
        <f t="shared" si="67"/>
        <v>40</v>
      </c>
      <c r="AN328" s="135">
        <f t="shared" si="68"/>
        <v>40</v>
      </c>
    </row>
    <row r="329" spans="1:40" ht="22.5" x14ac:dyDescent="0.2">
      <c r="A329" s="42" t="s">
        <v>13</v>
      </c>
      <c r="B329" s="55" t="s">
        <v>34</v>
      </c>
      <c r="C329" s="56" t="s">
        <v>3</v>
      </c>
      <c r="D329" s="55" t="s">
        <v>2</v>
      </c>
      <c r="E329" s="57" t="s">
        <v>82</v>
      </c>
      <c r="F329" s="60">
        <v>240</v>
      </c>
      <c r="G329" s="52">
        <v>40</v>
      </c>
      <c r="H329" s="52">
        <v>40</v>
      </c>
      <c r="I329" s="52"/>
      <c r="J329" s="52"/>
      <c r="K329" s="52">
        <f t="shared" si="79"/>
        <v>40</v>
      </c>
      <c r="L329" s="91">
        <f t="shared" si="80"/>
        <v>40</v>
      </c>
      <c r="M329" s="51"/>
      <c r="N329" s="51"/>
      <c r="O329" s="49">
        <f t="shared" si="81"/>
        <v>40</v>
      </c>
      <c r="P329" s="49">
        <f t="shared" si="81"/>
        <v>40</v>
      </c>
      <c r="Q329" s="49"/>
      <c r="R329" s="49"/>
      <c r="S329" s="49">
        <f t="shared" si="77"/>
        <v>40</v>
      </c>
      <c r="T329" s="49">
        <f t="shared" si="78"/>
        <v>40</v>
      </c>
      <c r="U329" s="49"/>
      <c r="V329" s="49"/>
      <c r="W329" s="49">
        <f t="shared" si="73"/>
        <v>40</v>
      </c>
      <c r="X329" s="49">
        <f t="shared" si="74"/>
        <v>40</v>
      </c>
      <c r="Y329" s="49"/>
      <c r="Z329" s="49"/>
      <c r="AA329" s="49">
        <f t="shared" si="75"/>
        <v>40</v>
      </c>
      <c r="AB329" s="49">
        <f t="shared" si="76"/>
        <v>40</v>
      </c>
      <c r="AC329" s="49"/>
      <c r="AD329" s="49"/>
      <c r="AE329" s="49">
        <f t="shared" si="69"/>
        <v>40</v>
      </c>
      <c r="AF329" s="49">
        <f t="shared" si="70"/>
        <v>40</v>
      </c>
      <c r="AG329" s="3"/>
      <c r="AH329" s="3"/>
      <c r="AI329" s="135">
        <f t="shared" si="71"/>
        <v>40</v>
      </c>
      <c r="AJ329" s="135">
        <f t="shared" si="72"/>
        <v>40</v>
      </c>
      <c r="AK329" s="135"/>
      <c r="AL329" s="135"/>
      <c r="AM329" s="135">
        <f t="shared" si="67"/>
        <v>40</v>
      </c>
      <c r="AN329" s="135">
        <f t="shared" si="68"/>
        <v>40</v>
      </c>
    </row>
    <row r="330" spans="1:40" ht="22.5" x14ac:dyDescent="0.2">
      <c r="A330" s="42" t="s">
        <v>81</v>
      </c>
      <c r="B330" s="55" t="s">
        <v>34</v>
      </c>
      <c r="C330" s="56" t="s">
        <v>3</v>
      </c>
      <c r="D330" s="55" t="s">
        <v>2</v>
      </c>
      <c r="E330" s="57" t="s">
        <v>80</v>
      </c>
      <c r="F330" s="60" t="s">
        <v>7</v>
      </c>
      <c r="G330" s="52">
        <f>G331</f>
        <v>2868.6</v>
      </c>
      <c r="H330" s="52">
        <f>H331</f>
        <v>2844.4</v>
      </c>
      <c r="I330" s="52"/>
      <c r="J330" s="52"/>
      <c r="K330" s="52">
        <f t="shared" si="79"/>
        <v>2868.6</v>
      </c>
      <c r="L330" s="91">
        <f t="shared" si="80"/>
        <v>2844.4</v>
      </c>
      <c r="M330" s="51"/>
      <c r="N330" s="51"/>
      <c r="O330" s="49">
        <f t="shared" si="81"/>
        <v>2868.6</v>
      </c>
      <c r="P330" s="49">
        <f t="shared" si="81"/>
        <v>2844.4</v>
      </c>
      <c r="Q330" s="49"/>
      <c r="R330" s="49"/>
      <c r="S330" s="49">
        <f t="shared" si="77"/>
        <v>2868.6</v>
      </c>
      <c r="T330" s="49">
        <f t="shared" si="78"/>
        <v>2844.4</v>
      </c>
      <c r="U330" s="49"/>
      <c r="V330" s="49"/>
      <c r="W330" s="49">
        <f t="shared" si="73"/>
        <v>2868.6</v>
      </c>
      <c r="X330" s="49">
        <f t="shared" si="74"/>
        <v>2844.4</v>
      </c>
      <c r="Y330" s="49"/>
      <c r="Z330" s="49"/>
      <c r="AA330" s="49">
        <f t="shared" si="75"/>
        <v>2868.6</v>
      </c>
      <c r="AB330" s="49">
        <f t="shared" si="76"/>
        <v>2844.4</v>
      </c>
      <c r="AC330" s="49"/>
      <c r="AD330" s="49"/>
      <c r="AE330" s="49">
        <f t="shared" si="69"/>
        <v>2868.6</v>
      </c>
      <c r="AF330" s="49">
        <f t="shared" si="70"/>
        <v>2844.4</v>
      </c>
      <c r="AG330" s="3"/>
      <c r="AH330" s="3"/>
      <c r="AI330" s="135">
        <f t="shared" si="71"/>
        <v>2868.6</v>
      </c>
      <c r="AJ330" s="135">
        <f t="shared" si="72"/>
        <v>2844.4</v>
      </c>
      <c r="AK330" s="135"/>
      <c r="AL330" s="135"/>
      <c r="AM330" s="135">
        <f t="shared" si="67"/>
        <v>2868.6</v>
      </c>
      <c r="AN330" s="135">
        <f t="shared" si="68"/>
        <v>2844.4</v>
      </c>
    </row>
    <row r="331" spans="1:40" ht="22.5" x14ac:dyDescent="0.2">
      <c r="A331" s="42" t="s">
        <v>14</v>
      </c>
      <c r="B331" s="55" t="s">
        <v>34</v>
      </c>
      <c r="C331" s="56" t="s">
        <v>3</v>
      </c>
      <c r="D331" s="55" t="s">
        <v>2</v>
      </c>
      <c r="E331" s="57" t="s">
        <v>80</v>
      </c>
      <c r="F331" s="60">
        <v>200</v>
      </c>
      <c r="G331" s="52">
        <f>G332</f>
        <v>2868.6</v>
      </c>
      <c r="H331" s="52">
        <f>H332</f>
        <v>2844.4</v>
      </c>
      <c r="I331" s="52"/>
      <c r="J331" s="52"/>
      <c r="K331" s="52">
        <f t="shared" si="79"/>
        <v>2868.6</v>
      </c>
      <c r="L331" s="91">
        <f t="shared" si="80"/>
        <v>2844.4</v>
      </c>
      <c r="M331" s="51"/>
      <c r="N331" s="51"/>
      <c r="O331" s="49">
        <f t="shared" si="81"/>
        <v>2868.6</v>
      </c>
      <c r="P331" s="49">
        <f t="shared" si="81"/>
        <v>2844.4</v>
      </c>
      <c r="Q331" s="49"/>
      <c r="R331" s="49"/>
      <c r="S331" s="49">
        <f t="shared" si="77"/>
        <v>2868.6</v>
      </c>
      <c r="T331" s="49">
        <f t="shared" si="78"/>
        <v>2844.4</v>
      </c>
      <c r="U331" s="49"/>
      <c r="V331" s="49"/>
      <c r="W331" s="49">
        <f t="shared" si="73"/>
        <v>2868.6</v>
      </c>
      <c r="X331" s="49">
        <f t="shared" si="74"/>
        <v>2844.4</v>
      </c>
      <c r="Y331" s="49"/>
      <c r="Z331" s="49"/>
      <c r="AA331" s="49">
        <f t="shared" si="75"/>
        <v>2868.6</v>
      </c>
      <c r="AB331" s="49">
        <f t="shared" si="76"/>
        <v>2844.4</v>
      </c>
      <c r="AC331" s="49"/>
      <c r="AD331" s="49"/>
      <c r="AE331" s="49">
        <f t="shared" si="69"/>
        <v>2868.6</v>
      </c>
      <c r="AF331" s="49">
        <f t="shared" si="70"/>
        <v>2844.4</v>
      </c>
      <c r="AG331" s="3"/>
      <c r="AH331" s="3"/>
      <c r="AI331" s="135">
        <f t="shared" si="71"/>
        <v>2868.6</v>
      </c>
      <c r="AJ331" s="135">
        <f t="shared" si="72"/>
        <v>2844.4</v>
      </c>
      <c r="AK331" s="135"/>
      <c r="AL331" s="135"/>
      <c r="AM331" s="135">
        <f t="shared" si="67"/>
        <v>2868.6</v>
      </c>
      <c r="AN331" s="135">
        <f t="shared" si="68"/>
        <v>2844.4</v>
      </c>
    </row>
    <row r="332" spans="1:40" ht="22.5" x14ac:dyDescent="0.2">
      <c r="A332" s="42" t="s">
        <v>13</v>
      </c>
      <c r="B332" s="55" t="s">
        <v>34</v>
      </c>
      <c r="C332" s="56" t="s">
        <v>3</v>
      </c>
      <c r="D332" s="55" t="s">
        <v>2</v>
      </c>
      <c r="E332" s="57" t="s">
        <v>80</v>
      </c>
      <c r="F332" s="60">
        <v>240</v>
      </c>
      <c r="G332" s="52">
        <f>332.9+230.4+27.1+1463.7+101.5+260+453</f>
        <v>2868.6</v>
      </c>
      <c r="H332" s="52">
        <f>308.7+230.4+27.1+1463.7+101.5+260+453</f>
        <v>2844.4</v>
      </c>
      <c r="I332" s="52"/>
      <c r="J332" s="52"/>
      <c r="K332" s="52">
        <f t="shared" si="79"/>
        <v>2868.6</v>
      </c>
      <c r="L332" s="91">
        <f t="shared" si="80"/>
        <v>2844.4</v>
      </c>
      <c r="M332" s="51"/>
      <c r="N332" s="51"/>
      <c r="O332" s="49">
        <f t="shared" si="81"/>
        <v>2868.6</v>
      </c>
      <c r="P332" s="49">
        <f t="shared" si="81"/>
        <v>2844.4</v>
      </c>
      <c r="Q332" s="49"/>
      <c r="R332" s="49"/>
      <c r="S332" s="49">
        <f t="shared" si="77"/>
        <v>2868.6</v>
      </c>
      <c r="T332" s="49">
        <f t="shared" si="78"/>
        <v>2844.4</v>
      </c>
      <c r="U332" s="49"/>
      <c r="V332" s="49"/>
      <c r="W332" s="49">
        <f t="shared" si="73"/>
        <v>2868.6</v>
      </c>
      <c r="X332" s="49">
        <f t="shared" si="74"/>
        <v>2844.4</v>
      </c>
      <c r="Y332" s="49"/>
      <c r="Z332" s="49"/>
      <c r="AA332" s="49">
        <f t="shared" si="75"/>
        <v>2868.6</v>
      </c>
      <c r="AB332" s="49">
        <f t="shared" si="76"/>
        <v>2844.4</v>
      </c>
      <c r="AC332" s="49"/>
      <c r="AD332" s="49"/>
      <c r="AE332" s="49">
        <f t="shared" si="69"/>
        <v>2868.6</v>
      </c>
      <c r="AF332" s="49">
        <f t="shared" si="70"/>
        <v>2844.4</v>
      </c>
      <c r="AG332" s="3"/>
      <c r="AH332" s="3"/>
      <c r="AI332" s="135">
        <f t="shared" si="71"/>
        <v>2868.6</v>
      </c>
      <c r="AJ332" s="135">
        <f t="shared" si="72"/>
        <v>2844.4</v>
      </c>
      <c r="AK332" s="135"/>
      <c r="AL332" s="135"/>
      <c r="AM332" s="135">
        <f t="shared" si="67"/>
        <v>2868.6</v>
      </c>
      <c r="AN332" s="135">
        <f t="shared" si="68"/>
        <v>2844.4</v>
      </c>
    </row>
    <row r="333" spans="1:40" ht="45" x14ac:dyDescent="0.2">
      <c r="A333" s="42" t="s">
        <v>225</v>
      </c>
      <c r="B333" s="55" t="s">
        <v>34</v>
      </c>
      <c r="C333" s="56" t="s">
        <v>3</v>
      </c>
      <c r="D333" s="55" t="s">
        <v>2</v>
      </c>
      <c r="E333" s="57" t="s">
        <v>224</v>
      </c>
      <c r="F333" s="60" t="s">
        <v>7</v>
      </c>
      <c r="G333" s="52">
        <f>G334</f>
        <v>4413.8</v>
      </c>
      <c r="H333" s="52">
        <f>H334</f>
        <v>4413.8</v>
      </c>
      <c r="I333" s="52"/>
      <c r="J333" s="52"/>
      <c r="K333" s="52">
        <f t="shared" si="79"/>
        <v>4413.8</v>
      </c>
      <c r="L333" s="91">
        <f t="shared" si="80"/>
        <v>4413.8</v>
      </c>
      <c r="M333" s="51"/>
      <c r="N333" s="51"/>
      <c r="O333" s="49">
        <f t="shared" si="81"/>
        <v>4413.8</v>
      </c>
      <c r="P333" s="49">
        <f t="shared" si="81"/>
        <v>4413.8</v>
      </c>
      <c r="Q333" s="49"/>
      <c r="R333" s="49"/>
      <c r="S333" s="49">
        <f t="shared" si="77"/>
        <v>4413.8</v>
      </c>
      <c r="T333" s="49">
        <f t="shared" si="78"/>
        <v>4413.8</v>
      </c>
      <c r="U333" s="49"/>
      <c r="V333" s="49"/>
      <c r="W333" s="49">
        <f t="shared" si="73"/>
        <v>4413.8</v>
      </c>
      <c r="X333" s="49">
        <f t="shared" si="74"/>
        <v>4413.8</v>
      </c>
      <c r="Y333" s="49"/>
      <c r="Z333" s="49"/>
      <c r="AA333" s="49">
        <f t="shared" si="75"/>
        <v>4413.8</v>
      </c>
      <c r="AB333" s="49">
        <f t="shared" si="76"/>
        <v>4413.8</v>
      </c>
      <c r="AC333" s="49"/>
      <c r="AD333" s="49"/>
      <c r="AE333" s="49">
        <f t="shared" si="69"/>
        <v>4413.8</v>
      </c>
      <c r="AF333" s="49">
        <f t="shared" si="70"/>
        <v>4413.8</v>
      </c>
      <c r="AG333" s="3"/>
      <c r="AH333" s="3"/>
      <c r="AI333" s="135">
        <f t="shared" si="71"/>
        <v>4413.8</v>
      </c>
      <c r="AJ333" s="135">
        <f t="shared" si="72"/>
        <v>4413.8</v>
      </c>
      <c r="AK333" s="135"/>
      <c r="AL333" s="135"/>
      <c r="AM333" s="135">
        <f t="shared" si="67"/>
        <v>4413.8</v>
      </c>
      <c r="AN333" s="135">
        <f t="shared" si="68"/>
        <v>4413.8</v>
      </c>
    </row>
    <row r="334" spans="1:40" ht="22.5" x14ac:dyDescent="0.2">
      <c r="A334" s="42" t="s">
        <v>79</v>
      </c>
      <c r="B334" s="55" t="s">
        <v>34</v>
      </c>
      <c r="C334" s="56" t="s">
        <v>3</v>
      </c>
      <c r="D334" s="55" t="s">
        <v>2</v>
      </c>
      <c r="E334" s="57" t="s">
        <v>224</v>
      </c>
      <c r="F334" s="60">
        <v>600</v>
      </c>
      <c r="G334" s="52">
        <f>G335</f>
        <v>4413.8</v>
      </c>
      <c r="H334" s="52">
        <f>H335</f>
        <v>4413.8</v>
      </c>
      <c r="I334" s="52"/>
      <c r="J334" s="52"/>
      <c r="K334" s="52">
        <f t="shared" si="79"/>
        <v>4413.8</v>
      </c>
      <c r="L334" s="91">
        <f t="shared" si="80"/>
        <v>4413.8</v>
      </c>
      <c r="M334" s="51"/>
      <c r="N334" s="51"/>
      <c r="O334" s="49">
        <f t="shared" si="81"/>
        <v>4413.8</v>
      </c>
      <c r="P334" s="49">
        <f t="shared" si="81"/>
        <v>4413.8</v>
      </c>
      <c r="Q334" s="49"/>
      <c r="R334" s="49"/>
      <c r="S334" s="49">
        <f t="shared" si="77"/>
        <v>4413.8</v>
      </c>
      <c r="T334" s="49">
        <f t="shared" si="78"/>
        <v>4413.8</v>
      </c>
      <c r="U334" s="49"/>
      <c r="V334" s="49"/>
      <c r="W334" s="49">
        <f t="shared" si="73"/>
        <v>4413.8</v>
      </c>
      <c r="X334" s="49">
        <f t="shared" si="74"/>
        <v>4413.8</v>
      </c>
      <c r="Y334" s="49"/>
      <c r="Z334" s="49"/>
      <c r="AA334" s="49">
        <f t="shared" si="75"/>
        <v>4413.8</v>
      </c>
      <c r="AB334" s="49">
        <f t="shared" si="76"/>
        <v>4413.8</v>
      </c>
      <c r="AC334" s="49"/>
      <c r="AD334" s="49"/>
      <c r="AE334" s="49">
        <f t="shared" si="69"/>
        <v>4413.8</v>
      </c>
      <c r="AF334" s="49">
        <f t="shared" si="70"/>
        <v>4413.8</v>
      </c>
      <c r="AG334" s="3"/>
      <c r="AH334" s="3"/>
      <c r="AI334" s="135">
        <f t="shared" si="71"/>
        <v>4413.8</v>
      </c>
      <c r="AJ334" s="135">
        <f t="shared" si="72"/>
        <v>4413.8</v>
      </c>
      <c r="AK334" s="135"/>
      <c r="AL334" s="135"/>
      <c r="AM334" s="135">
        <f t="shared" si="67"/>
        <v>4413.8</v>
      </c>
      <c r="AN334" s="135">
        <f t="shared" si="68"/>
        <v>4413.8</v>
      </c>
    </row>
    <row r="335" spans="1:40" x14ac:dyDescent="0.2">
      <c r="A335" s="42" t="s">
        <v>156</v>
      </c>
      <c r="B335" s="55" t="s">
        <v>34</v>
      </c>
      <c r="C335" s="56" t="s">
        <v>3</v>
      </c>
      <c r="D335" s="55" t="s">
        <v>2</v>
      </c>
      <c r="E335" s="57" t="s">
        <v>224</v>
      </c>
      <c r="F335" s="60">
        <v>610</v>
      </c>
      <c r="G335" s="52">
        <v>4413.8</v>
      </c>
      <c r="H335" s="52">
        <v>4413.8</v>
      </c>
      <c r="I335" s="52"/>
      <c r="J335" s="52"/>
      <c r="K335" s="52">
        <f t="shared" si="79"/>
        <v>4413.8</v>
      </c>
      <c r="L335" s="91">
        <f t="shared" si="80"/>
        <v>4413.8</v>
      </c>
      <c r="M335" s="51"/>
      <c r="N335" s="51"/>
      <c r="O335" s="49">
        <f t="shared" si="81"/>
        <v>4413.8</v>
      </c>
      <c r="P335" s="49">
        <f t="shared" si="81"/>
        <v>4413.8</v>
      </c>
      <c r="Q335" s="49"/>
      <c r="R335" s="49"/>
      <c r="S335" s="49">
        <f t="shared" si="77"/>
        <v>4413.8</v>
      </c>
      <c r="T335" s="49">
        <f t="shared" si="78"/>
        <v>4413.8</v>
      </c>
      <c r="U335" s="49"/>
      <c r="V335" s="49"/>
      <c r="W335" s="49">
        <f t="shared" si="73"/>
        <v>4413.8</v>
      </c>
      <c r="X335" s="49">
        <f t="shared" si="74"/>
        <v>4413.8</v>
      </c>
      <c r="Y335" s="49"/>
      <c r="Z335" s="49"/>
      <c r="AA335" s="49">
        <f t="shared" si="75"/>
        <v>4413.8</v>
      </c>
      <c r="AB335" s="49">
        <f t="shared" si="76"/>
        <v>4413.8</v>
      </c>
      <c r="AC335" s="49"/>
      <c r="AD335" s="49"/>
      <c r="AE335" s="49">
        <f t="shared" si="69"/>
        <v>4413.8</v>
      </c>
      <c r="AF335" s="49">
        <f t="shared" si="70"/>
        <v>4413.8</v>
      </c>
      <c r="AG335" s="3"/>
      <c r="AH335" s="3"/>
      <c r="AI335" s="135">
        <f t="shared" si="71"/>
        <v>4413.8</v>
      </c>
      <c r="AJ335" s="135">
        <f t="shared" si="72"/>
        <v>4413.8</v>
      </c>
      <c r="AK335" s="135"/>
      <c r="AL335" s="135"/>
      <c r="AM335" s="135">
        <f t="shared" si="67"/>
        <v>4413.8</v>
      </c>
      <c r="AN335" s="135">
        <f t="shared" si="68"/>
        <v>4413.8</v>
      </c>
    </row>
    <row r="336" spans="1:40" ht="33.75" x14ac:dyDescent="0.2">
      <c r="A336" s="42" t="s">
        <v>313</v>
      </c>
      <c r="B336" s="55" t="s">
        <v>34</v>
      </c>
      <c r="C336" s="56" t="s">
        <v>3</v>
      </c>
      <c r="D336" s="55" t="s">
        <v>2</v>
      </c>
      <c r="E336" s="57">
        <v>80550</v>
      </c>
      <c r="F336" s="60" t="s">
        <v>7</v>
      </c>
      <c r="G336" s="52">
        <f>G337+G339</f>
        <v>388</v>
      </c>
      <c r="H336" s="52">
        <f>H337+H339</f>
        <v>388</v>
      </c>
      <c r="I336" s="52"/>
      <c r="J336" s="52"/>
      <c r="K336" s="52">
        <f t="shared" si="79"/>
        <v>388</v>
      </c>
      <c r="L336" s="91">
        <f t="shared" si="80"/>
        <v>388</v>
      </c>
      <c r="M336" s="51"/>
      <c r="N336" s="51"/>
      <c r="O336" s="49">
        <f t="shared" si="81"/>
        <v>388</v>
      </c>
      <c r="P336" s="49">
        <f t="shared" si="81"/>
        <v>388</v>
      </c>
      <c r="Q336" s="49"/>
      <c r="R336" s="49"/>
      <c r="S336" s="49">
        <f t="shared" si="77"/>
        <v>388</v>
      </c>
      <c r="T336" s="49">
        <f t="shared" si="78"/>
        <v>388</v>
      </c>
      <c r="U336" s="49"/>
      <c r="V336" s="49"/>
      <c r="W336" s="49">
        <f t="shared" si="73"/>
        <v>388</v>
      </c>
      <c r="X336" s="49">
        <f t="shared" si="74"/>
        <v>388</v>
      </c>
      <c r="Y336" s="49"/>
      <c r="Z336" s="49"/>
      <c r="AA336" s="49">
        <f t="shared" si="75"/>
        <v>388</v>
      </c>
      <c r="AB336" s="49">
        <f t="shared" si="76"/>
        <v>388</v>
      </c>
      <c r="AC336" s="49"/>
      <c r="AD336" s="49"/>
      <c r="AE336" s="49">
        <f t="shared" si="69"/>
        <v>388</v>
      </c>
      <c r="AF336" s="49">
        <f t="shared" si="70"/>
        <v>388</v>
      </c>
      <c r="AG336" s="3"/>
      <c r="AH336" s="3"/>
      <c r="AI336" s="135">
        <f t="shared" si="71"/>
        <v>388</v>
      </c>
      <c r="AJ336" s="135">
        <f t="shared" si="72"/>
        <v>388</v>
      </c>
      <c r="AK336" s="135"/>
      <c r="AL336" s="135"/>
      <c r="AM336" s="135">
        <f t="shared" si="67"/>
        <v>388</v>
      </c>
      <c r="AN336" s="135">
        <f t="shared" si="68"/>
        <v>388</v>
      </c>
    </row>
    <row r="337" spans="1:40" ht="56.25" x14ac:dyDescent="0.2">
      <c r="A337" s="42" t="s">
        <v>6</v>
      </c>
      <c r="B337" s="55" t="s">
        <v>34</v>
      </c>
      <c r="C337" s="56" t="s">
        <v>3</v>
      </c>
      <c r="D337" s="55" t="s">
        <v>2</v>
      </c>
      <c r="E337" s="57">
        <v>80550</v>
      </c>
      <c r="F337" s="60">
        <v>100</v>
      </c>
      <c r="G337" s="52">
        <f>G338</f>
        <v>34</v>
      </c>
      <c r="H337" s="52">
        <f>H338</f>
        <v>34</v>
      </c>
      <c r="I337" s="52"/>
      <c r="J337" s="52"/>
      <c r="K337" s="52">
        <f t="shared" si="79"/>
        <v>34</v>
      </c>
      <c r="L337" s="91">
        <f t="shared" si="80"/>
        <v>34</v>
      </c>
      <c r="M337" s="51"/>
      <c r="N337" s="51"/>
      <c r="O337" s="49">
        <f t="shared" si="81"/>
        <v>34</v>
      </c>
      <c r="P337" s="49">
        <f t="shared" si="81"/>
        <v>34</v>
      </c>
      <c r="Q337" s="49"/>
      <c r="R337" s="49"/>
      <c r="S337" s="49">
        <f t="shared" si="77"/>
        <v>34</v>
      </c>
      <c r="T337" s="49">
        <f t="shared" si="78"/>
        <v>34</v>
      </c>
      <c r="U337" s="49"/>
      <c r="V337" s="49"/>
      <c r="W337" s="49">
        <f t="shared" si="73"/>
        <v>34</v>
      </c>
      <c r="X337" s="49">
        <f t="shared" si="74"/>
        <v>34</v>
      </c>
      <c r="Y337" s="49"/>
      <c r="Z337" s="49"/>
      <c r="AA337" s="49">
        <f t="shared" si="75"/>
        <v>34</v>
      </c>
      <c r="AB337" s="49">
        <f t="shared" si="76"/>
        <v>34</v>
      </c>
      <c r="AC337" s="49"/>
      <c r="AD337" s="49"/>
      <c r="AE337" s="49">
        <f t="shared" si="69"/>
        <v>34</v>
      </c>
      <c r="AF337" s="49">
        <f t="shared" si="70"/>
        <v>34</v>
      </c>
      <c r="AG337" s="3"/>
      <c r="AH337" s="3"/>
      <c r="AI337" s="135">
        <f t="shared" si="71"/>
        <v>34</v>
      </c>
      <c r="AJ337" s="135">
        <f t="shared" si="72"/>
        <v>34</v>
      </c>
      <c r="AK337" s="135"/>
      <c r="AL337" s="135"/>
      <c r="AM337" s="135">
        <f t="shared" si="67"/>
        <v>34</v>
      </c>
      <c r="AN337" s="135">
        <f t="shared" si="68"/>
        <v>34</v>
      </c>
    </row>
    <row r="338" spans="1:40" ht="22.5" x14ac:dyDescent="0.2">
      <c r="A338" s="42" t="s">
        <v>5</v>
      </c>
      <c r="B338" s="55" t="s">
        <v>34</v>
      </c>
      <c r="C338" s="56" t="s">
        <v>3</v>
      </c>
      <c r="D338" s="55" t="s">
        <v>2</v>
      </c>
      <c r="E338" s="57">
        <v>80550</v>
      </c>
      <c r="F338" s="60">
        <v>120</v>
      </c>
      <c r="G338" s="52">
        <v>34</v>
      </c>
      <c r="H338" s="52">
        <v>34</v>
      </c>
      <c r="I338" s="52"/>
      <c r="J338" s="52"/>
      <c r="K338" s="52">
        <f t="shared" si="79"/>
        <v>34</v>
      </c>
      <c r="L338" s="91">
        <f t="shared" si="80"/>
        <v>34</v>
      </c>
      <c r="M338" s="51"/>
      <c r="N338" s="51"/>
      <c r="O338" s="49">
        <f t="shared" si="81"/>
        <v>34</v>
      </c>
      <c r="P338" s="49">
        <f t="shared" si="81"/>
        <v>34</v>
      </c>
      <c r="Q338" s="49"/>
      <c r="R338" s="49"/>
      <c r="S338" s="49">
        <f t="shared" si="77"/>
        <v>34</v>
      </c>
      <c r="T338" s="49">
        <f t="shared" si="78"/>
        <v>34</v>
      </c>
      <c r="U338" s="49"/>
      <c r="V338" s="49"/>
      <c r="W338" s="49">
        <f t="shared" si="73"/>
        <v>34</v>
      </c>
      <c r="X338" s="49">
        <f t="shared" si="74"/>
        <v>34</v>
      </c>
      <c r="Y338" s="49"/>
      <c r="Z338" s="49"/>
      <c r="AA338" s="49">
        <f t="shared" si="75"/>
        <v>34</v>
      </c>
      <c r="AB338" s="49">
        <f t="shared" si="76"/>
        <v>34</v>
      </c>
      <c r="AC338" s="49"/>
      <c r="AD338" s="49"/>
      <c r="AE338" s="49">
        <f t="shared" si="69"/>
        <v>34</v>
      </c>
      <c r="AF338" s="49">
        <f t="shared" si="70"/>
        <v>34</v>
      </c>
      <c r="AG338" s="3"/>
      <c r="AH338" s="3"/>
      <c r="AI338" s="135">
        <f t="shared" si="71"/>
        <v>34</v>
      </c>
      <c r="AJ338" s="135">
        <f t="shared" si="72"/>
        <v>34</v>
      </c>
      <c r="AK338" s="135"/>
      <c r="AL338" s="135"/>
      <c r="AM338" s="135">
        <f t="shared" si="67"/>
        <v>34</v>
      </c>
      <c r="AN338" s="135">
        <f t="shared" si="68"/>
        <v>34</v>
      </c>
    </row>
    <row r="339" spans="1:40" ht="22.5" x14ac:dyDescent="0.2">
      <c r="A339" s="42" t="s">
        <v>14</v>
      </c>
      <c r="B339" s="55" t="s">
        <v>34</v>
      </c>
      <c r="C339" s="56" t="s">
        <v>3</v>
      </c>
      <c r="D339" s="55" t="s">
        <v>2</v>
      </c>
      <c r="E339" s="57">
        <v>80550</v>
      </c>
      <c r="F339" s="60">
        <v>200</v>
      </c>
      <c r="G339" s="52">
        <f>G340</f>
        <v>354</v>
      </c>
      <c r="H339" s="52">
        <f>H340</f>
        <v>354</v>
      </c>
      <c r="I339" s="52"/>
      <c r="J339" s="52"/>
      <c r="K339" s="52">
        <f t="shared" si="79"/>
        <v>354</v>
      </c>
      <c r="L339" s="91">
        <f t="shared" si="80"/>
        <v>354</v>
      </c>
      <c r="M339" s="51"/>
      <c r="N339" s="51"/>
      <c r="O339" s="49">
        <f t="shared" si="81"/>
        <v>354</v>
      </c>
      <c r="P339" s="49">
        <f t="shared" si="81"/>
        <v>354</v>
      </c>
      <c r="Q339" s="49"/>
      <c r="R339" s="49"/>
      <c r="S339" s="49">
        <f t="shared" si="77"/>
        <v>354</v>
      </c>
      <c r="T339" s="49">
        <f t="shared" si="78"/>
        <v>354</v>
      </c>
      <c r="U339" s="49"/>
      <c r="V339" s="49"/>
      <c r="W339" s="49">
        <f t="shared" si="73"/>
        <v>354</v>
      </c>
      <c r="X339" s="49">
        <f t="shared" si="74"/>
        <v>354</v>
      </c>
      <c r="Y339" s="49"/>
      <c r="Z339" s="49"/>
      <c r="AA339" s="49">
        <f t="shared" si="75"/>
        <v>354</v>
      </c>
      <c r="AB339" s="49">
        <f t="shared" si="76"/>
        <v>354</v>
      </c>
      <c r="AC339" s="49"/>
      <c r="AD339" s="49"/>
      <c r="AE339" s="49">
        <f t="shared" si="69"/>
        <v>354</v>
      </c>
      <c r="AF339" s="49">
        <f t="shared" si="70"/>
        <v>354</v>
      </c>
      <c r="AG339" s="3"/>
      <c r="AH339" s="3"/>
      <c r="AI339" s="135">
        <f t="shared" si="71"/>
        <v>354</v>
      </c>
      <c r="AJ339" s="135">
        <f t="shared" si="72"/>
        <v>354</v>
      </c>
      <c r="AK339" s="135"/>
      <c r="AL339" s="135"/>
      <c r="AM339" s="135">
        <f t="shared" ref="AM339:AM402" si="82">AI339+AK339</f>
        <v>354</v>
      </c>
      <c r="AN339" s="135">
        <f t="shared" ref="AN339:AN402" si="83">AJ339+AL339</f>
        <v>354</v>
      </c>
    </row>
    <row r="340" spans="1:40" ht="22.5" x14ac:dyDescent="0.2">
      <c r="A340" s="42" t="s">
        <v>13</v>
      </c>
      <c r="B340" s="55" t="s">
        <v>34</v>
      </c>
      <c r="C340" s="56" t="s">
        <v>3</v>
      </c>
      <c r="D340" s="55" t="s">
        <v>2</v>
      </c>
      <c r="E340" s="57">
        <v>80550</v>
      </c>
      <c r="F340" s="60">
        <v>240</v>
      </c>
      <c r="G340" s="52">
        <v>354</v>
      </c>
      <c r="H340" s="52">
        <v>354</v>
      </c>
      <c r="I340" s="52"/>
      <c r="J340" s="52"/>
      <c r="K340" s="52">
        <f t="shared" si="79"/>
        <v>354</v>
      </c>
      <c r="L340" s="91">
        <f t="shared" si="80"/>
        <v>354</v>
      </c>
      <c r="M340" s="51"/>
      <c r="N340" s="51"/>
      <c r="O340" s="49">
        <f t="shared" si="81"/>
        <v>354</v>
      </c>
      <c r="P340" s="49">
        <f t="shared" si="81"/>
        <v>354</v>
      </c>
      <c r="Q340" s="49"/>
      <c r="R340" s="49"/>
      <c r="S340" s="49">
        <f t="shared" si="77"/>
        <v>354</v>
      </c>
      <c r="T340" s="49">
        <f t="shared" si="78"/>
        <v>354</v>
      </c>
      <c r="U340" s="49"/>
      <c r="V340" s="49"/>
      <c r="W340" s="49">
        <f t="shared" si="73"/>
        <v>354</v>
      </c>
      <c r="X340" s="49">
        <f t="shared" si="74"/>
        <v>354</v>
      </c>
      <c r="Y340" s="49"/>
      <c r="Z340" s="49"/>
      <c r="AA340" s="49">
        <f t="shared" si="75"/>
        <v>354</v>
      </c>
      <c r="AB340" s="49">
        <f t="shared" si="76"/>
        <v>354</v>
      </c>
      <c r="AC340" s="49"/>
      <c r="AD340" s="49"/>
      <c r="AE340" s="49">
        <f t="shared" si="69"/>
        <v>354</v>
      </c>
      <c r="AF340" s="49">
        <f t="shared" si="70"/>
        <v>354</v>
      </c>
      <c r="AG340" s="3"/>
      <c r="AH340" s="3"/>
      <c r="AI340" s="135">
        <f t="shared" si="71"/>
        <v>354</v>
      </c>
      <c r="AJ340" s="135">
        <f t="shared" si="72"/>
        <v>354</v>
      </c>
      <c r="AK340" s="135"/>
      <c r="AL340" s="135"/>
      <c r="AM340" s="135">
        <f t="shared" si="82"/>
        <v>354</v>
      </c>
      <c r="AN340" s="135">
        <f t="shared" si="83"/>
        <v>354</v>
      </c>
    </row>
    <row r="341" spans="1:40" ht="45" x14ac:dyDescent="0.2">
      <c r="A341" s="61" t="s">
        <v>320</v>
      </c>
      <c r="B341" s="112" t="s">
        <v>126</v>
      </c>
      <c r="C341" s="113" t="s">
        <v>3</v>
      </c>
      <c r="D341" s="112" t="s">
        <v>2</v>
      </c>
      <c r="E341" s="114" t="s">
        <v>9</v>
      </c>
      <c r="F341" s="115" t="s">
        <v>7</v>
      </c>
      <c r="G341" s="40">
        <f>G342+G345+G348+G351+G356+G359</f>
        <v>24419.599999999999</v>
      </c>
      <c r="H341" s="40">
        <f>H342+H345+H348+H351+H356+H359</f>
        <v>24419.3</v>
      </c>
      <c r="I341" s="40"/>
      <c r="J341" s="40"/>
      <c r="K341" s="40">
        <f t="shared" si="79"/>
        <v>24419.599999999999</v>
      </c>
      <c r="L341" s="41">
        <f t="shared" si="80"/>
        <v>24419.3</v>
      </c>
      <c r="M341" s="51"/>
      <c r="N341" s="51"/>
      <c r="O341" s="68">
        <f t="shared" si="81"/>
        <v>24419.599999999999</v>
      </c>
      <c r="P341" s="68">
        <f t="shared" si="81"/>
        <v>24419.3</v>
      </c>
      <c r="Q341" s="68"/>
      <c r="R341" s="68"/>
      <c r="S341" s="68">
        <f t="shared" si="77"/>
        <v>24419.599999999999</v>
      </c>
      <c r="T341" s="68">
        <f t="shared" si="78"/>
        <v>24419.3</v>
      </c>
      <c r="U341" s="68"/>
      <c r="V341" s="68"/>
      <c r="W341" s="68">
        <f t="shared" si="73"/>
        <v>24419.599999999999</v>
      </c>
      <c r="X341" s="68">
        <f t="shared" si="74"/>
        <v>24419.3</v>
      </c>
      <c r="Y341" s="68"/>
      <c r="Z341" s="68"/>
      <c r="AA341" s="68">
        <f t="shared" si="75"/>
        <v>24419.599999999999</v>
      </c>
      <c r="AB341" s="68">
        <f t="shared" si="76"/>
        <v>24419.3</v>
      </c>
      <c r="AC341" s="68"/>
      <c r="AD341" s="68"/>
      <c r="AE341" s="68">
        <f t="shared" ref="AE341:AE404" si="84">AA341+AC341</f>
        <v>24419.599999999999</v>
      </c>
      <c r="AF341" s="68">
        <f t="shared" ref="AF341:AF404" si="85">AB341+AD341</f>
        <v>24419.3</v>
      </c>
      <c r="AG341" s="3"/>
      <c r="AH341" s="3"/>
      <c r="AI341" s="146">
        <f t="shared" ref="AI341:AI404" si="86">AE341+AG341</f>
        <v>24419.599999999999</v>
      </c>
      <c r="AJ341" s="146">
        <f t="shared" ref="AJ341:AJ404" si="87">AF341+AH341</f>
        <v>24419.3</v>
      </c>
      <c r="AK341" s="146"/>
      <c r="AL341" s="146"/>
      <c r="AM341" s="146">
        <f t="shared" si="82"/>
        <v>24419.599999999999</v>
      </c>
      <c r="AN341" s="146">
        <f t="shared" si="83"/>
        <v>24419.3</v>
      </c>
    </row>
    <row r="342" spans="1:40" ht="22.5" x14ac:dyDescent="0.2">
      <c r="A342" s="42" t="s">
        <v>140</v>
      </c>
      <c r="B342" s="55" t="s">
        <v>126</v>
      </c>
      <c r="C342" s="56" t="s">
        <v>3</v>
      </c>
      <c r="D342" s="55" t="s">
        <v>2</v>
      </c>
      <c r="E342" s="57" t="s">
        <v>138</v>
      </c>
      <c r="F342" s="60" t="s">
        <v>7</v>
      </c>
      <c r="G342" s="52">
        <f>G343</f>
        <v>2950.6</v>
      </c>
      <c r="H342" s="52">
        <f>H343</f>
        <v>2950.6</v>
      </c>
      <c r="I342" s="52"/>
      <c r="J342" s="52"/>
      <c r="K342" s="52">
        <f t="shared" si="79"/>
        <v>2950.6</v>
      </c>
      <c r="L342" s="91">
        <f t="shared" si="80"/>
        <v>2950.6</v>
      </c>
      <c r="M342" s="51"/>
      <c r="N342" s="51"/>
      <c r="O342" s="49">
        <f t="shared" si="81"/>
        <v>2950.6</v>
      </c>
      <c r="P342" s="49">
        <f t="shared" si="81"/>
        <v>2950.6</v>
      </c>
      <c r="Q342" s="49"/>
      <c r="R342" s="49"/>
      <c r="S342" s="49">
        <f t="shared" si="77"/>
        <v>2950.6</v>
      </c>
      <c r="T342" s="49">
        <f t="shared" si="78"/>
        <v>2950.6</v>
      </c>
      <c r="U342" s="49"/>
      <c r="V342" s="49"/>
      <c r="W342" s="49">
        <f t="shared" si="73"/>
        <v>2950.6</v>
      </c>
      <c r="X342" s="49">
        <f t="shared" si="74"/>
        <v>2950.6</v>
      </c>
      <c r="Y342" s="49"/>
      <c r="Z342" s="49"/>
      <c r="AA342" s="49">
        <f t="shared" si="75"/>
        <v>2950.6</v>
      </c>
      <c r="AB342" s="49">
        <f t="shared" si="76"/>
        <v>2950.6</v>
      </c>
      <c r="AC342" s="49"/>
      <c r="AD342" s="49"/>
      <c r="AE342" s="49">
        <f t="shared" si="84"/>
        <v>2950.6</v>
      </c>
      <c r="AF342" s="49">
        <f t="shared" si="85"/>
        <v>2950.6</v>
      </c>
      <c r="AG342" s="3"/>
      <c r="AH342" s="3"/>
      <c r="AI342" s="135">
        <f t="shared" si="86"/>
        <v>2950.6</v>
      </c>
      <c r="AJ342" s="135">
        <f t="shared" si="87"/>
        <v>2950.6</v>
      </c>
      <c r="AK342" s="135"/>
      <c r="AL342" s="135"/>
      <c r="AM342" s="135">
        <f t="shared" si="82"/>
        <v>2950.6</v>
      </c>
      <c r="AN342" s="135">
        <f t="shared" si="83"/>
        <v>2950.6</v>
      </c>
    </row>
    <row r="343" spans="1:40" x14ac:dyDescent="0.2">
      <c r="A343" s="42" t="s">
        <v>65</v>
      </c>
      <c r="B343" s="55" t="s">
        <v>126</v>
      </c>
      <c r="C343" s="56" t="s">
        <v>3</v>
      </c>
      <c r="D343" s="55" t="s">
        <v>2</v>
      </c>
      <c r="E343" s="57" t="s">
        <v>138</v>
      </c>
      <c r="F343" s="60">
        <v>500</v>
      </c>
      <c r="G343" s="52">
        <f>G344</f>
        <v>2950.6</v>
      </c>
      <c r="H343" s="52">
        <f>H344</f>
        <v>2950.6</v>
      </c>
      <c r="I343" s="52"/>
      <c r="J343" s="52"/>
      <c r="K343" s="52">
        <f t="shared" si="79"/>
        <v>2950.6</v>
      </c>
      <c r="L343" s="91">
        <f t="shared" si="80"/>
        <v>2950.6</v>
      </c>
      <c r="M343" s="51"/>
      <c r="N343" s="51"/>
      <c r="O343" s="49">
        <f t="shared" si="81"/>
        <v>2950.6</v>
      </c>
      <c r="P343" s="49">
        <f t="shared" si="81"/>
        <v>2950.6</v>
      </c>
      <c r="Q343" s="49"/>
      <c r="R343" s="49"/>
      <c r="S343" s="49">
        <f t="shared" si="77"/>
        <v>2950.6</v>
      </c>
      <c r="T343" s="49">
        <f t="shared" si="78"/>
        <v>2950.6</v>
      </c>
      <c r="U343" s="49"/>
      <c r="V343" s="49"/>
      <c r="W343" s="49">
        <f t="shared" si="73"/>
        <v>2950.6</v>
      </c>
      <c r="X343" s="49">
        <f t="shared" si="74"/>
        <v>2950.6</v>
      </c>
      <c r="Y343" s="49"/>
      <c r="Z343" s="49"/>
      <c r="AA343" s="49">
        <f t="shared" si="75"/>
        <v>2950.6</v>
      </c>
      <c r="AB343" s="49">
        <f t="shared" si="76"/>
        <v>2950.6</v>
      </c>
      <c r="AC343" s="49"/>
      <c r="AD343" s="49"/>
      <c r="AE343" s="49">
        <f t="shared" si="84"/>
        <v>2950.6</v>
      </c>
      <c r="AF343" s="49">
        <f t="shared" si="85"/>
        <v>2950.6</v>
      </c>
      <c r="AG343" s="3"/>
      <c r="AH343" s="3"/>
      <c r="AI343" s="135">
        <f t="shared" si="86"/>
        <v>2950.6</v>
      </c>
      <c r="AJ343" s="135">
        <f t="shared" si="87"/>
        <v>2950.6</v>
      </c>
      <c r="AK343" s="135"/>
      <c r="AL343" s="135"/>
      <c r="AM343" s="135">
        <f t="shared" si="82"/>
        <v>2950.6</v>
      </c>
      <c r="AN343" s="135">
        <f t="shared" si="83"/>
        <v>2950.6</v>
      </c>
    </row>
    <row r="344" spans="1:40" x14ac:dyDescent="0.2">
      <c r="A344" s="42" t="s">
        <v>139</v>
      </c>
      <c r="B344" s="55" t="s">
        <v>126</v>
      </c>
      <c r="C344" s="56" t="s">
        <v>3</v>
      </c>
      <c r="D344" s="55" t="s">
        <v>2</v>
      </c>
      <c r="E344" s="57" t="s">
        <v>138</v>
      </c>
      <c r="F344" s="60">
        <v>530</v>
      </c>
      <c r="G344" s="52">
        <v>2950.6</v>
      </c>
      <c r="H344" s="52">
        <v>2950.6</v>
      </c>
      <c r="I344" s="52"/>
      <c r="J344" s="52"/>
      <c r="K344" s="52">
        <f t="shared" si="79"/>
        <v>2950.6</v>
      </c>
      <c r="L344" s="91">
        <f t="shared" si="80"/>
        <v>2950.6</v>
      </c>
      <c r="M344" s="51"/>
      <c r="N344" s="51"/>
      <c r="O344" s="49">
        <f t="shared" si="81"/>
        <v>2950.6</v>
      </c>
      <c r="P344" s="49">
        <f t="shared" si="81"/>
        <v>2950.6</v>
      </c>
      <c r="Q344" s="49"/>
      <c r="R344" s="49"/>
      <c r="S344" s="49">
        <f t="shared" si="77"/>
        <v>2950.6</v>
      </c>
      <c r="T344" s="49">
        <f t="shared" si="78"/>
        <v>2950.6</v>
      </c>
      <c r="U344" s="49"/>
      <c r="V344" s="49"/>
      <c r="W344" s="49">
        <f t="shared" si="73"/>
        <v>2950.6</v>
      </c>
      <c r="X344" s="49">
        <f t="shared" si="74"/>
        <v>2950.6</v>
      </c>
      <c r="Y344" s="49"/>
      <c r="Z344" s="49"/>
      <c r="AA344" s="49">
        <f t="shared" si="75"/>
        <v>2950.6</v>
      </c>
      <c r="AB344" s="49">
        <f t="shared" si="76"/>
        <v>2950.6</v>
      </c>
      <c r="AC344" s="49"/>
      <c r="AD344" s="49"/>
      <c r="AE344" s="49">
        <f t="shared" si="84"/>
        <v>2950.6</v>
      </c>
      <c r="AF344" s="49">
        <f t="shared" si="85"/>
        <v>2950.6</v>
      </c>
      <c r="AG344" s="3"/>
      <c r="AH344" s="3"/>
      <c r="AI344" s="135">
        <f t="shared" si="86"/>
        <v>2950.6</v>
      </c>
      <c r="AJ344" s="135">
        <f t="shared" si="87"/>
        <v>2950.6</v>
      </c>
      <c r="AK344" s="135"/>
      <c r="AL344" s="135"/>
      <c r="AM344" s="135">
        <f t="shared" si="82"/>
        <v>2950.6</v>
      </c>
      <c r="AN344" s="135">
        <f t="shared" si="83"/>
        <v>2950.6</v>
      </c>
    </row>
    <row r="345" spans="1:40" x14ac:dyDescent="0.2">
      <c r="A345" s="42" t="s">
        <v>130</v>
      </c>
      <c r="B345" s="55" t="s">
        <v>126</v>
      </c>
      <c r="C345" s="56" t="s">
        <v>3</v>
      </c>
      <c r="D345" s="55" t="s">
        <v>2</v>
      </c>
      <c r="E345" s="57" t="s">
        <v>129</v>
      </c>
      <c r="F345" s="60" t="s">
        <v>7</v>
      </c>
      <c r="G345" s="52">
        <f>G346</f>
        <v>3813.4</v>
      </c>
      <c r="H345" s="52">
        <f>H346</f>
        <v>3812.5</v>
      </c>
      <c r="I345" s="52"/>
      <c r="J345" s="52"/>
      <c r="K345" s="52">
        <f t="shared" si="79"/>
        <v>3813.4</v>
      </c>
      <c r="L345" s="91">
        <f t="shared" si="80"/>
        <v>3812.5</v>
      </c>
      <c r="M345" s="51"/>
      <c r="N345" s="51"/>
      <c r="O345" s="49">
        <f t="shared" si="81"/>
        <v>3813.4</v>
      </c>
      <c r="P345" s="49">
        <f t="shared" si="81"/>
        <v>3812.5</v>
      </c>
      <c r="Q345" s="49"/>
      <c r="R345" s="49"/>
      <c r="S345" s="49">
        <f t="shared" si="77"/>
        <v>3813.4</v>
      </c>
      <c r="T345" s="49">
        <f t="shared" si="78"/>
        <v>3812.5</v>
      </c>
      <c r="U345" s="49"/>
      <c r="V345" s="49"/>
      <c r="W345" s="49">
        <f t="shared" si="73"/>
        <v>3813.4</v>
      </c>
      <c r="X345" s="49">
        <f t="shared" si="74"/>
        <v>3812.5</v>
      </c>
      <c r="Y345" s="49"/>
      <c r="Z345" s="49"/>
      <c r="AA345" s="49">
        <f t="shared" si="75"/>
        <v>3813.4</v>
      </c>
      <c r="AB345" s="49">
        <f t="shared" si="76"/>
        <v>3812.5</v>
      </c>
      <c r="AC345" s="49"/>
      <c r="AD345" s="49"/>
      <c r="AE345" s="49">
        <f t="shared" si="84"/>
        <v>3813.4</v>
      </c>
      <c r="AF345" s="49">
        <f t="shared" si="85"/>
        <v>3812.5</v>
      </c>
      <c r="AG345" s="3"/>
      <c r="AH345" s="3"/>
      <c r="AI345" s="135">
        <f t="shared" si="86"/>
        <v>3813.4</v>
      </c>
      <c r="AJ345" s="135">
        <f t="shared" si="87"/>
        <v>3812.5</v>
      </c>
      <c r="AK345" s="135"/>
      <c r="AL345" s="135"/>
      <c r="AM345" s="135">
        <f t="shared" si="82"/>
        <v>3813.4</v>
      </c>
      <c r="AN345" s="135">
        <f t="shared" si="83"/>
        <v>3812.5</v>
      </c>
    </row>
    <row r="346" spans="1:40" x14ac:dyDescent="0.2">
      <c r="A346" s="42" t="s">
        <v>65</v>
      </c>
      <c r="B346" s="55" t="s">
        <v>126</v>
      </c>
      <c r="C346" s="56" t="s">
        <v>3</v>
      </c>
      <c r="D346" s="55" t="s">
        <v>2</v>
      </c>
      <c r="E346" s="57" t="s">
        <v>129</v>
      </c>
      <c r="F346" s="60">
        <v>500</v>
      </c>
      <c r="G346" s="52">
        <f>G347</f>
        <v>3813.4</v>
      </c>
      <c r="H346" s="52">
        <f>H347</f>
        <v>3812.5</v>
      </c>
      <c r="I346" s="52"/>
      <c r="J346" s="52"/>
      <c r="K346" s="52">
        <f t="shared" si="79"/>
        <v>3813.4</v>
      </c>
      <c r="L346" s="91">
        <f t="shared" si="80"/>
        <v>3812.5</v>
      </c>
      <c r="M346" s="51"/>
      <c r="N346" s="51"/>
      <c r="O346" s="49">
        <f t="shared" si="81"/>
        <v>3813.4</v>
      </c>
      <c r="P346" s="49">
        <f t="shared" si="81"/>
        <v>3812.5</v>
      </c>
      <c r="Q346" s="49"/>
      <c r="R346" s="49"/>
      <c r="S346" s="49">
        <f t="shared" si="77"/>
        <v>3813.4</v>
      </c>
      <c r="T346" s="49">
        <f t="shared" si="78"/>
        <v>3812.5</v>
      </c>
      <c r="U346" s="49"/>
      <c r="V346" s="49"/>
      <c r="W346" s="49">
        <f t="shared" si="73"/>
        <v>3813.4</v>
      </c>
      <c r="X346" s="49">
        <f t="shared" si="74"/>
        <v>3812.5</v>
      </c>
      <c r="Y346" s="49"/>
      <c r="Z346" s="49"/>
      <c r="AA346" s="49">
        <f t="shared" si="75"/>
        <v>3813.4</v>
      </c>
      <c r="AB346" s="49">
        <f t="shared" si="76"/>
        <v>3812.5</v>
      </c>
      <c r="AC346" s="49"/>
      <c r="AD346" s="49"/>
      <c r="AE346" s="49">
        <f t="shared" si="84"/>
        <v>3813.4</v>
      </c>
      <c r="AF346" s="49">
        <f t="shared" si="85"/>
        <v>3812.5</v>
      </c>
      <c r="AG346" s="3"/>
      <c r="AH346" s="3"/>
      <c r="AI346" s="135">
        <f t="shared" si="86"/>
        <v>3813.4</v>
      </c>
      <c r="AJ346" s="135">
        <f t="shared" si="87"/>
        <v>3812.5</v>
      </c>
      <c r="AK346" s="135"/>
      <c r="AL346" s="135"/>
      <c r="AM346" s="135">
        <f t="shared" si="82"/>
        <v>3813.4</v>
      </c>
      <c r="AN346" s="135">
        <f t="shared" si="83"/>
        <v>3812.5</v>
      </c>
    </row>
    <row r="347" spans="1:40" x14ac:dyDescent="0.2">
      <c r="A347" s="42" t="s">
        <v>127</v>
      </c>
      <c r="B347" s="55" t="s">
        <v>126</v>
      </c>
      <c r="C347" s="56" t="s">
        <v>3</v>
      </c>
      <c r="D347" s="55" t="s">
        <v>2</v>
      </c>
      <c r="E347" s="57" t="s">
        <v>129</v>
      </c>
      <c r="F347" s="60">
        <v>510</v>
      </c>
      <c r="G347" s="52">
        <v>3813.4</v>
      </c>
      <c r="H347" s="52">
        <v>3812.5</v>
      </c>
      <c r="I347" s="52"/>
      <c r="J347" s="52"/>
      <c r="K347" s="52">
        <f t="shared" si="79"/>
        <v>3813.4</v>
      </c>
      <c r="L347" s="91">
        <f t="shared" si="80"/>
        <v>3812.5</v>
      </c>
      <c r="M347" s="51"/>
      <c r="N347" s="51"/>
      <c r="O347" s="49">
        <f t="shared" si="81"/>
        <v>3813.4</v>
      </c>
      <c r="P347" s="49">
        <f t="shared" si="81"/>
        <v>3812.5</v>
      </c>
      <c r="Q347" s="49"/>
      <c r="R347" s="49"/>
      <c r="S347" s="49">
        <f t="shared" si="77"/>
        <v>3813.4</v>
      </c>
      <c r="T347" s="49">
        <f t="shared" si="78"/>
        <v>3812.5</v>
      </c>
      <c r="U347" s="49"/>
      <c r="V347" s="49"/>
      <c r="W347" s="49">
        <f t="shared" ref="W347:W410" si="88">S347+U347</f>
        <v>3813.4</v>
      </c>
      <c r="X347" s="49">
        <f t="shared" ref="X347:X410" si="89">T347+V347</f>
        <v>3812.5</v>
      </c>
      <c r="Y347" s="49"/>
      <c r="Z347" s="49"/>
      <c r="AA347" s="49">
        <f t="shared" ref="AA347:AA410" si="90">W347+Y347</f>
        <v>3813.4</v>
      </c>
      <c r="AB347" s="49">
        <f t="shared" ref="AB347:AB410" si="91">X347+Z347</f>
        <v>3812.5</v>
      </c>
      <c r="AC347" s="49"/>
      <c r="AD347" s="49"/>
      <c r="AE347" s="49">
        <f t="shared" si="84"/>
        <v>3813.4</v>
      </c>
      <c r="AF347" s="49">
        <f t="shared" si="85"/>
        <v>3812.5</v>
      </c>
      <c r="AG347" s="3"/>
      <c r="AH347" s="3"/>
      <c r="AI347" s="135">
        <f t="shared" si="86"/>
        <v>3813.4</v>
      </c>
      <c r="AJ347" s="135">
        <f t="shared" si="87"/>
        <v>3812.5</v>
      </c>
      <c r="AK347" s="135"/>
      <c r="AL347" s="135"/>
      <c r="AM347" s="135">
        <f t="shared" si="82"/>
        <v>3813.4</v>
      </c>
      <c r="AN347" s="135">
        <f t="shared" si="83"/>
        <v>3812.5</v>
      </c>
    </row>
    <row r="348" spans="1:40" ht="22.5" x14ac:dyDescent="0.2">
      <c r="A348" s="42" t="s">
        <v>152</v>
      </c>
      <c r="B348" s="55" t="s">
        <v>126</v>
      </c>
      <c r="C348" s="56" t="s">
        <v>3</v>
      </c>
      <c r="D348" s="55" t="s">
        <v>2</v>
      </c>
      <c r="E348" s="57" t="s">
        <v>151</v>
      </c>
      <c r="F348" s="60" t="s">
        <v>7</v>
      </c>
      <c r="G348" s="52">
        <f>G349</f>
        <v>625</v>
      </c>
      <c r="H348" s="52">
        <f>H349</f>
        <v>625</v>
      </c>
      <c r="I348" s="52"/>
      <c r="J348" s="52"/>
      <c r="K348" s="52">
        <f t="shared" si="79"/>
        <v>625</v>
      </c>
      <c r="L348" s="91">
        <f t="shared" si="80"/>
        <v>625</v>
      </c>
      <c r="M348" s="51"/>
      <c r="N348" s="51"/>
      <c r="O348" s="49">
        <f t="shared" si="81"/>
        <v>625</v>
      </c>
      <c r="P348" s="49">
        <f t="shared" si="81"/>
        <v>625</v>
      </c>
      <c r="Q348" s="49"/>
      <c r="R348" s="49"/>
      <c r="S348" s="49">
        <f t="shared" si="77"/>
        <v>625</v>
      </c>
      <c r="T348" s="49">
        <f t="shared" si="78"/>
        <v>625</v>
      </c>
      <c r="U348" s="49"/>
      <c r="V348" s="49"/>
      <c r="W348" s="49">
        <f t="shared" si="88"/>
        <v>625</v>
      </c>
      <c r="X348" s="49">
        <f t="shared" si="89"/>
        <v>625</v>
      </c>
      <c r="Y348" s="49"/>
      <c r="Z348" s="49"/>
      <c r="AA348" s="49">
        <f t="shared" si="90"/>
        <v>625</v>
      </c>
      <c r="AB348" s="49">
        <f t="shared" si="91"/>
        <v>625</v>
      </c>
      <c r="AC348" s="49"/>
      <c r="AD348" s="49"/>
      <c r="AE348" s="49">
        <f t="shared" si="84"/>
        <v>625</v>
      </c>
      <c r="AF348" s="49">
        <f t="shared" si="85"/>
        <v>625</v>
      </c>
      <c r="AG348" s="3"/>
      <c r="AH348" s="3"/>
      <c r="AI348" s="135">
        <f t="shared" si="86"/>
        <v>625</v>
      </c>
      <c r="AJ348" s="135">
        <f t="shared" si="87"/>
        <v>625</v>
      </c>
      <c r="AK348" s="135"/>
      <c r="AL348" s="135"/>
      <c r="AM348" s="135">
        <f t="shared" si="82"/>
        <v>625</v>
      </c>
      <c r="AN348" s="135">
        <f t="shared" si="83"/>
        <v>625</v>
      </c>
    </row>
    <row r="349" spans="1:40" x14ac:dyDescent="0.2">
      <c r="A349" s="42" t="s">
        <v>65</v>
      </c>
      <c r="B349" s="55" t="s">
        <v>126</v>
      </c>
      <c r="C349" s="56" t="s">
        <v>3</v>
      </c>
      <c r="D349" s="55" t="s">
        <v>2</v>
      </c>
      <c r="E349" s="57" t="s">
        <v>151</v>
      </c>
      <c r="F349" s="60">
        <v>500</v>
      </c>
      <c r="G349" s="52">
        <f>G350</f>
        <v>625</v>
      </c>
      <c r="H349" s="52">
        <f>H350</f>
        <v>625</v>
      </c>
      <c r="I349" s="52"/>
      <c r="J349" s="52"/>
      <c r="K349" s="52">
        <f t="shared" si="79"/>
        <v>625</v>
      </c>
      <c r="L349" s="91">
        <f t="shared" si="80"/>
        <v>625</v>
      </c>
      <c r="M349" s="51"/>
      <c r="N349" s="51"/>
      <c r="O349" s="49">
        <f t="shared" si="81"/>
        <v>625</v>
      </c>
      <c r="P349" s="49">
        <f t="shared" si="81"/>
        <v>625</v>
      </c>
      <c r="Q349" s="49"/>
      <c r="R349" s="49"/>
      <c r="S349" s="49">
        <f t="shared" si="77"/>
        <v>625</v>
      </c>
      <c r="T349" s="49">
        <f t="shared" si="78"/>
        <v>625</v>
      </c>
      <c r="U349" s="49"/>
      <c r="V349" s="49"/>
      <c r="W349" s="49">
        <f t="shared" si="88"/>
        <v>625</v>
      </c>
      <c r="X349" s="49">
        <f t="shared" si="89"/>
        <v>625</v>
      </c>
      <c r="Y349" s="49"/>
      <c r="Z349" s="49"/>
      <c r="AA349" s="49">
        <f t="shared" si="90"/>
        <v>625</v>
      </c>
      <c r="AB349" s="49">
        <f t="shared" si="91"/>
        <v>625</v>
      </c>
      <c r="AC349" s="49"/>
      <c r="AD349" s="49"/>
      <c r="AE349" s="49">
        <f t="shared" si="84"/>
        <v>625</v>
      </c>
      <c r="AF349" s="49">
        <f t="shared" si="85"/>
        <v>625</v>
      </c>
      <c r="AG349" s="3"/>
      <c r="AH349" s="3"/>
      <c r="AI349" s="135">
        <f t="shared" si="86"/>
        <v>625</v>
      </c>
      <c r="AJ349" s="135">
        <f t="shared" si="87"/>
        <v>625</v>
      </c>
      <c r="AK349" s="135"/>
      <c r="AL349" s="135"/>
      <c r="AM349" s="135">
        <f t="shared" si="82"/>
        <v>625</v>
      </c>
      <c r="AN349" s="135">
        <f t="shared" si="83"/>
        <v>625</v>
      </c>
    </row>
    <row r="350" spans="1:40" x14ac:dyDescent="0.2">
      <c r="A350" s="42" t="s">
        <v>139</v>
      </c>
      <c r="B350" s="55" t="s">
        <v>126</v>
      </c>
      <c r="C350" s="56" t="s">
        <v>3</v>
      </c>
      <c r="D350" s="55" t="s">
        <v>2</v>
      </c>
      <c r="E350" s="57" t="s">
        <v>151</v>
      </c>
      <c r="F350" s="60">
        <v>530</v>
      </c>
      <c r="G350" s="52">
        <v>625</v>
      </c>
      <c r="H350" s="52">
        <v>625</v>
      </c>
      <c r="I350" s="52"/>
      <c r="J350" s="52"/>
      <c r="K350" s="52">
        <f t="shared" si="79"/>
        <v>625</v>
      </c>
      <c r="L350" s="91">
        <f t="shared" si="80"/>
        <v>625</v>
      </c>
      <c r="M350" s="51"/>
      <c r="N350" s="51"/>
      <c r="O350" s="49">
        <f t="shared" si="81"/>
        <v>625</v>
      </c>
      <c r="P350" s="49">
        <f t="shared" si="81"/>
        <v>625</v>
      </c>
      <c r="Q350" s="49"/>
      <c r="R350" s="49"/>
      <c r="S350" s="49">
        <f t="shared" si="77"/>
        <v>625</v>
      </c>
      <c r="T350" s="49">
        <f t="shared" si="78"/>
        <v>625</v>
      </c>
      <c r="U350" s="49"/>
      <c r="V350" s="49"/>
      <c r="W350" s="49">
        <f t="shared" si="88"/>
        <v>625</v>
      </c>
      <c r="X350" s="49">
        <f t="shared" si="89"/>
        <v>625</v>
      </c>
      <c r="Y350" s="49"/>
      <c r="Z350" s="49"/>
      <c r="AA350" s="49">
        <f t="shared" si="90"/>
        <v>625</v>
      </c>
      <c r="AB350" s="49">
        <f t="shared" si="91"/>
        <v>625</v>
      </c>
      <c r="AC350" s="49"/>
      <c r="AD350" s="49"/>
      <c r="AE350" s="49">
        <f t="shared" si="84"/>
        <v>625</v>
      </c>
      <c r="AF350" s="49">
        <f t="shared" si="85"/>
        <v>625</v>
      </c>
      <c r="AG350" s="3"/>
      <c r="AH350" s="3"/>
      <c r="AI350" s="135">
        <f t="shared" si="86"/>
        <v>625</v>
      </c>
      <c r="AJ350" s="135">
        <f t="shared" si="87"/>
        <v>625</v>
      </c>
      <c r="AK350" s="135"/>
      <c r="AL350" s="135"/>
      <c r="AM350" s="135">
        <f t="shared" si="82"/>
        <v>625</v>
      </c>
      <c r="AN350" s="135">
        <f t="shared" si="83"/>
        <v>625</v>
      </c>
    </row>
    <row r="351" spans="1:40" ht="22.5" x14ac:dyDescent="0.2">
      <c r="A351" s="42" t="s">
        <v>15</v>
      </c>
      <c r="B351" s="55" t="s">
        <v>126</v>
      </c>
      <c r="C351" s="56" t="s">
        <v>3</v>
      </c>
      <c r="D351" s="55" t="s">
        <v>2</v>
      </c>
      <c r="E351" s="57" t="s">
        <v>11</v>
      </c>
      <c r="F351" s="60" t="s">
        <v>7</v>
      </c>
      <c r="G351" s="52">
        <f>G352+G354</f>
        <v>11477.4</v>
      </c>
      <c r="H351" s="52">
        <f>H352+H354</f>
        <v>11477.4</v>
      </c>
      <c r="I351" s="52"/>
      <c r="J351" s="52"/>
      <c r="K351" s="52">
        <f t="shared" si="79"/>
        <v>11477.4</v>
      </c>
      <c r="L351" s="91">
        <f t="shared" si="80"/>
        <v>11477.4</v>
      </c>
      <c r="M351" s="51"/>
      <c r="N351" s="51"/>
      <c r="O351" s="49">
        <f t="shared" si="81"/>
        <v>11477.4</v>
      </c>
      <c r="P351" s="49">
        <f t="shared" si="81"/>
        <v>11477.4</v>
      </c>
      <c r="Q351" s="49"/>
      <c r="R351" s="49"/>
      <c r="S351" s="49">
        <f t="shared" si="77"/>
        <v>11477.4</v>
      </c>
      <c r="T351" s="49">
        <f t="shared" si="78"/>
        <v>11477.4</v>
      </c>
      <c r="U351" s="49"/>
      <c r="V351" s="49"/>
      <c r="W351" s="49">
        <f t="shared" si="88"/>
        <v>11477.4</v>
      </c>
      <c r="X351" s="49">
        <f t="shared" si="89"/>
        <v>11477.4</v>
      </c>
      <c r="Y351" s="49"/>
      <c r="Z351" s="49"/>
      <c r="AA351" s="49">
        <f t="shared" si="90"/>
        <v>11477.4</v>
      </c>
      <c r="AB351" s="49">
        <f t="shared" si="91"/>
        <v>11477.4</v>
      </c>
      <c r="AC351" s="49"/>
      <c r="AD351" s="49"/>
      <c r="AE351" s="49">
        <f t="shared" si="84"/>
        <v>11477.4</v>
      </c>
      <c r="AF351" s="49">
        <f t="shared" si="85"/>
        <v>11477.4</v>
      </c>
      <c r="AG351" s="3"/>
      <c r="AH351" s="3"/>
      <c r="AI351" s="135">
        <f t="shared" si="86"/>
        <v>11477.4</v>
      </c>
      <c r="AJ351" s="135">
        <f t="shared" si="87"/>
        <v>11477.4</v>
      </c>
      <c r="AK351" s="135"/>
      <c r="AL351" s="135"/>
      <c r="AM351" s="135">
        <f t="shared" si="82"/>
        <v>11477.4</v>
      </c>
      <c r="AN351" s="135">
        <f t="shared" si="83"/>
        <v>11477.4</v>
      </c>
    </row>
    <row r="352" spans="1:40" ht="56.25" x14ac:dyDescent="0.2">
      <c r="A352" s="42" t="s">
        <v>6</v>
      </c>
      <c r="B352" s="55" t="s">
        <v>126</v>
      </c>
      <c r="C352" s="56" t="s">
        <v>3</v>
      </c>
      <c r="D352" s="55" t="s">
        <v>2</v>
      </c>
      <c r="E352" s="57" t="s">
        <v>11</v>
      </c>
      <c r="F352" s="60">
        <v>100</v>
      </c>
      <c r="G352" s="52">
        <f>G353</f>
        <v>10741.1</v>
      </c>
      <c r="H352" s="52">
        <f>H353</f>
        <v>10741.1</v>
      </c>
      <c r="I352" s="52"/>
      <c r="J352" s="52"/>
      <c r="K352" s="52">
        <f t="shared" si="79"/>
        <v>10741.1</v>
      </c>
      <c r="L352" s="91">
        <f t="shared" si="80"/>
        <v>10741.1</v>
      </c>
      <c r="M352" s="51"/>
      <c r="N352" s="51"/>
      <c r="O352" s="49">
        <f t="shared" si="81"/>
        <v>10741.1</v>
      </c>
      <c r="P352" s="49">
        <f t="shared" si="81"/>
        <v>10741.1</v>
      </c>
      <c r="Q352" s="49"/>
      <c r="R352" s="49"/>
      <c r="S352" s="49">
        <f t="shared" si="77"/>
        <v>10741.1</v>
      </c>
      <c r="T352" s="49">
        <f t="shared" si="78"/>
        <v>10741.1</v>
      </c>
      <c r="U352" s="49"/>
      <c r="V352" s="49"/>
      <c r="W352" s="49">
        <f t="shared" si="88"/>
        <v>10741.1</v>
      </c>
      <c r="X352" s="49">
        <f t="shared" si="89"/>
        <v>10741.1</v>
      </c>
      <c r="Y352" s="49"/>
      <c r="Z352" s="49"/>
      <c r="AA352" s="49">
        <f t="shared" si="90"/>
        <v>10741.1</v>
      </c>
      <c r="AB352" s="49">
        <f t="shared" si="91"/>
        <v>10741.1</v>
      </c>
      <c r="AC352" s="49"/>
      <c r="AD352" s="49"/>
      <c r="AE352" s="49">
        <f t="shared" si="84"/>
        <v>10741.1</v>
      </c>
      <c r="AF352" s="49">
        <f t="shared" si="85"/>
        <v>10741.1</v>
      </c>
      <c r="AG352" s="3"/>
      <c r="AH352" s="3"/>
      <c r="AI352" s="135">
        <f t="shared" si="86"/>
        <v>10741.1</v>
      </c>
      <c r="AJ352" s="135">
        <f t="shared" si="87"/>
        <v>10741.1</v>
      </c>
      <c r="AK352" s="135"/>
      <c r="AL352" s="135"/>
      <c r="AM352" s="135">
        <f t="shared" si="82"/>
        <v>10741.1</v>
      </c>
      <c r="AN352" s="135">
        <f t="shared" si="83"/>
        <v>10741.1</v>
      </c>
    </row>
    <row r="353" spans="1:40" ht="22.5" x14ac:dyDescent="0.2">
      <c r="A353" s="42" t="s">
        <v>5</v>
      </c>
      <c r="B353" s="55" t="s">
        <v>126</v>
      </c>
      <c r="C353" s="56" t="s">
        <v>3</v>
      </c>
      <c r="D353" s="55" t="s">
        <v>2</v>
      </c>
      <c r="E353" s="57" t="s">
        <v>11</v>
      </c>
      <c r="F353" s="60">
        <v>120</v>
      </c>
      <c r="G353" s="52">
        <v>10741.1</v>
      </c>
      <c r="H353" s="52">
        <v>10741.1</v>
      </c>
      <c r="I353" s="52"/>
      <c r="J353" s="52"/>
      <c r="K353" s="52">
        <f t="shared" si="79"/>
        <v>10741.1</v>
      </c>
      <c r="L353" s="91">
        <f t="shared" si="80"/>
        <v>10741.1</v>
      </c>
      <c r="M353" s="51"/>
      <c r="N353" s="51"/>
      <c r="O353" s="49">
        <f t="shared" si="81"/>
        <v>10741.1</v>
      </c>
      <c r="P353" s="49">
        <f t="shared" si="81"/>
        <v>10741.1</v>
      </c>
      <c r="Q353" s="49"/>
      <c r="R353" s="49"/>
      <c r="S353" s="49">
        <f t="shared" si="77"/>
        <v>10741.1</v>
      </c>
      <c r="T353" s="49">
        <f t="shared" si="78"/>
        <v>10741.1</v>
      </c>
      <c r="U353" s="49"/>
      <c r="V353" s="49"/>
      <c r="W353" s="49">
        <f t="shared" si="88"/>
        <v>10741.1</v>
      </c>
      <c r="X353" s="49">
        <f t="shared" si="89"/>
        <v>10741.1</v>
      </c>
      <c r="Y353" s="49"/>
      <c r="Z353" s="49"/>
      <c r="AA353" s="49">
        <f t="shared" si="90"/>
        <v>10741.1</v>
      </c>
      <c r="AB353" s="49">
        <f t="shared" si="91"/>
        <v>10741.1</v>
      </c>
      <c r="AC353" s="49"/>
      <c r="AD353" s="49"/>
      <c r="AE353" s="49">
        <f t="shared" si="84"/>
        <v>10741.1</v>
      </c>
      <c r="AF353" s="49">
        <f t="shared" si="85"/>
        <v>10741.1</v>
      </c>
      <c r="AG353" s="3"/>
      <c r="AH353" s="3"/>
      <c r="AI353" s="135">
        <f t="shared" si="86"/>
        <v>10741.1</v>
      </c>
      <c r="AJ353" s="135">
        <f t="shared" si="87"/>
        <v>10741.1</v>
      </c>
      <c r="AK353" s="135"/>
      <c r="AL353" s="135"/>
      <c r="AM353" s="135">
        <f t="shared" si="82"/>
        <v>10741.1</v>
      </c>
      <c r="AN353" s="135">
        <f t="shared" si="83"/>
        <v>10741.1</v>
      </c>
    </row>
    <row r="354" spans="1:40" ht="22.5" x14ac:dyDescent="0.2">
      <c r="A354" s="42" t="s">
        <v>14</v>
      </c>
      <c r="B354" s="55" t="s">
        <v>126</v>
      </c>
      <c r="C354" s="56" t="s">
        <v>3</v>
      </c>
      <c r="D354" s="55" t="s">
        <v>2</v>
      </c>
      <c r="E354" s="57" t="s">
        <v>11</v>
      </c>
      <c r="F354" s="60">
        <v>200</v>
      </c>
      <c r="G354" s="52">
        <f>G355</f>
        <v>736.3</v>
      </c>
      <c r="H354" s="52">
        <f>H355</f>
        <v>736.3</v>
      </c>
      <c r="I354" s="52"/>
      <c r="J354" s="52"/>
      <c r="K354" s="52">
        <f t="shared" si="79"/>
        <v>736.3</v>
      </c>
      <c r="L354" s="91">
        <f t="shared" si="80"/>
        <v>736.3</v>
      </c>
      <c r="M354" s="51"/>
      <c r="N354" s="51"/>
      <c r="O354" s="49">
        <f t="shared" si="81"/>
        <v>736.3</v>
      </c>
      <c r="P354" s="49">
        <f t="shared" si="81"/>
        <v>736.3</v>
      </c>
      <c r="Q354" s="49"/>
      <c r="R354" s="49"/>
      <c r="S354" s="49">
        <f t="shared" ref="S354:S417" si="92">O354+Q354</f>
        <v>736.3</v>
      </c>
      <c r="T354" s="49">
        <f t="shared" ref="T354:T417" si="93">P354+R354</f>
        <v>736.3</v>
      </c>
      <c r="U354" s="49"/>
      <c r="V354" s="49"/>
      <c r="W354" s="49">
        <f t="shared" si="88"/>
        <v>736.3</v>
      </c>
      <c r="X354" s="49">
        <f t="shared" si="89"/>
        <v>736.3</v>
      </c>
      <c r="Y354" s="49"/>
      <c r="Z354" s="49"/>
      <c r="AA354" s="49">
        <f t="shared" si="90"/>
        <v>736.3</v>
      </c>
      <c r="AB354" s="49">
        <f t="shared" si="91"/>
        <v>736.3</v>
      </c>
      <c r="AC354" s="49"/>
      <c r="AD354" s="49"/>
      <c r="AE354" s="49">
        <f t="shared" si="84"/>
        <v>736.3</v>
      </c>
      <c r="AF354" s="49">
        <f t="shared" si="85"/>
        <v>736.3</v>
      </c>
      <c r="AG354" s="3"/>
      <c r="AH354" s="3"/>
      <c r="AI354" s="135">
        <f t="shared" si="86"/>
        <v>736.3</v>
      </c>
      <c r="AJ354" s="135">
        <f t="shared" si="87"/>
        <v>736.3</v>
      </c>
      <c r="AK354" s="135"/>
      <c r="AL354" s="135"/>
      <c r="AM354" s="135">
        <f t="shared" si="82"/>
        <v>736.3</v>
      </c>
      <c r="AN354" s="135">
        <f t="shared" si="83"/>
        <v>736.3</v>
      </c>
    </row>
    <row r="355" spans="1:40" ht="22.5" x14ac:dyDescent="0.2">
      <c r="A355" s="42" t="s">
        <v>13</v>
      </c>
      <c r="B355" s="55" t="s">
        <v>126</v>
      </c>
      <c r="C355" s="56" t="s">
        <v>3</v>
      </c>
      <c r="D355" s="55" t="s">
        <v>2</v>
      </c>
      <c r="E355" s="57" t="s">
        <v>11</v>
      </c>
      <c r="F355" s="60">
        <v>240</v>
      </c>
      <c r="G355" s="52">
        <v>736.3</v>
      </c>
      <c r="H355" s="52">
        <v>736.3</v>
      </c>
      <c r="I355" s="52"/>
      <c r="J355" s="52"/>
      <c r="K355" s="52">
        <f t="shared" si="79"/>
        <v>736.3</v>
      </c>
      <c r="L355" s="91">
        <f t="shared" si="80"/>
        <v>736.3</v>
      </c>
      <c r="M355" s="51"/>
      <c r="N355" s="51"/>
      <c r="O355" s="49">
        <f t="shared" si="81"/>
        <v>736.3</v>
      </c>
      <c r="P355" s="49">
        <f t="shared" si="81"/>
        <v>736.3</v>
      </c>
      <c r="Q355" s="49"/>
      <c r="R355" s="49"/>
      <c r="S355" s="49">
        <f t="shared" si="92"/>
        <v>736.3</v>
      </c>
      <c r="T355" s="49">
        <f t="shared" si="93"/>
        <v>736.3</v>
      </c>
      <c r="U355" s="49"/>
      <c r="V355" s="49"/>
      <c r="W355" s="49">
        <f t="shared" si="88"/>
        <v>736.3</v>
      </c>
      <c r="X355" s="49">
        <f t="shared" si="89"/>
        <v>736.3</v>
      </c>
      <c r="Y355" s="49"/>
      <c r="Z355" s="49"/>
      <c r="AA355" s="49">
        <f t="shared" si="90"/>
        <v>736.3</v>
      </c>
      <c r="AB355" s="49">
        <f t="shared" si="91"/>
        <v>736.3</v>
      </c>
      <c r="AC355" s="49"/>
      <c r="AD355" s="49"/>
      <c r="AE355" s="49">
        <f t="shared" si="84"/>
        <v>736.3</v>
      </c>
      <c r="AF355" s="49">
        <f t="shared" si="85"/>
        <v>736.3</v>
      </c>
      <c r="AG355" s="3"/>
      <c r="AH355" s="3"/>
      <c r="AI355" s="135">
        <f t="shared" si="86"/>
        <v>736.3</v>
      </c>
      <c r="AJ355" s="135">
        <f t="shared" si="87"/>
        <v>736.3</v>
      </c>
      <c r="AK355" s="135"/>
      <c r="AL355" s="135"/>
      <c r="AM355" s="135">
        <f t="shared" si="82"/>
        <v>736.3</v>
      </c>
      <c r="AN355" s="135">
        <f t="shared" si="83"/>
        <v>736.3</v>
      </c>
    </row>
    <row r="356" spans="1:40" x14ac:dyDescent="0.2">
      <c r="A356" s="42" t="s">
        <v>134</v>
      </c>
      <c r="B356" s="55" t="s">
        <v>126</v>
      </c>
      <c r="C356" s="56" t="s">
        <v>3</v>
      </c>
      <c r="D356" s="55" t="s">
        <v>2</v>
      </c>
      <c r="E356" s="57" t="s">
        <v>133</v>
      </c>
      <c r="F356" s="60" t="s">
        <v>7</v>
      </c>
      <c r="G356" s="52">
        <f>G357</f>
        <v>4361.1000000000004</v>
      </c>
      <c r="H356" s="52">
        <f>H357</f>
        <v>4361.7</v>
      </c>
      <c r="I356" s="52"/>
      <c r="J356" s="52"/>
      <c r="K356" s="52">
        <f t="shared" si="79"/>
        <v>4361.1000000000004</v>
      </c>
      <c r="L356" s="91">
        <f t="shared" si="80"/>
        <v>4361.7</v>
      </c>
      <c r="M356" s="51"/>
      <c r="N356" s="51"/>
      <c r="O356" s="49">
        <f t="shared" si="81"/>
        <v>4361.1000000000004</v>
      </c>
      <c r="P356" s="49">
        <f t="shared" si="81"/>
        <v>4361.7</v>
      </c>
      <c r="Q356" s="49"/>
      <c r="R356" s="49"/>
      <c r="S356" s="49">
        <f t="shared" si="92"/>
        <v>4361.1000000000004</v>
      </c>
      <c r="T356" s="49">
        <f t="shared" si="93"/>
        <v>4361.7</v>
      </c>
      <c r="U356" s="49"/>
      <c r="V356" s="49"/>
      <c r="W356" s="49">
        <f t="shared" si="88"/>
        <v>4361.1000000000004</v>
      </c>
      <c r="X356" s="49">
        <f t="shared" si="89"/>
        <v>4361.7</v>
      </c>
      <c r="Y356" s="49"/>
      <c r="Z356" s="49"/>
      <c r="AA356" s="49">
        <f t="shared" si="90"/>
        <v>4361.1000000000004</v>
      </c>
      <c r="AB356" s="49">
        <f t="shared" si="91"/>
        <v>4361.7</v>
      </c>
      <c r="AC356" s="49"/>
      <c r="AD356" s="49"/>
      <c r="AE356" s="49">
        <f t="shared" si="84"/>
        <v>4361.1000000000004</v>
      </c>
      <c r="AF356" s="49">
        <f t="shared" si="85"/>
        <v>4361.7</v>
      </c>
      <c r="AG356" s="3"/>
      <c r="AH356" s="3"/>
      <c r="AI356" s="135">
        <f t="shared" si="86"/>
        <v>4361.1000000000004</v>
      </c>
      <c r="AJ356" s="135">
        <f t="shared" si="87"/>
        <v>4361.7</v>
      </c>
      <c r="AK356" s="135"/>
      <c r="AL356" s="135"/>
      <c r="AM356" s="135">
        <f t="shared" si="82"/>
        <v>4361.1000000000004</v>
      </c>
      <c r="AN356" s="135">
        <f t="shared" si="83"/>
        <v>4361.7</v>
      </c>
    </row>
    <row r="357" spans="1:40" x14ac:dyDescent="0.2">
      <c r="A357" s="42" t="s">
        <v>135</v>
      </c>
      <c r="B357" s="55" t="s">
        <v>126</v>
      </c>
      <c r="C357" s="56" t="s">
        <v>3</v>
      </c>
      <c r="D357" s="55" t="s">
        <v>2</v>
      </c>
      <c r="E357" s="57" t="s">
        <v>133</v>
      </c>
      <c r="F357" s="60">
        <v>700</v>
      </c>
      <c r="G357" s="52">
        <f>G358</f>
        <v>4361.1000000000004</v>
      </c>
      <c r="H357" s="52">
        <f>H358</f>
        <v>4361.7</v>
      </c>
      <c r="I357" s="52"/>
      <c r="J357" s="52"/>
      <c r="K357" s="52">
        <f t="shared" si="79"/>
        <v>4361.1000000000004</v>
      </c>
      <c r="L357" s="91">
        <f t="shared" si="80"/>
        <v>4361.7</v>
      </c>
      <c r="M357" s="51"/>
      <c r="N357" s="51"/>
      <c r="O357" s="49">
        <f t="shared" si="81"/>
        <v>4361.1000000000004</v>
      </c>
      <c r="P357" s="49">
        <f t="shared" si="81"/>
        <v>4361.7</v>
      </c>
      <c r="Q357" s="49"/>
      <c r="R357" s="49"/>
      <c r="S357" s="49">
        <f t="shared" si="92"/>
        <v>4361.1000000000004</v>
      </c>
      <c r="T357" s="49">
        <f t="shared" si="93"/>
        <v>4361.7</v>
      </c>
      <c r="U357" s="49"/>
      <c r="V357" s="49"/>
      <c r="W357" s="49">
        <f t="shared" si="88"/>
        <v>4361.1000000000004</v>
      </c>
      <c r="X357" s="49">
        <f t="shared" si="89"/>
        <v>4361.7</v>
      </c>
      <c r="Y357" s="49"/>
      <c r="Z357" s="49"/>
      <c r="AA357" s="49">
        <f t="shared" si="90"/>
        <v>4361.1000000000004</v>
      </c>
      <c r="AB357" s="49">
        <f t="shared" si="91"/>
        <v>4361.7</v>
      </c>
      <c r="AC357" s="49"/>
      <c r="AD357" s="49"/>
      <c r="AE357" s="49">
        <f t="shared" si="84"/>
        <v>4361.1000000000004</v>
      </c>
      <c r="AF357" s="49">
        <f t="shared" si="85"/>
        <v>4361.7</v>
      </c>
      <c r="AG357" s="3"/>
      <c r="AH357" s="3"/>
      <c r="AI357" s="135">
        <f t="shared" si="86"/>
        <v>4361.1000000000004</v>
      </c>
      <c r="AJ357" s="135">
        <f t="shared" si="87"/>
        <v>4361.7</v>
      </c>
      <c r="AK357" s="135"/>
      <c r="AL357" s="135"/>
      <c r="AM357" s="135">
        <f t="shared" si="82"/>
        <v>4361.1000000000004</v>
      </c>
      <c r="AN357" s="135">
        <f t="shared" si="83"/>
        <v>4361.7</v>
      </c>
    </row>
    <row r="358" spans="1:40" x14ac:dyDescent="0.2">
      <c r="A358" s="42" t="s">
        <v>134</v>
      </c>
      <c r="B358" s="55" t="s">
        <v>126</v>
      </c>
      <c r="C358" s="56" t="s">
        <v>3</v>
      </c>
      <c r="D358" s="55" t="s">
        <v>2</v>
      </c>
      <c r="E358" s="57" t="s">
        <v>133</v>
      </c>
      <c r="F358" s="60">
        <v>730</v>
      </c>
      <c r="G358" s="52">
        <v>4361.1000000000004</v>
      </c>
      <c r="H358" s="52">
        <v>4361.7</v>
      </c>
      <c r="I358" s="52"/>
      <c r="J358" s="52"/>
      <c r="K358" s="52">
        <f t="shared" si="79"/>
        <v>4361.1000000000004</v>
      </c>
      <c r="L358" s="91">
        <f t="shared" si="80"/>
        <v>4361.7</v>
      </c>
      <c r="M358" s="51"/>
      <c r="N358" s="51"/>
      <c r="O358" s="49">
        <f t="shared" si="81"/>
        <v>4361.1000000000004</v>
      </c>
      <c r="P358" s="49">
        <f t="shared" si="81"/>
        <v>4361.7</v>
      </c>
      <c r="Q358" s="49"/>
      <c r="R358" s="49"/>
      <c r="S358" s="49">
        <f t="shared" si="92"/>
        <v>4361.1000000000004</v>
      </c>
      <c r="T358" s="49">
        <f t="shared" si="93"/>
        <v>4361.7</v>
      </c>
      <c r="U358" s="49"/>
      <c r="V358" s="49"/>
      <c r="W358" s="49">
        <f t="shared" si="88"/>
        <v>4361.1000000000004</v>
      </c>
      <c r="X358" s="49">
        <f t="shared" si="89"/>
        <v>4361.7</v>
      </c>
      <c r="Y358" s="49"/>
      <c r="Z358" s="49"/>
      <c r="AA358" s="49">
        <f t="shared" si="90"/>
        <v>4361.1000000000004</v>
      </c>
      <c r="AB358" s="49">
        <f t="shared" si="91"/>
        <v>4361.7</v>
      </c>
      <c r="AC358" s="49"/>
      <c r="AD358" s="49"/>
      <c r="AE358" s="49">
        <f t="shared" si="84"/>
        <v>4361.1000000000004</v>
      </c>
      <c r="AF358" s="49">
        <f t="shared" si="85"/>
        <v>4361.7</v>
      </c>
      <c r="AG358" s="3"/>
      <c r="AH358" s="3"/>
      <c r="AI358" s="135">
        <f t="shared" si="86"/>
        <v>4361.1000000000004</v>
      </c>
      <c r="AJ358" s="135">
        <f t="shared" si="87"/>
        <v>4361.7</v>
      </c>
      <c r="AK358" s="135"/>
      <c r="AL358" s="135"/>
      <c r="AM358" s="135">
        <f t="shared" si="82"/>
        <v>4361.1000000000004</v>
      </c>
      <c r="AN358" s="135">
        <f t="shared" si="83"/>
        <v>4361.7</v>
      </c>
    </row>
    <row r="359" spans="1:40" ht="22.5" x14ac:dyDescent="0.2">
      <c r="A359" s="42" t="s">
        <v>128</v>
      </c>
      <c r="B359" s="55" t="s">
        <v>126</v>
      </c>
      <c r="C359" s="56" t="s">
        <v>3</v>
      </c>
      <c r="D359" s="55" t="s">
        <v>2</v>
      </c>
      <c r="E359" s="57" t="s">
        <v>125</v>
      </c>
      <c r="F359" s="60" t="s">
        <v>7</v>
      </c>
      <c r="G359" s="52">
        <f>G360</f>
        <v>1192.0999999999999</v>
      </c>
      <c r="H359" s="52">
        <f>H360</f>
        <v>1192.0999999999999</v>
      </c>
      <c r="I359" s="52"/>
      <c r="J359" s="52"/>
      <c r="K359" s="52">
        <f t="shared" si="79"/>
        <v>1192.0999999999999</v>
      </c>
      <c r="L359" s="91">
        <f t="shared" si="80"/>
        <v>1192.0999999999999</v>
      </c>
      <c r="M359" s="51"/>
      <c r="N359" s="51"/>
      <c r="O359" s="49">
        <f t="shared" si="81"/>
        <v>1192.0999999999999</v>
      </c>
      <c r="P359" s="49">
        <f t="shared" si="81"/>
        <v>1192.0999999999999</v>
      </c>
      <c r="Q359" s="49"/>
      <c r="R359" s="49"/>
      <c r="S359" s="49">
        <f t="shared" si="92"/>
        <v>1192.0999999999999</v>
      </c>
      <c r="T359" s="49">
        <f t="shared" si="93"/>
        <v>1192.0999999999999</v>
      </c>
      <c r="U359" s="49"/>
      <c r="V359" s="49"/>
      <c r="W359" s="49">
        <f t="shared" si="88"/>
        <v>1192.0999999999999</v>
      </c>
      <c r="X359" s="49">
        <f t="shared" si="89"/>
        <v>1192.0999999999999</v>
      </c>
      <c r="Y359" s="49"/>
      <c r="Z359" s="49"/>
      <c r="AA359" s="49">
        <f t="shared" si="90"/>
        <v>1192.0999999999999</v>
      </c>
      <c r="AB359" s="49">
        <f t="shared" si="91"/>
        <v>1192.0999999999999</v>
      </c>
      <c r="AC359" s="49"/>
      <c r="AD359" s="49"/>
      <c r="AE359" s="49">
        <f t="shared" si="84"/>
        <v>1192.0999999999999</v>
      </c>
      <c r="AF359" s="49">
        <f t="shared" si="85"/>
        <v>1192.0999999999999</v>
      </c>
      <c r="AG359" s="3"/>
      <c r="AH359" s="3"/>
      <c r="AI359" s="135">
        <f t="shared" si="86"/>
        <v>1192.0999999999999</v>
      </c>
      <c r="AJ359" s="135">
        <f t="shared" si="87"/>
        <v>1192.0999999999999</v>
      </c>
      <c r="AK359" s="135"/>
      <c r="AL359" s="135"/>
      <c r="AM359" s="135">
        <f t="shared" si="82"/>
        <v>1192.0999999999999</v>
      </c>
      <c r="AN359" s="135">
        <f t="shared" si="83"/>
        <v>1192.0999999999999</v>
      </c>
    </row>
    <row r="360" spans="1:40" x14ac:dyDescent="0.2">
      <c r="A360" s="42" t="s">
        <v>65</v>
      </c>
      <c r="B360" s="55" t="s">
        <v>126</v>
      </c>
      <c r="C360" s="56" t="s">
        <v>3</v>
      </c>
      <c r="D360" s="55" t="s">
        <v>2</v>
      </c>
      <c r="E360" s="57" t="s">
        <v>125</v>
      </c>
      <c r="F360" s="60">
        <v>500</v>
      </c>
      <c r="G360" s="52">
        <f>G361</f>
        <v>1192.0999999999999</v>
      </c>
      <c r="H360" s="52">
        <f>H361</f>
        <v>1192.0999999999999</v>
      </c>
      <c r="I360" s="52"/>
      <c r="J360" s="52"/>
      <c r="K360" s="52">
        <f t="shared" si="79"/>
        <v>1192.0999999999999</v>
      </c>
      <c r="L360" s="91">
        <f t="shared" si="80"/>
        <v>1192.0999999999999</v>
      </c>
      <c r="M360" s="51"/>
      <c r="N360" s="51"/>
      <c r="O360" s="49">
        <f t="shared" si="81"/>
        <v>1192.0999999999999</v>
      </c>
      <c r="P360" s="49">
        <f t="shared" si="81"/>
        <v>1192.0999999999999</v>
      </c>
      <c r="Q360" s="49"/>
      <c r="R360" s="49"/>
      <c r="S360" s="49">
        <f t="shared" si="92"/>
        <v>1192.0999999999999</v>
      </c>
      <c r="T360" s="49">
        <f t="shared" si="93"/>
        <v>1192.0999999999999</v>
      </c>
      <c r="U360" s="49"/>
      <c r="V360" s="49"/>
      <c r="W360" s="49">
        <f t="shared" si="88"/>
        <v>1192.0999999999999</v>
      </c>
      <c r="X360" s="49">
        <f t="shared" si="89"/>
        <v>1192.0999999999999</v>
      </c>
      <c r="Y360" s="49"/>
      <c r="Z360" s="49"/>
      <c r="AA360" s="49">
        <f t="shared" si="90"/>
        <v>1192.0999999999999</v>
      </c>
      <c r="AB360" s="49">
        <f t="shared" si="91"/>
        <v>1192.0999999999999</v>
      </c>
      <c r="AC360" s="49"/>
      <c r="AD360" s="49"/>
      <c r="AE360" s="49">
        <f t="shared" si="84"/>
        <v>1192.0999999999999</v>
      </c>
      <c r="AF360" s="49">
        <f t="shared" si="85"/>
        <v>1192.0999999999999</v>
      </c>
      <c r="AG360" s="3"/>
      <c r="AH360" s="3"/>
      <c r="AI360" s="135">
        <f t="shared" si="86"/>
        <v>1192.0999999999999</v>
      </c>
      <c r="AJ360" s="135">
        <f t="shared" si="87"/>
        <v>1192.0999999999999</v>
      </c>
      <c r="AK360" s="135"/>
      <c r="AL360" s="135"/>
      <c r="AM360" s="135">
        <f t="shared" si="82"/>
        <v>1192.0999999999999</v>
      </c>
      <c r="AN360" s="135">
        <f t="shared" si="83"/>
        <v>1192.0999999999999</v>
      </c>
    </row>
    <row r="361" spans="1:40" x14ac:dyDescent="0.2">
      <c r="A361" s="42" t="s">
        <v>127</v>
      </c>
      <c r="B361" s="55" t="s">
        <v>126</v>
      </c>
      <c r="C361" s="56" t="s">
        <v>3</v>
      </c>
      <c r="D361" s="55" t="s">
        <v>2</v>
      </c>
      <c r="E361" s="57" t="s">
        <v>125</v>
      </c>
      <c r="F361" s="60">
        <v>510</v>
      </c>
      <c r="G361" s="52">
        <v>1192.0999999999999</v>
      </c>
      <c r="H361" s="52">
        <v>1192.0999999999999</v>
      </c>
      <c r="I361" s="52"/>
      <c r="J361" s="52"/>
      <c r="K361" s="52">
        <f t="shared" si="79"/>
        <v>1192.0999999999999</v>
      </c>
      <c r="L361" s="91">
        <f t="shared" si="80"/>
        <v>1192.0999999999999</v>
      </c>
      <c r="M361" s="51"/>
      <c r="N361" s="51"/>
      <c r="O361" s="49">
        <f t="shared" si="81"/>
        <v>1192.0999999999999</v>
      </c>
      <c r="P361" s="49">
        <f t="shared" si="81"/>
        <v>1192.0999999999999</v>
      </c>
      <c r="Q361" s="49"/>
      <c r="R361" s="49"/>
      <c r="S361" s="49">
        <f t="shared" si="92"/>
        <v>1192.0999999999999</v>
      </c>
      <c r="T361" s="49">
        <f t="shared" si="93"/>
        <v>1192.0999999999999</v>
      </c>
      <c r="U361" s="49"/>
      <c r="V361" s="49"/>
      <c r="W361" s="49">
        <f t="shared" si="88"/>
        <v>1192.0999999999999</v>
      </c>
      <c r="X361" s="49">
        <f t="shared" si="89"/>
        <v>1192.0999999999999</v>
      </c>
      <c r="Y361" s="49"/>
      <c r="Z361" s="49"/>
      <c r="AA361" s="49">
        <f t="shared" si="90"/>
        <v>1192.0999999999999</v>
      </c>
      <c r="AB361" s="49">
        <f t="shared" si="91"/>
        <v>1192.0999999999999</v>
      </c>
      <c r="AC361" s="49"/>
      <c r="AD361" s="49"/>
      <c r="AE361" s="49">
        <f t="shared" si="84"/>
        <v>1192.0999999999999</v>
      </c>
      <c r="AF361" s="49">
        <f t="shared" si="85"/>
        <v>1192.0999999999999</v>
      </c>
      <c r="AG361" s="3"/>
      <c r="AH361" s="3"/>
      <c r="AI361" s="135">
        <f t="shared" si="86"/>
        <v>1192.0999999999999</v>
      </c>
      <c r="AJ361" s="135">
        <f t="shared" si="87"/>
        <v>1192.0999999999999</v>
      </c>
      <c r="AK361" s="135"/>
      <c r="AL361" s="135"/>
      <c r="AM361" s="135">
        <f t="shared" si="82"/>
        <v>1192.0999999999999</v>
      </c>
      <c r="AN361" s="135">
        <f t="shared" si="83"/>
        <v>1192.0999999999999</v>
      </c>
    </row>
    <row r="362" spans="1:40" ht="101.25" x14ac:dyDescent="0.2">
      <c r="A362" s="61" t="s">
        <v>321</v>
      </c>
      <c r="B362" s="112" t="s">
        <v>63</v>
      </c>
      <c r="C362" s="113" t="s">
        <v>3</v>
      </c>
      <c r="D362" s="112" t="s">
        <v>2</v>
      </c>
      <c r="E362" s="114" t="s">
        <v>9</v>
      </c>
      <c r="F362" s="115" t="s">
        <v>7</v>
      </c>
      <c r="G362" s="40">
        <f>G363+G368+G375+G378</f>
        <v>17537.7</v>
      </c>
      <c r="H362" s="40">
        <f>H363+H368+H375+H378</f>
        <v>17547.7</v>
      </c>
      <c r="I362" s="40"/>
      <c r="J362" s="40"/>
      <c r="K362" s="40">
        <f t="shared" si="79"/>
        <v>17537.7</v>
      </c>
      <c r="L362" s="41">
        <f t="shared" si="80"/>
        <v>17547.7</v>
      </c>
      <c r="M362" s="51"/>
      <c r="N362" s="51"/>
      <c r="O362" s="68">
        <f t="shared" si="81"/>
        <v>17537.7</v>
      </c>
      <c r="P362" s="68">
        <f t="shared" si="81"/>
        <v>17547.7</v>
      </c>
      <c r="Q362" s="68"/>
      <c r="R362" s="68"/>
      <c r="S362" s="68">
        <f t="shared" si="92"/>
        <v>17537.7</v>
      </c>
      <c r="T362" s="68">
        <f t="shared" si="93"/>
        <v>17547.7</v>
      </c>
      <c r="U362" s="68"/>
      <c r="V362" s="68"/>
      <c r="W362" s="68">
        <f t="shared" si="88"/>
        <v>17537.7</v>
      </c>
      <c r="X362" s="68">
        <f t="shared" si="89"/>
        <v>17547.7</v>
      </c>
      <c r="Y362" s="68"/>
      <c r="Z362" s="68"/>
      <c r="AA362" s="68">
        <f t="shared" si="90"/>
        <v>17537.7</v>
      </c>
      <c r="AB362" s="68">
        <f t="shared" si="91"/>
        <v>17547.7</v>
      </c>
      <c r="AC362" s="68"/>
      <c r="AD362" s="68"/>
      <c r="AE362" s="68">
        <f t="shared" si="84"/>
        <v>17537.7</v>
      </c>
      <c r="AF362" s="68">
        <f t="shared" si="85"/>
        <v>17547.7</v>
      </c>
      <c r="AG362" s="68">
        <f>AG368</f>
        <v>-1235.972</v>
      </c>
      <c r="AH362" s="68">
        <f>AH368</f>
        <v>-1235.972</v>
      </c>
      <c r="AI362" s="146">
        <f t="shared" si="86"/>
        <v>16301.728000000001</v>
      </c>
      <c r="AJ362" s="146">
        <f t="shared" si="87"/>
        <v>16311.728000000001</v>
      </c>
      <c r="AK362" s="146"/>
      <c r="AL362" s="146"/>
      <c r="AM362" s="146">
        <f t="shared" si="82"/>
        <v>16301.728000000001</v>
      </c>
      <c r="AN362" s="146">
        <f t="shared" si="83"/>
        <v>16311.728000000001</v>
      </c>
    </row>
    <row r="363" spans="1:40" ht="22.5" x14ac:dyDescent="0.2">
      <c r="A363" s="42" t="s">
        <v>15</v>
      </c>
      <c r="B363" s="55" t="s">
        <v>63</v>
      </c>
      <c r="C363" s="56" t="s">
        <v>3</v>
      </c>
      <c r="D363" s="55" t="s">
        <v>2</v>
      </c>
      <c r="E363" s="57" t="s">
        <v>11</v>
      </c>
      <c r="F363" s="60" t="s">
        <v>7</v>
      </c>
      <c r="G363" s="52">
        <f>G364+G366</f>
        <v>2887.7</v>
      </c>
      <c r="H363" s="52">
        <f>H364+H366</f>
        <v>2887.7</v>
      </c>
      <c r="I363" s="52"/>
      <c r="J363" s="52"/>
      <c r="K363" s="52">
        <f t="shared" si="79"/>
        <v>2887.7</v>
      </c>
      <c r="L363" s="91">
        <f t="shared" si="80"/>
        <v>2887.7</v>
      </c>
      <c r="M363" s="51"/>
      <c r="N363" s="51"/>
      <c r="O363" s="49">
        <f t="shared" si="81"/>
        <v>2887.7</v>
      </c>
      <c r="P363" s="49">
        <f t="shared" si="81"/>
        <v>2887.7</v>
      </c>
      <c r="Q363" s="49"/>
      <c r="R363" s="49"/>
      <c r="S363" s="49">
        <f t="shared" si="92"/>
        <v>2887.7</v>
      </c>
      <c r="T363" s="49">
        <f t="shared" si="93"/>
        <v>2887.7</v>
      </c>
      <c r="U363" s="49"/>
      <c r="V363" s="49"/>
      <c r="W363" s="49">
        <f t="shared" si="88"/>
        <v>2887.7</v>
      </c>
      <c r="X363" s="49">
        <f t="shared" si="89"/>
        <v>2887.7</v>
      </c>
      <c r="Y363" s="49"/>
      <c r="Z363" s="49"/>
      <c r="AA363" s="49">
        <f t="shared" si="90"/>
        <v>2887.7</v>
      </c>
      <c r="AB363" s="49">
        <f t="shared" si="91"/>
        <v>2887.7</v>
      </c>
      <c r="AC363" s="49"/>
      <c r="AD363" s="49"/>
      <c r="AE363" s="49">
        <f t="shared" si="84"/>
        <v>2887.7</v>
      </c>
      <c r="AF363" s="49">
        <f t="shared" si="85"/>
        <v>2887.7</v>
      </c>
      <c r="AG363" s="3"/>
      <c r="AH363" s="3"/>
      <c r="AI363" s="135">
        <f t="shared" si="86"/>
        <v>2887.7</v>
      </c>
      <c r="AJ363" s="135">
        <f t="shared" si="87"/>
        <v>2887.7</v>
      </c>
      <c r="AK363" s="135"/>
      <c r="AL363" s="135"/>
      <c r="AM363" s="135">
        <f t="shared" si="82"/>
        <v>2887.7</v>
      </c>
      <c r="AN363" s="135">
        <f t="shared" si="83"/>
        <v>2887.7</v>
      </c>
    </row>
    <row r="364" spans="1:40" ht="56.25" x14ac:dyDescent="0.2">
      <c r="A364" s="42" t="s">
        <v>6</v>
      </c>
      <c r="B364" s="55" t="s">
        <v>63</v>
      </c>
      <c r="C364" s="56" t="s">
        <v>3</v>
      </c>
      <c r="D364" s="55" t="s">
        <v>2</v>
      </c>
      <c r="E364" s="57" t="s">
        <v>11</v>
      </c>
      <c r="F364" s="60">
        <v>100</v>
      </c>
      <c r="G364" s="52">
        <f>G365</f>
        <v>2798.5</v>
      </c>
      <c r="H364" s="52">
        <f>H365</f>
        <v>2798.5</v>
      </c>
      <c r="I364" s="52"/>
      <c r="J364" s="52"/>
      <c r="K364" s="52">
        <f t="shared" ref="K364:K427" si="94">G364+I364</f>
        <v>2798.5</v>
      </c>
      <c r="L364" s="91">
        <f t="shared" ref="L364:L427" si="95">H364+J364</f>
        <v>2798.5</v>
      </c>
      <c r="M364" s="51"/>
      <c r="N364" s="51"/>
      <c r="O364" s="49">
        <f t="shared" si="81"/>
        <v>2798.5</v>
      </c>
      <c r="P364" s="49">
        <f t="shared" si="81"/>
        <v>2798.5</v>
      </c>
      <c r="Q364" s="49"/>
      <c r="R364" s="49"/>
      <c r="S364" s="49">
        <f t="shared" si="92"/>
        <v>2798.5</v>
      </c>
      <c r="T364" s="49">
        <f t="shared" si="93"/>
        <v>2798.5</v>
      </c>
      <c r="U364" s="49"/>
      <c r="V364" s="49"/>
      <c r="W364" s="49">
        <f t="shared" si="88"/>
        <v>2798.5</v>
      </c>
      <c r="X364" s="49">
        <f t="shared" si="89"/>
        <v>2798.5</v>
      </c>
      <c r="Y364" s="49"/>
      <c r="Z364" s="49"/>
      <c r="AA364" s="49">
        <f t="shared" si="90"/>
        <v>2798.5</v>
      </c>
      <c r="AB364" s="49">
        <f t="shared" si="91"/>
        <v>2798.5</v>
      </c>
      <c r="AC364" s="49"/>
      <c r="AD364" s="49"/>
      <c r="AE364" s="49">
        <f t="shared" si="84"/>
        <v>2798.5</v>
      </c>
      <c r="AF364" s="49">
        <f t="shared" si="85"/>
        <v>2798.5</v>
      </c>
      <c r="AG364" s="3"/>
      <c r="AH364" s="3"/>
      <c r="AI364" s="135">
        <f t="shared" si="86"/>
        <v>2798.5</v>
      </c>
      <c r="AJ364" s="135">
        <f t="shared" si="87"/>
        <v>2798.5</v>
      </c>
      <c r="AK364" s="135"/>
      <c r="AL364" s="135"/>
      <c r="AM364" s="135">
        <f t="shared" si="82"/>
        <v>2798.5</v>
      </c>
      <c r="AN364" s="135">
        <f t="shared" si="83"/>
        <v>2798.5</v>
      </c>
    </row>
    <row r="365" spans="1:40" ht="22.5" x14ac:dyDescent="0.2">
      <c r="A365" s="42" t="s">
        <v>5</v>
      </c>
      <c r="B365" s="55" t="s">
        <v>63</v>
      </c>
      <c r="C365" s="56" t="s">
        <v>3</v>
      </c>
      <c r="D365" s="55" t="s">
        <v>2</v>
      </c>
      <c r="E365" s="57" t="s">
        <v>11</v>
      </c>
      <c r="F365" s="60">
        <v>120</v>
      </c>
      <c r="G365" s="52">
        <f>2072+101+625.5</f>
        <v>2798.5</v>
      </c>
      <c r="H365" s="52">
        <f>2072+101+625.5</f>
        <v>2798.5</v>
      </c>
      <c r="I365" s="52"/>
      <c r="J365" s="52"/>
      <c r="K365" s="52">
        <f t="shared" si="94"/>
        <v>2798.5</v>
      </c>
      <c r="L365" s="91">
        <f t="shared" si="95"/>
        <v>2798.5</v>
      </c>
      <c r="M365" s="51"/>
      <c r="N365" s="51"/>
      <c r="O365" s="49">
        <f t="shared" si="81"/>
        <v>2798.5</v>
      </c>
      <c r="P365" s="49">
        <f t="shared" si="81"/>
        <v>2798.5</v>
      </c>
      <c r="Q365" s="49"/>
      <c r="R365" s="49"/>
      <c r="S365" s="49">
        <f t="shared" si="92"/>
        <v>2798.5</v>
      </c>
      <c r="T365" s="49">
        <f t="shared" si="93"/>
        <v>2798.5</v>
      </c>
      <c r="U365" s="49"/>
      <c r="V365" s="49"/>
      <c r="W365" s="49">
        <f t="shared" si="88"/>
        <v>2798.5</v>
      </c>
      <c r="X365" s="49">
        <f t="shared" si="89"/>
        <v>2798.5</v>
      </c>
      <c r="Y365" s="49"/>
      <c r="Z365" s="49"/>
      <c r="AA365" s="49">
        <f t="shared" si="90"/>
        <v>2798.5</v>
      </c>
      <c r="AB365" s="49">
        <f t="shared" si="91"/>
        <v>2798.5</v>
      </c>
      <c r="AC365" s="49"/>
      <c r="AD365" s="49"/>
      <c r="AE365" s="49">
        <f t="shared" si="84"/>
        <v>2798.5</v>
      </c>
      <c r="AF365" s="49">
        <f t="shared" si="85"/>
        <v>2798.5</v>
      </c>
      <c r="AG365" s="3"/>
      <c r="AH365" s="3"/>
      <c r="AI365" s="135">
        <f t="shared" si="86"/>
        <v>2798.5</v>
      </c>
      <c r="AJ365" s="135">
        <f t="shared" si="87"/>
        <v>2798.5</v>
      </c>
      <c r="AK365" s="135"/>
      <c r="AL365" s="135"/>
      <c r="AM365" s="135">
        <f t="shared" si="82"/>
        <v>2798.5</v>
      </c>
      <c r="AN365" s="135">
        <f t="shared" si="83"/>
        <v>2798.5</v>
      </c>
    </row>
    <row r="366" spans="1:40" ht="22.5" x14ac:dyDescent="0.2">
      <c r="A366" s="42" t="s">
        <v>14</v>
      </c>
      <c r="B366" s="55" t="s">
        <v>63</v>
      </c>
      <c r="C366" s="56" t="s">
        <v>3</v>
      </c>
      <c r="D366" s="55" t="s">
        <v>2</v>
      </c>
      <c r="E366" s="57" t="s">
        <v>11</v>
      </c>
      <c r="F366" s="60">
        <v>200</v>
      </c>
      <c r="G366" s="52">
        <f>G367</f>
        <v>89.200000000000017</v>
      </c>
      <c r="H366" s="52">
        <f>H367</f>
        <v>89.199999999999989</v>
      </c>
      <c r="I366" s="52"/>
      <c r="J366" s="52"/>
      <c r="K366" s="52">
        <f t="shared" si="94"/>
        <v>89.200000000000017</v>
      </c>
      <c r="L366" s="91">
        <f t="shared" si="95"/>
        <v>89.199999999999989</v>
      </c>
      <c r="M366" s="51"/>
      <c r="N366" s="51"/>
      <c r="O366" s="49">
        <f t="shared" si="81"/>
        <v>89.200000000000017</v>
      </c>
      <c r="P366" s="49">
        <f t="shared" si="81"/>
        <v>89.199999999999989</v>
      </c>
      <c r="Q366" s="49"/>
      <c r="R366" s="49"/>
      <c r="S366" s="49">
        <f t="shared" si="92"/>
        <v>89.200000000000017</v>
      </c>
      <c r="T366" s="49">
        <f t="shared" si="93"/>
        <v>89.199999999999989</v>
      </c>
      <c r="U366" s="49"/>
      <c r="V366" s="49"/>
      <c r="W366" s="49">
        <f t="shared" si="88"/>
        <v>89.200000000000017</v>
      </c>
      <c r="X366" s="49">
        <f t="shared" si="89"/>
        <v>89.199999999999989</v>
      </c>
      <c r="Y366" s="49"/>
      <c r="Z366" s="49"/>
      <c r="AA366" s="49">
        <f t="shared" si="90"/>
        <v>89.200000000000017</v>
      </c>
      <c r="AB366" s="49">
        <f t="shared" si="91"/>
        <v>89.199999999999989</v>
      </c>
      <c r="AC366" s="49"/>
      <c r="AD366" s="49"/>
      <c r="AE366" s="49">
        <f t="shared" si="84"/>
        <v>89.200000000000017</v>
      </c>
      <c r="AF366" s="49">
        <f t="shared" si="85"/>
        <v>89.199999999999989</v>
      </c>
      <c r="AG366" s="3"/>
      <c r="AH366" s="3"/>
      <c r="AI366" s="135">
        <f t="shared" si="86"/>
        <v>89.200000000000017</v>
      </c>
      <c r="AJ366" s="135">
        <f t="shared" si="87"/>
        <v>89.199999999999989</v>
      </c>
      <c r="AK366" s="135"/>
      <c r="AL366" s="135"/>
      <c r="AM366" s="135">
        <f t="shared" si="82"/>
        <v>89.200000000000017</v>
      </c>
      <c r="AN366" s="135">
        <f t="shared" si="83"/>
        <v>89.199999999999989</v>
      </c>
    </row>
    <row r="367" spans="1:40" ht="22.5" x14ac:dyDescent="0.2">
      <c r="A367" s="42" t="s">
        <v>13</v>
      </c>
      <c r="B367" s="55" t="s">
        <v>63</v>
      </c>
      <c r="C367" s="56" t="s">
        <v>3</v>
      </c>
      <c r="D367" s="55" t="s">
        <v>2</v>
      </c>
      <c r="E367" s="57" t="s">
        <v>11</v>
      </c>
      <c r="F367" s="60">
        <v>240</v>
      </c>
      <c r="G367" s="52">
        <f>235.4+18.8-50-15-100</f>
        <v>89.200000000000017</v>
      </c>
      <c r="H367" s="52">
        <f>245.4+18.8-50-25-100</f>
        <v>89.199999999999989</v>
      </c>
      <c r="I367" s="52"/>
      <c r="J367" s="52"/>
      <c r="K367" s="52">
        <f t="shared" si="94"/>
        <v>89.200000000000017</v>
      </c>
      <c r="L367" s="91">
        <f t="shared" si="95"/>
        <v>89.199999999999989</v>
      </c>
      <c r="M367" s="51"/>
      <c r="N367" s="51"/>
      <c r="O367" s="49">
        <f t="shared" si="81"/>
        <v>89.200000000000017</v>
      </c>
      <c r="P367" s="49">
        <f t="shared" si="81"/>
        <v>89.199999999999989</v>
      </c>
      <c r="Q367" s="49"/>
      <c r="R367" s="49"/>
      <c r="S367" s="49">
        <f t="shared" si="92"/>
        <v>89.200000000000017</v>
      </c>
      <c r="T367" s="49">
        <f t="shared" si="93"/>
        <v>89.199999999999989</v>
      </c>
      <c r="U367" s="49"/>
      <c r="V367" s="49"/>
      <c r="W367" s="49">
        <f t="shared" si="88"/>
        <v>89.200000000000017</v>
      </c>
      <c r="X367" s="49">
        <f t="shared" si="89"/>
        <v>89.199999999999989</v>
      </c>
      <c r="Y367" s="49"/>
      <c r="Z367" s="49"/>
      <c r="AA367" s="49">
        <f t="shared" si="90"/>
        <v>89.200000000000017</v>
      </c>
      <c r="AB367" s="49">
        <f t="shared" si="91"/>
        <v>89.199999999999989</v>
      </c>
      <c r="AC367" s="49"/>
      <c r="AD367" s="49"/>
      <c r="AE367" s="49">
        <f t="shared" si="84"/>
        <v>89.200000000000017</v>
      </c>
      <c r="AF367" s="49">
        <f t="shared" si="85"/>
        <v>89.199999999999989</v>
      </c>
      <c r="AG367" s="3"/>
      <c r="AH367" s="3"/>
      <c r="AI367" s="135">
        <f t="shared" si="86"/>
        <v>89.200000000000017</v>
      </c>
      <c r="AJ367" s="135">
        <f t="shared" si="87"/>
        <v>89.199999999999989</v>
      </c>
      <c r="AK367" s="135"/>
      <c r="AL367" s="135"/>
      <c r="AM367" s="135">
        <f t="shared" si="82"/>
        <v>89.200000000000017</v>
      </c>
      <c r="AN367" s="135">
        <f t="shared" si="83"/>
        <v>89.199999999999989</v>
      </c>
    </row>
    <row r="368" spans="1:40" ht="22.5" x14ac:dyDescent="0.2">
      <c r="A368" s="42" t="s">
        <v>73</v>
      </c>
      <c r="B368" s="55" t="s">
        <v>63</v>
      </c>
      <c r="C368" s="56" t="s">
        <v>3</v>
      </c>
      <c r="D368" s="55" t="s">
        <v>2</v>
      </c>
      <c r="E368" s="57" t="s">
        <v>69</v>
      </c>
      <c r="F368" s="60" t="s">
        <v>7</v>
      </c>
      <c r="G368" s="52">
        <f>G369+G371+G373</f>
        <v>14347</v>
      </c>
      <c r="H368" s="52">
        <f>H369+H371+H373</f>
        <v>14347</v>
      </c>
      <c r="I368" s="52"/>
      <c r="J368" s="52"/>
      <c r="K368" s="52">
        <f t="shared" si="94"/>
        <v>14347</v>
      </c>
      <c r="L368" s="91">
        <f t="shared" si="95"/>
        <v>14347</v>
      </c>
      <c r="M368" s="51"/>
      <c r="N368" s="51"/>
      <c r="O368" s="49">
        <f t="shared" si="81"/>
        <v>14347</v>
      </c>
      <c r="P368" s="49">
        <f t="shared" si="81"/>
        <v>14347</v>
      </c>
      <c r="Q368" s="49"/>
      <c r="R368" s="49"/>
      <c r="S368" s="49">
        <f t="shared" si="92"/>
        <v>14347</v>
      </c>
      <c r="T368" s="49">
        <f t="shared" si="93"/>
        <v>14347</v>
      </c>
      <c r="U368" s="49"/>
      <c r="V368" s="49"/>
      <c r="W368" s="49">
        <f t="shared" si="88"/>
        <v>14347</v>
      </c>
      <c r="X368" s="49">
        <f t="shared" si="89"/>
        <v>14347</v>
      </c>
      <c r="Y368" s="49"/>
      <c r="Z368" s="49"/>
      <c r="AA368" s="49">
        <f t="shared" si="90"/>
        <v>14347</v>
      </c>
      <c r="AB368" s="49">
        <f t="shared" si="91"/>
        <v>14347</v>
      </c>
      <c r="AC368" s="49"/>
      <c r="AD368" s="49"/>
      <c r="AE368" s="49">
        <f t="shared" si="84"/>
        <v>14347</v>
      </c>
      <c r="AF368" s="49">
        <f t="shared" si="85"/>
        <v>14347</v>
      </c>
      <c r="AG368" s="148">
        <f>AG369</f>
        <v>-1235.972</v>
      </c>
      <c r="AH368" s="148">
        <f>AH369</f>
        <v>-1235.972</v>
      </c>
      <c r="AI368" s="135">
        <f t="shared" si="86"/>
        <v>13111.028</v>
      </c>
      <c r="AJ368" s="135">
        <f t="shared" si="87"/>
        <v>13111.028</v>
      </c>
      <c r="AK368" s="135"/>
      <c r="AL368" s="135"/>
      <c r="AM368" s="135">
        <f t="shared" si="82"/>
        <v>13111.028</v>
      </c>
      <c r="AN368" s="135">
        <f t="shared" si="83"/>
        <v>13111.028</v>
      </c>
    </row>
    <row r="369" spans="1:40" ht="56.25" x14ac:dyDescent="0.2">
      <c r="A369" s="42" t="s">
        <v>6</v>
      </c>
      <c r="B369" s="55" t="s">
        <v>63</v>
      </c>
      <c r="C369" s="56" t="s">
        <v>3</v>
      </c>
      <c r="D369" s="55" t="s">
        <v>2</v>
      </c>
      <c r="E369" s="57" t="s">
        <v>69</v>
      </c>
      <c r="F369" s="60">
        <v>100</v>
      </c>
      <c r="G369" s="52">
        <f>G370</f>
        <v>9059.2000000000007</v>
      </c>
      <c r="H369" s="52">
        <f>H370</f>
        <v>9059.2000000000007</v>
      </c>
      <c r="I369" s="52"/>
      <c r="J369" s="52"/>
      <c r="K369" s="52">
        <f t="shared" si="94"/>
        <v>9059.2000000000007</v>
      </c>
      <c r="L369" s="91">
        <f t="shared" si="95"/>
        <v>9059.2000000000007</v>
      </c>
      <c r="M369" s="51"/>
      <c r="N369" s="51"/>
      <c r="O369" s="49">
        <f t="shared" si="81"/>
        <v>9059.2000000000007</v>
      </c>
      <c r="P369" s="49">
        <f t="shared" si="81"/>
        <v>9059.2000000000007</v>
      </c>
      <c r="Q369" s="49"/>
      <c r="R369" s="49"/>
      <c r="S369" s="49">
        <f t="shared" si="92"/>
        <v>9059.2000000000007</v>
      </c>
      <c r="T369" s="49">
        <f t="shared" si="93"/>
        <v>9059.2000000000007</v>
      </c>
      <c r="U369" s="49"/>
      <c r="V369" s="49"/>
      <c r="W369" s="49">
        <f t="shared" si="88"/>
        <v>9059.2000000000007</v>
      </c>
      <c r="X369" s="49">
        <f t="shared" si="89"/>
        <v>9059.2000000000007</v>
      </c>
      <c r="Y369" s="49"/>
      <c r="Z369" s="49"/>
      <c r="AA369" s="49">
        <f t="shared" si="90"/>
        <v>9059.2000000000007</v>
      </c>
      <c r="AB369" s="49">
        <f t="shared" si="91"/>
        <v>9059.2000000000007</v>
      </c>
      <c r="AC369" s="49"/>
      <c r="AD369" s="49"/>
      <c r="AE369" s="49">
        <f t="shared" si="84"/>
        <v>9059.2000000000007</v>
      </c>
      <c r="AF369" s="49">
        <f t="shared" si="85"/>
        <v>9059.2000000000007</v>
      </c>
      <c r="AG369" s="148">
        <f>AG370</f>
        <v>-1235.972</v>
      </c>
      <c r="AH369" s="148">
        <f>AH370</f>
        <v>-1235.972</v>
      </c>
      <c r="AI369" s="135">
        <f t="shared" si="86"/>
        <v>7823.228000000001</v>
      </c>
      <c r="AJ369" s="135">
        <f t="shared" si="87"/>
        <v>7823.228000000001</v>
      </c>
      <c r="AK369" s="135"/>
      <c r="AL369" s="135"/>
      <c r="AM369" s="135">
        <f t="shared" si="82"/>
        <v>7823.228000000001</v>
      </c>
      <c r="AN369" s="135">
        <f t="shared" si="83"/>
        <v>7823.228000000001</v>
      </c>
    </row>
    <row r="370" spans="1:40" x14ac:dyDescent="0.2">
      <c r="A370" s="42" t="s">
        <v>72</v>
      </c>
      <c r="B370" s="55" t="s">
        <v>63</v>
      </c>
      <c r="C370" s="56" t="s">
        <v>3</v>
      </c>
      <c r="D370" s="55" t="s">
        <v>2</v>
      </c>
      <c r="E370" s="57" t="s">
        <v>69</v>
      </c>
      <c r="F370" s="60">
        <v>110</v>
      </c>
      <c r="G370" s="52">
        <f>6830+167+2062.2</f>
        <v>9059.2000000000007</v>
      </c>
      <c r="H370" s="52">
        <f>6830+167+2062.2</f>
        <v>9059.2000000000007</v>
      </c>
      <c r="I370" s="52"/>
      <c r="J370" s="52"/>
      <c r="K370" s="52">
        <f t="shared" si="94"/>
        <v>9059.2000000000007</v>
      </c>
      <c r="L370" s="91">
        <f t="shared" si="95"/>
        <v>9059.2000000000007</v>
      </c>
      <c r="M370" s="51"/>
      <c r="N370" s="51"/>
      <c r="O370" s="49">
        <f t="shared" si="81"/>
        <v>9059.2000000000007</v>
      </c>
      <c r="P370" s="49">
        <f t="shared" si="81"/>
        <v>9059.2000000000007</v>
      </c>
      <c r="Q370" s="49"/>
      <c r="R370" s="49"/>
      <c r="S370" s="49">
        <f t="shared" si="92"/>
        <v>9059.2000000000007</v>
      </c>
      <c r="T370" s="49">
        <f t="shared" si="93"/>
        <v>9059.2000000000007</v>
      </c>
      <c r="U370" s="49"/>
      <c r="V370" s="49"/>
      <c r="W370" s="49">
        <f t="shared" si="88"/>
        <v>9059.2000000000007</v>
      </c>
      <c r="X370" s="49">
        <f t="shared" si="89"/>
        <v>9059.2000000000007</v>
      </c>
      <c r="Y370" s="49"/>
      <c r="Z370" s="49"/>
      <c r="AA370" s="49">
        <f t="shared" si="90"/>
        <v>9059.2000000000007</v>
      </c>
      <c r="AB370" s="49">
        <f t="shared" si="91"/>
        <v>9059.2000000000007</v>
      </c>
      <c r="AC370" s="49"/>
      <c r="AD370" s="49"/>
      <c r="AE370" s="49">
        <f t="shared" si="84"/>
        <v>9059.2000000000007</v>
      </c>
      <c r="AF370" s="49">
        <f t="shared" si="85"/>
        <v>9059.2000000000007</v>
      </c>
      <c r="AG370" s="148">
        <v>-1235.972</v>
      </c>
      <c r="AH370" s="148">
        <v>-1235.972</v>
      </c>
      <c r="AI370" s="135">
        <f t="shared" si="86"/>
        <v>7823.228000000001</v>
      </c>
      <c r="AJ370" s="135">
        <f t="shared" si="87"/>
        <v>7823.228000000001</v>
      </c>
      <c r="AK370" s="135"/>
      <c r="AL370" s="135"/>
      <c r="AM370" s="135">
        <f t="shared" si="82"/>
        <v>7823.228000000001</v>
      </c>
      <c r="AN370" s="135">
        <f t="shared" si="83"/>
        <v>7823.228000000001</v>
      </c>
    </row>
    <row r="371" spans="1:40" ht="22.5" x14ac:dyDescent="0.2">
      <c r="A371" s="42" t="s">
        <v>14</v>
      </c>
      <c r="B371" s="55" t="s">
        <v>63</v>
      </c>
      <c r="C371" s="56" t="s">
        <v>3</v>
      </c>
      <c r="D371" s="55" t="s">
        <v>2</v>
      </c>
      <c r="E371" s="57" t="s">
        <v>69</v>
      </c>
      <c r="F371" s="60">
        <v>200</v>
      </c>
      <c r="G371" s="52">
        <f>G372</f>
        <v>5276.4</v>
      </c>
      <c r="H371" s="52">
        <f>H372</f>
        <v>5276.4</v>
      </c>
      <c r="I371" s="52"/>
      <c r="J371" s="52"/>
      <c r="K371" s="52">
        <f t="shared" si="94"/>
        <v>5276.4</v>
      </c>
      <c r="L371" s="91">
        <f t="shared" si="95"/>
        <v>5276.4</v>
      </c>
      <c r="M371" s="51"/>
      <c r="N371" s="51"/>
      <c r="O371" s="49">
        <f t="shared" si="81"/>
        <v>5276.4</v>
      </c>
      <c r="P371" s="49">
        <f t="shared" si="81"/>
        <v>5276.4</v>
      </c>
      <c r="Q371" s="49"/>
      <c r="R371" s="49"/>
      <c r="S371" s="49">
        <f t="shared" si="92"/>
        <v>5276.4</v>
      </c>
      <c r="T371" s="49">
        <f t="shared" si="93"/>
        <v>5276.4</v>
      </c>
      <c r="U371" s="49"/>
      <c r="V371" s="49"/>
      <c r="W371" s="49">
        <f t="shared" si="88"/>
        <v>5276.4</v>
      </c>
      <c r="X371" s="49">
        <f t="shared" si="89"/>
        <v>5276.4</v>
      </c>
      <c r="Y371" s="49"/>
      <c r="Z371" s="49"/>
      <c r="AA371" s="49">
        <f t="shared" si="90"/>
        <v>5276.4</v>
      </c>
      <c r="AB371" s="49">
        <f t="shared" si="91"/>
        <v>5276.4</v>
      </c>
      <c r="AC371" s="49"/>
      <c r="AD371" s="49"/>
      <c r="AE371" s="49">
        <f t="shared" si="84"/>
        <v>5276.4</v>
      </c>
      <c r="AF371" s="49">
        <f t="shared" si="85"/>
        <v>5276.4</v>
      </c>
      <c r="AG371" s="3"/>
      <c r="AH371" s="3"/>
      <c r="AI371" s="135">
        <f t="shared" si="86"/>
        <v>5276.4</v>
      </c>
      <c r="AJ371" s="135">
        <f t="shared" si="87"/>
        <v>5276.4</v>
      </c>
      <c r="AK371" s="135"/>
      <c r="AL371" s="135"/>
      <c r="AM371" s="135">
        <f t="shared" si="82"/>
        <v>5276.4</v>
      </c>
      <c r="AN371" s="135">
        <f t="shared" si="83"/>
        <v>5276.4</v>
      </c>
    </row>
    <row r="372" spans="1:40" ht="22.5" x14ac:dyDescent="0.2">
      <c r="A372" s="42" t="s">
        <v>13</v>
      </c>
      <c r="B372" s="55" t="s">
        <v>63</v>
      </c>
      <c r="C372" s="56" t="s">
        <v>3</v>
      </c>
      <c r="D372" s="55" t="s">
        <v>2</v>
      </c>
      <c r="E372" s="57" t="s">
        <v>69</v>
      </c>
      <c r="F372" s="60">
        <v>240</v>
      </c>
      <c r="G372" s="52">
        <v>5276.4</v>
      </c>
      <c r="H372" s="52">
        <v>5276.4</v>
      </c>
      <c r="I372" s="52"/>
      <c r="J372" s="52"/>
      <c r="K372" s="52">
        <f t="shared" si="94"/>
        <v>5276.4</v>
      </c>
      <c r="L372" s="91">
        <f t="shared" si="95"/>
        <v>5276.4</v>
      </c>
      <c r="M372" s="51"/>
      <c r="N372" s="51"/>
      <c r="O372" s="49">
        <f t="shared" si="81"/>
        <v>5276.4</v>
      </c>
      <c r="P372" s="49">
        <f t="shared" si="81"/>
        <v>5276.4</v>
      </c>
      <c r="Q372" s="49"/>
      <c r="R372" s="49"/>
      <c r="S372" s="49">
        <f t="shared" si="92"/>
        <v>5276.4</v>
      </c>
      <c r="T372" s="49">
        <f t="shared" si="93"/>
        <v>5276.4</v>
      </c>
      <c r="U372" s="49"/>
      <c r="V372" s="49"/>
      <c r="W372" s="49">
        <f t="shared" si="88"/>
        <v>5276.4</v>
      </c>
      <c r="X372" s="49">
        <f t="shared" si="89"/>
        <v>5276.4</v>
      </c>
      <c r="Y372" s="49"/>
      <c r="Z372" s="49"/>
      <c r="AA372" s="49">
        <f t="shared" si="90"/>
        <v>5276.4</v>
      </c>
      <c r="AB372" s="49">
        <f t="shared" si="91"/>
        <v>5276.4</v>
      </c>
      <c r="AC372" s="49"/>
      <c r="AD372" s="49"/>
      <c r="AE372" s="49">
        <f t="shared" si="84"/>
        <v>5276.4</v>
      </c>
      <c r="AF372" s="49">
        <f t="shared" si="85"/>
        <v>5276.4</v>
      </c>
      <c r="AG372" s="3"/>
      <c r="AH372" s="3"/>
      <c r="AI372" s="135">
        <f t="shared" si="86"/>
        <v>5276.4</v>
      </c>
      <c r="AJ372" s="135">
        <f t="shared" si="87"/>
        <v>5276.4</v>
      </c>
      <c r="AK372" s="135"/>
      <c r="AL372" s="135"/>
      <c r="AM372" s="135">
        <f t="shared" si="82"/>
        <v>5276.4</v>
      </c>
      <c r="AN372" s="135">
        <f t="shared" si="83"/>
        <v>5276.4</v>
      </c>
    </row>
    <row r="373" spans="1:40" x14ac:dyDescent="0.2">
      <c r="A373" s="42" t="s">
        <v>71</v>
      </c>
      <c r="B373" s="55" t="s">
        <v>63</v>
      </c>
      <c r="C373" s="56" t="s">
        <v>3</v>
      </c>
      <c r="D373" s="55" t="s">
        <v>2</v>
      </c>
      <c r="E373" s="57" t="s">
        <v>69</v>
      </c>
      <c r="F373" s="60">
        <v>800</v>
      </c>
      <c r="G373" s="52">
        <f>G374</f>
        <v>11.399999999999999</v>
      </c>
      <c r="H373" s="52">
        <f>H374</f>
        <v>11.399999999999999</v>
      </c>
      <c r="I373" s="52"/>
      <c r="J373" s="52"/>
      <c r="K373" s="52">
        <f t="shared" si="94"/>
        <v>11.399999999999999</v>
      </c>
      <c r="L373" s="91">
        <f t="shared" si="95"/>
        <v>11.399999999999999</v>
      </c>
      <c r="M373" s="51"/>
      <c r="N373" s="51"/>
      <c r="O373" s="49">
        <f t="shared" si="81"/>
        <v>11.399999999999999</v>
      </c>
      <c r="P373" s="49">
        <f t="shared" si="81"/>
        <v>11.399999999999999</v>
      </c>
      <c r="Q373" s="49"/>
      <c r="R373" s="49"/>
      <c r="S373" s="49">
        <f t="shared" si="92"/>
        <v>11.399999999999999</v>
      </c>
      <c r="T373" s="49">
        <f t="shared" si="93"/>
        <v>11.399999999999999</v>
      </c>
      <c r="U373" s="49"/>
      <c r="V373" s="49"/>
      <c r="W373" s="49">
        <f t="shared" si="88"/>
        <v>11.399999999999999</v>
      </c>
      <c r="X373" s="49">
        <f t="shared" si="89"/>
        <v>11.399999999999999</v>
      </c>
      <c r="Y373" s="49"/>
      <c r="Z373" s="49"/>
      <c r="AA373" s="49">
        <f t="shared" si="90"/>
        <v>11.399999999999999</v>
      </c>
      <c r="AB373" s="49">
        <f t="shared" si="91"/>
        <v>11.399999999999999</v>
      </c>
      <c r="AC373" s="49"/>
      <c r="AD373" s="49"/>
      <c r="AE373" s="49">
        <f t="shared" si="84"/>
        <v>11.399999999999999</v>
      </c>
      <c r="AF373" s="49">
        <f t="shared" si="85"/>
        <v>11.399999999999999</v>
      </c>
      <c r="AG373" s="3"/>
      <c r="AH373" s="3"/>
      <c r="AI373" s="135">
        <f t="shared" si="86"/>
        <v>11.399999999999999</v>
      </c>
      <c r="AJ373" s="135">
        <f t="shared" si="87"/>
        <v>11.399999999999999</v>
      </c>
      <c r="AK373" s="135"/>
      <c r="AL373" s="135"/>
      <c r="AM373" s="135">
        <f t="shared" si="82"/>
        <v>11.399999999999999</v>
      </c>
      <c r="AN373" s="135">
        <f t="shared" si="83"/>
        <v>11.399999999999999</v>
      </c>
    </row>
    <row r="374" spans="1:40" x14ac:dyDescent="0.2">
      <c r="A374" s="42" t="s">
        <v>70</v>
      </c>
      <c r="B374" s="55" t="s">
        <v>63</v>
      </c>
      <c r="C374" s="56" t="s">
        <v>3</v>
      </c>
      <c r="D374" s="55" t="s">
        <v>2</v>
      </c>
      <c r="E374" s="57" t="s">
        <v>69</v>
      </c>
      <c r="F374" s="60">
        <v>850</v>
      </c>
      <c r="G374" s="52">
        <f>2.7+8.7</f>
        <v>11.399999999999999</v>
      </c>
      <c r="H374" s="52">
        <f>2.7+8.7</f>
        <v>11.399999999999999</v>
      </c>
      <c r="I374" s="52"/>
      <c r="J374" s="52"/>
      <c r="K374" s="52">
        <f t="shared" si="94"/>
        <v>11.399999999999999</v>
      </c>
      <c r="L374" s="91">
        <f t="shared" si="95"/>
        <v>11.399999999999999</v>
      </c>
      <c r="M374" s="51"/>
      <c r="N374" s="51"/>
      <c r="O374" s="49">
        <f t="shared" ref="O374:P437" si="96">K374+M374</f>
        <v>11.399999999999999</v>
      </c>
      <c r="P374" s="49">
        <f t="shared" si="96"/>
        <v>11.399999999999999</v>
      </c>
      <c r="Q374" s="49"/>
      <c r="R374" s="49"/>
      <c r="S374" s="49">
        <f t="shared" si="92"/>
        <v>11.399999999999999</v>
      </c>
      <c r="T374" s="49">
        <f t="shared" si="93"/>
        <v>11.399999999999999</v>
      </c>
      <c r="U374" s="49"/>
      <c r="V374" s="49"/>
      <c r="W374" s="49">
        <f t="shared" si="88"/>
        <v>11.399999999999999</v>
      </c>
      <c r="X374" s="49">
        <f t="shared" si="89"/>
        <v>11.399999999999999</v>
      </c>
      <c r="Y374" s="49"/>
      <c r="Z374" s="49"/>
      <c r="AA374" s="49">
        <f t="shared" si="90"/>
        <v>11.399999999999999</v>
      </c>
      <c r="AB374" s="49">
        <f t="shared" si="91"/>
        <v>11.399999999999999</v>
      </c>
      <c r="AC374" s="49"/>
      <c r="AD374" s="49"/>
      <c r="AE374" s="49">
        <f t="shared" si="84"/>
        <v>11.399999999999999</v>
      </c>
      <c r="AF374" s="49">
        <f t="shared" si="85"/>
        <v>11.399999999999999</v>
      </c>
      <c r="AG374" s="3"/>
      <c r="AH374" s="3"/>
      <c r="AI374" s="135">
        <f t="shared" si="86"/>
        <v>11.399999999999999</v>
      </c>
      <c r="AJ374" s="135">
        <f t="shared" si="87"/>
        <v>11.399999999999999</v>
      </c>
      <c r="AK374" s="135"/>
      <c r="AL374" s="135"/>
      <c r="AM374" s="135">
        <f t="shared" si="82"/>
        <v>11.399999999999999</v>
      </c>
      <c r="AN374" s="135">
        <f t="shared" si="83"/>
        <v>11.399999999999999</v>
      </c>
    </row>
    <row r="375" spans="1:40" ht="33.75" x14ac:dyDescent="0.2">
      <c r="A375" s="42" t="s">
        <v>68</v>
      </c>
      <c r="B375" s="55" t="s">
        <v>63</v>
      </c>
      <c r="C375" s="56" t="s">
        <v>3</v>
      </c>
      <c r="D375" s="55" t="s">
        <v>2</v>
      </c>
      <c r="E375" s="57" t="s">
        <v>67</v>
      </c>
      <c r="F375" s="60" t="s">
        <v>7</v>
      </c>
      <c r="G375" s="52">
        <f>G376</f>
        <v>183</v>
      </c>
      <c r="H375" s="52">
        <f>H376</f>
        <v>183</v>
      </c>
      <c r="I375" s="52"/>
      <c r="J375" s="52"/>
      <c r="K375" s="52">
        <f t="shared" si="94"/>
        <v>183</v>
      </c>
      <c r="L375" s="91">
        <f t="shared" si="95"/>
        <v>183</v>
      </c>
      <c r="M375" s="51"/>
      <c r="N375" s="51"/>
      <c r="O375" s="49">
        <f t="shared" si="96"/>
        <v>183</v>
      </c>
      <c r="P375" s="49">
        <f t="shared" si="96"/>
        <v>183</v>
      </c>
      <c r="Q375" s="49"/>
      <c r="R375" s="49"/>
      <c r="S375" s="49">
        <f t="shared" si="92"/>
        <v>183</v>
      </c>
      <c r="T375" s="49">
        <f t="shared" si="93"/>
        <v>183</v>
      </c>
      <c r="U375" s="49"/>
      <c r="V375" s="49"/>
      <c r="W375" s="49">
        <f t="shared" si="88"/>
        <v>183</v>
      </c>
      <c r="X375" s="49">
        <f t="shared" si="89"/>
        <v>183</v>
      </c>
      <c r="Y375" s="49"/>
      <c r="Z375" s="49"/>
      <c r="AA375" s="49">
        <f t="shared" si="90"/>
        <v>183</v>
      </c>
      <c r="AB375" s="49">
        <f t="shared" si="91"/>
        <v>183</v>
      </c>
      <c r="AC375" s="49"/>
      <c r="AD375" s="49"/>
      <c r="AE375" s="49">
        <f t="shared" si="84"/>
        <v>183</v>
      </c>
      <c r="AF375" s="49">
        <f t="shared" si="85"/>
        <v>183</v>
      </c>
      <c r="AG375" s="3"/>
      <c r="AH375" s="3"/>
      <c r="AI375" s="135">
        <f t="shared" si="86"/>
        <v>183</v>
      </c>
      <c r="AJ375" s="135">
        <f t="shared" si="87"/>
        <v>183</v>
      </c>
      <c r="AK375" s="135"/>
      <c r="AL375" s="135"/>
      <c r="AM375" s="135">
        <f t="shared" si="82"/>
        <v>183</v>
      </c>
      <c r="AN375" s="135">
        <f t="shared" si="83"/>
        <v>183</v>
      </c>
    </row>
    <row r="376" spans="1:40" ht="22.5" x14ac:dyDescent="0.2">
      <c r="A376" s="42" t="s">
        <v>14</v>
      </c>
      <c r="B376" s="55" t="s">
        <v>63</v>
      </c>
      <c r="C376" s="56" t="s">
        <v>3</v>
      </c>
      <c r="D376" s="55" t="s">
        <v>2</v>
      </c>
      <c r="E376" s="57" t="s">
        <v>67</v>
      </c>
      <c r="F376" s="60">
        <v>200</v>
      </c>
      <c r="G376" s="52">
        <f>G377</f>
        <v>183</v>
      </c>
      <c r="H376" s="52">
        <f>H377</f>
        <v>183</v>
      </c>
      <c r="I376" s="52"/>
      <c r="J376" s="52"/>
      <c r="K376" s="52">
        <f t="shared" si="94"/>
        <v>183</v>
      </c>
      <c r="L376" s="91">
        <f t="shared" si="95"/>
        <v>183</v>
      </c>
      <c r="M376" s="51"/>
      <c r="N376" s="51"/>
      <c r="O376" s="49">
        <f t="shared" si="96"/>
        <v>183</v>
      </c>
      <c r="P376" s="49">
        <f t="shared" si="96"/>
        <v>183</v>
      </c>
      <c r="Q376" s="49"/>
      <c r="R376" s="49"/>
      <c r="S376" s="49">
        <f t="shared" si="92"/>
        <v>183</v>
      </c>
      <c r="T376" s="49">
        <f t="shared" si="93"/>
        <v>183</v>
      </c>
      <c r="U376" s="49"/>
      <c r="V376" s="49"/>
      <c r="W376" s="49">
        <f t="shared" si="88"/>
        <v>183</v>
      </c>
      <c r="X376" s="49">
        <f t="shared" si="89"/>
        <v>183</v>
      </c>
      <c r="Y376" s="49"/>
      <c r="Z376" s="49"/>
      <c r="AA376" s="49">
        <f t="shared" si="90"/>
        <v>183</v>
      </c>
      <c r="AB376" s="49">
        <f t="shared" si="91"/>
        <v>183</v>
      </c>
      <c r="AC376" s="49"/>
      <c r="AD376" s="49"/>
      <c r="AE376" s="49">
        <f t="shared" si="84"/>
        <v>183</v>
      </c>
      <c r="AF376" s="49">
        <f t="shared" si="85"/>
        <v>183</v>
      </c>
      <c r="AG376" s="3"/>
      <c r="AH376" s="3"/>
      <c r="AI376" s="135">
        <f t="shared" si="86"/>
        <v>183</v>
      </c>
      <c r="AJ376" s="135">
        <f t="shared" si="87"/>
        <v>183</v>
      </c>
      <c r="AK376" s="135"/>
      <c r="AL376" s="135"/>
      <c r="AM376" s="135">
        <f t="shared" si="82"/>
        <v>183</v>
      </c>
      <c r="AN376" s="135">
        <f t="shared" si="83"/>
        <v>183</v>
      </c>
    </row>
    <row r="377" spans="1:40" ht="22.5" x14ac:dyDescent="0.2">
      <c r="A377" s="42" t="s">
        <v>13</v>
      </c>
      <c r="B377" s="55" t="s">
        <v>63</v>
      </c>
      <c r="C377" s="56" t="s">
        <v>3</v>
      </c>
      <c r="D377" s="55" t="s">
        <v>2</v>
      </c>
      <c r="E377" s="57" t="s">
        <v>67</v>
      </c>
      <c r="F377" s="60">
        <v>240</v>
      </c>
      <c r="G377" s="52">
        <f>38+45+100</f>
        <v>183</v>
      </c>
      <c r="H377" s="52">
        <f>38+45+100</f>
        <v>183</v>
      </c>
      <c r="I377" s="52"/>
      <c r="J377" s="52"/>
      <c r="K377" s="52">
        <f t="shared" si="94"/>
        <v>183</v>
      </c>
      <c r="L377" s="91">
        <f t="shared" si="95"/>
        <v>183</v>
      </c>
      <c r="M377" s="51"/>
      <c r="N377" s="51"/>
      <c r="O377" s="49">
        <f t="shared" si="96"/>
        <v>183</v>
      </c>
      <c r="P377" s="49">
        <f t="shared" si="96"/>
        <v>183</v>
      </c>
      <c r="Q377" s="49"/>
      <c r="R377" s="49"/>
      <c r="S377" s="49">
        <f t="shared" si="92"/>
        <v>183</v>
      </c>
      <c r="T377" s="49">
        <f t="shared" si="93"/>
        <v>183</v>
      </c>
      <c r="U377" s="49"/>
      <c r="V377" s="49"/>
      <c r="W377" s="49">
        <f t="shared" si="88"/>
        <v>183</v>
      </c>
      <c r="X377" s="49">
        <f t="shared" si="89"/>
        <v>183</v>
      </c>
      <c r="Y377" s="49"/>
      <c r="Z377" s="49"/>
      <c r="AA377" s="49">
        <f t="shared" si="90"/>
        <v>183</v>
      </c>
      <c r="AB377" s="49">
        <f t="shared" si="91"/>
        <v>183</v>
      </c>
      <c r="AC377" s="49"/>
      <c r="AD377" s="49"/>
      <c r="AE377" s="49">
        <f t="shared" si="84"/>
        <v>183</v>
      </c>
      <c r="AF377" s="49">
        <f t="shared" si="85"/>
        <v>183</v>
      </c>
      <c r="AG377" s="3"/>
      <c r="AH377" s="3"/>
      <c r="AI377" s="135">
        <f t="shared" si="86"/>
        <v>183</v>
      </c>
      <c r="AJ377" s="135">
        <f t="shared" si="87"/>
        <v>183</v>
      </c>
      <c r="AK377" s="135"/>
      <c r="AL377" s="135"/>
      <c r="AM377" s="135">
        <f t="shared" si="82"/>
        <v>183</v>
      </c>
      <c r="AN377" s="135">
        <f t="shared" si="83"/>
        <v>183</v>
      </c>
    </row>
    <row r="378" spans="1:40" ht="22.5" x14ac:dyDescent="0.2">
      <c r="A378" s="42" t="s">
        <v>294</v>
      </c>
      <c r="B378" s="55" t="s">
        <v>63</v>
      </c>
      <c r="C378" s="56" t="s">
        <v>3</v>
      </c>
      <c r="D378" s="55" t="s">
        <v>2</v>
      </c>
      <c r="E378" s="57" t="s">
        <v>62</v>
      </c>
      <c r="F378" s="60" t="s">
        <v>7</v>
      </c>
      <c r="G378" s="52">
        <f>G379</f>
        <v>120</v>
      </c>
      <c r="H378" s="52">
        <f>H379</f>
        <v>130</v>
      </c>
      <c r="I378" s="52"/>
      <c r="J378" s="52"/>
      <c r="K378" s="52">
        <f t="shared" si="94"/>
        <v>120</v>
      </c>
      <c r="L378" s="91">
        <f t="shared" si="95"/>
        <v>130</v>
      </c>
      <c r="M378" s="51"/>
      <c r="N378" s="51"/>
      <c r="O378" s="49">
        <f t="shared" si="96"/>
        <v>120</v>
      </c>
      <c r="P378" s="49">
        <f t="shared" si="96"/>
        <v>130</v>
      </c>
      <c r="Q378" s="49"/>
      <c r="R378" s="49"/>
      <c r="S378" s="49">
        <f t="shared" si="92"/>
        <v>120</v>
      </c>
      <c r="T378" s="49">
        <f t="shared" si="93"/>
        <v>130</v>
      </c>
      <c r="U378" s="49"/>
      <c r="V378" s="49"/>
      <c r="W378" s="49">
        <f t="shared" si="88"/>
        <v>120</v>
      </c>
      <c r="X378" s="49">
        <f t="shared" si="89"/>
        <v>130</v>
      </c>
      <c r="Y378" s="49"/>
      <c r="Z378" s="49"/>
      <c r="AA378" s="49">
        <f t="shared" si="90"/>
        <v>120</v>
      </c>
      <c r="AB378" s="49">
        <f t="shared" si="91"/>
        <v>130</v>
      </c>
      <c r="AC378" s="49"/>
      <c r="AD378" s="49"/>
      <c r="AE378" s="49">
        <f t="shared" si="84"/>
        <v>120</v>
      </c>
      <c r="AF378" s="49">
        <f t="shared" si="85"/>
        <v>130</v>
      </c>
      <c r="AG378" s="3"/>
      <c r="AH378" s="3"/>
      <c r="AI378" s="135">
        <f t="shared" si="86"/>
        <v>120</v>
      </c>
      <c r="AJ378" s="135">
        <f t="shared" si="87"/>
        <v>130</v>
      </c>
      <c r="AK378" s="135"/>
      <c r="AL378" s="135"/>
      <c r="AM378" s="135">
        <f t="shared" si="82"/>
        <v>120</v>
      </c>
      <c r="AN378" s="135">
        <f t="shared" si="83"/>
        <v>130</v>
      </c>
    </row>
    <row r="379" spans="1:40" x14ac:dyDescent="0.2">
      <c r="A379" s="42" t="s">
        <v>65</v>
      </c>
      <c r="B379" s="55" t="s">
        <v>63</v>
      </c>
      <c r="C379" s="56" t="s">
        <v>3</v>
      </c>
      <c r="D379" s="55" t="s">
        <v>2</v>
      </c>
      <c r="E379" s="57" t="s">
        <v>62</v>
      </c>
      <c r="F379" s="60">
        <v>500</v>
      </c>
      <c r="G379" s="52">
        <f>G380</f>
        <v>120</v>
      </c>
      <c r="H379" s="52">
        <f>H380</f>
        <v>130</v>
      </c>
      <c r="I379" s="52"/>
      <c r="J379" s="52"/>
      <c r="K379" s="52">
        <f t="shared" si="94"/>
        <v>120</v>
      </c>
      <c r="L379" s="91">
        <f t="shared" si="95"/>
        <v>130</v>
      </c>
      <c r="M379" s="51"/>
      <c r="N379" s="51"/>
      <c r="O379" s="49">
        <f t="shared" si="96"/>
        <v>120</v>
      </c>
      <c r="P379" s="49">
        <f t="shared" si="96"/>
        <v>130</v>
      </c>
      <c r="Q379" s="49"/>
      <c r="R379" s="49"/>
      <c r="S379" s="49">
        <f t="shared" si="92"/>
        <v>120</v>
      </c>
      <c r="T379" s="49">
        <f t="shared" si="93"/>
        <v>130</v>
      </c>
      <c r="U379" s="49"/>
      <c r="V379" s="49"/>
      <c r="W379" s="49">
        <f t="shared" si="88"/>
        <v>120</v>
      </c>
      <c r="X379" s="49">
        <f t="shared" si="89"/>
        <v>130</v>
      </c>
      <c r="Y379" s="49"/>
      <c r="Z379" s="49"/>
      <c r="AA379" s="49">
        <f t="shared" si="90"/>
        <v>120</v>
      </c>
      <c r="AB379" s="49">
        <f t="shared" si="91"/>
        <v>130</v>
      </c>
      <c r="AC379" s="49"/>
      <c r="AD379" s="49"/>
      <c r="AE379" s="49">
        <f t="shared" si="84"/>
        <v>120</v>
      </c>
      <c r="AF379" s="49">
        <f t="shared" si="85"/>
        <v>130</v>
      </c>
      <c r="AG379" s="3"/>
      <c r="AH379" s="3"/>
      <c r="AI379" s="135">
        <f t="shared" si="86"/>
        <v>120</v>
      </c>
      <c r="AJ379" s="135">
        <f t="shared" si="87"/>
        <v>130</v>
      </c>
      <c r="AK379" s="135"/>
      <c r="AL379" s="135"/>
      <c r="AM379" s="135">
        <f t="shared" si="82"/>
        <v>120</v>
      </c>
      <c r="AN379" s="135">
        <f t="shared" si="83"/>
        <v>130</v>
      </c>
    </row>
    <row r="380" spans="1:40" x14ac:dyDescent="0.2">
      <c r="A380" s="42" t="s">
        <v>64</v>
      </c>
      <c r="B380" s="55" t="s">
        <v>63</v>
      </c>
      <c r="C380" s="56" t="s">
        <v>3</v>
      </c>
      <c r="D380" s="55" t="s">
        <v>2</v>
      </c>
      <c r="E380" s="57" t="s">
        <v>62</v>
      </c>
      <c r="F380" s="60">
        <v>540</v>
      </c>
      <c r="G380" s="52">
        <v>120</v>
      </c>
      <c r="H380" s="52">
        <v>130</v>
      </c>
      <c r="I380" s="52"/>
      <c r="J380" s="52"/>
      <c r="K380" s="52">
        <f t="shared" si="94"/>
        <v>120</v>
      </c>
      <c r="L380" s="91">
        <f t="shared" si="95"/>
        <v>130</v>
      </c>
      <c r="M380" s="51"/>
      <c r="N380" s="51"/>
      <c r="O380" s="49">
        <f t="shared" si="96"/>
        <v>120</v>
      </c>
      <c r="P380" s="49">
        <f t="shared" si="96"/>
        <v>130</v>
      </c>
      <c r="Q380" s="49"/>
      <c r="R380" s="49"/>
      <c r="S380" s="49">
        <f t="shared" si="92"/>
        <v>120</v>
      </c>
      <c r="T380" s="49">
        <f t="shared" si="93"/>
        <v>130</v>
      </c>
      <c r="U380" s="49"/>
      <c r="V380" s="49"/>
      <c r="W380" s="49">
        <f t="shared" si="88"/>
        <v>120</v>
      </c>
      <c r="X380" s="49">
        <f t="shared" si="89"/>
        <v>130</v>
      </c>
      <c r="Y380" s="49"/>
      <c r="Z380" s="49"/>
      <c r="AA380" s="49">
        <f t="shared" si="90"/>
        <v>120</v>
      </c>
      <c r="AB380" s="49">
        <f t="shared" si="91"/>
        <v>130</v>
      </c>
      <c r="AC380" s="49"/>
      <c r="AD380" s="49"/>
      <c r="AE380" s="49">
        <f t="shared" si="84"/>
        <v>120</v>
      </c>
      <c r="AF380" s="49">
        <f t="shared" si="85"/>
        <v>130</v>
      </c>
      <c r="AG380" s="3"/>
      <c r="AH380" s="3"/>
      <c r="AI380" s="135">
        <f t="shared" si="86"/>
        <v>120</v>
      </c>
      <c r="AJ380" s="135">
        <f t="shared" si="87"/>
        <v>130</v>
      </c>
      <c r="AK380" s="135"/>
      <c r="AL380" s="135"/>
      <c r="AM380" s="135">
        <f t="shared" si="82"/>
        <v>120</v>
      </c>
      <c r="AN380" s="135">
        <f t="shared" si="83"/>
        <v>130</v>
      </c>
    </row>
    <row r="381" spans="1:40" ht="45" x14ac:dyDescent="0.2">
      <c r="A381" s="61" t="s">
        <v>303</v>
      </c>
      <c r="B381" s="112" t="s">
        <v>107</v>
      </c>
      <c r="C381" s="113" t="s">
        <v>3</v>
      </c>
      <c r="D381" s="112" t="s">
        <v>2</v>
      </c>
      <c r="E381" s="114" t="s">
        <v>9</v>
      </c>
      <c r="F381" s="115" t="s">
        <v>7</v>
      </c>
      <c r="G381" s="40">
        <f t="shared" ref="G381:H383" si="97">G382</f>
        <v>624</v>
      </c>
      <c r="H381" s="40">
        <f t="shared" si="97"/>
        <v>624</v>
      </c>
      <c r="I381" s="40"/>
      <c r="J381" s="40"/>
      <c r="K381" s="40">
        <f t="shared" si="94"/>
        <v>624</v>
      </c>
      <c r="L381" s="41">
        <f t="shared" si="95"/>
        <v>624</v>
      </c>
      <c r="M381" s="51"/>
      <c r="N381" s="51"/>
      <c r="O381" s="68">
        <f t="shared" si="96"/>
        <v>624</v>
      </c>
      <c r="P381" s="68">
        <f t="shared" si="96"/>
        <v>624</v>
      </c>
      <c r="Q381" s="68"/>
      <c r="R381" s="68"/>
      <c r="S381" s="68">
        <f t="shared" si="92"/>
        <v>624</v>
      </c>
      <c r="T381" s="68">
        <f t="shared" si="93"/>
        <v>624</v>
      </c>
      <c r="U381" s="68"/>
      <c r="V381" s="68"/>
      <c r="W381" s="68">
        <f t="shared" si="88"/>
        <v>624</v>
      </c>
      <c r="X381" s="68">
        <f t="shared" si="89"/>
        <v>624</v>
      </c>
      <c r="Y381" s="68"/>
      <c r="Z381" s="68"/>
      <c r="AA381" s="68">
        <f t="shared" si="90"/>
        <v>624</v>
      </c>
      <c r="AB381" s="68">
        <f t="shared" si="91"/>
        <v>624</v>
      </c>
      <c r="AC381" s="68"/>
      <c r="AD381" s="68"/>
      <c r="AE381" s="68">
        <f t="shared" si="84"/>
        <v>624</v>
      </c>
      <c r="AF381" s="68">
        <f t="shared" si="85"/>
        <v>624</v>
      </c>
      <c r="AG381" s="3"/>
      <c r="AH381" s="3"/>
      <c r="AI381" s="146">
        <f t="shared" si="86"/>
        <v>624</v>
      </c>
      <c r="AJ381" s="146">
        <f t="shared" si="87"/>
        <v>624</v>
      </c>
      <c r="AK381" s="146"/>
      <c r="AL381" s="146"/>
      <c r="AM381" s="146">
        <f t="shared" si="82"/>
        <v>624</v>
      </c>
      <c r="AN381" s="146">
        <f t="shared" si="83"/>
        <v>624</v>
      </c>
    </row>
    <row r="382" spans="1:40" ht="22.5" x14ac:dyDescent="0.2">
      <c r="A382" s="42" t="s">
        <v>357</v>
      </c>
      <c r="B382" s="55" t="s">
        <v>107</v>
      </c>
      <c r="C382" s="56" t="s">
        <v>3</v>
      </c>
      <c r="D382" s="55" t="s">
        <v>2</v>
      </c>
      <c r="E382" s="57" t="s">
        <v>312</v>
      </c>
      <c r="F382" s="60" t="s">
        <v>7</v>
      </c>
      <c r="G382" s="52">
        <f t="shared" si="97"/>
        <v>624</v>
      </c>
      <c r="H382" s="52">
        <f t="shared" si="97"/>
        <v>624</v>
      </c>
      <c r="I382" s="52"/>
      <c r="J382" s="52"/>
      <c r="K382" s="52">
        <f t="shared" si="94"/>
        <v>624</v>
      </c>
      <c r="L382" s="91">
        <f t="shared" si="95"/>
        <v>624</v>
      </c>
      <c r="M382" s="51"/>
      <c r="N382" s="51"/>
      <c r="O382" s="49">
        <f t="shared" si="96"/>
        <v>624</v>
      </c>
      <c r="P382" s="49">
        <f t="shared" si="96"/>
        <v>624</v>
      </c>
      <c r="Q382" s="49"/>
      <c r="R382" s="49"/>
      <c r="S382" s="49">
        <f t="shared" si="92"/>
        <v>624</v>
      </c>
      <c r="T382" s="49">
        <f t="shared" si="93"/>
        <v>624</v>
      </c>
      <c r="U382" s="49"/>
      <c r="V382" s="49"/>
      <c r="W382" s="49">
        <f t="shared" si="88"/>
        <v>624</v>
      </c>
      <c r="X382" s="49">
        <f t="shared" si="89"/>
        <v>624</v>
      </c>
      <c r="Y382" s="49"/>
      <c r="Z382" s="49"/>
      <c r="AA382" s="49">
        <f t="shared" si="90"/>
        <v>624</v>
      </c>
      <c r="AB382" s="49">
        <f t="shared" si="91"/>
        <v>624</v>
      </c>
      <c r="AC382" s="49"/>
      <c r="AD382" s="49"/>
      <c r="AE382" s="49">
        <f t="shared" si="84"/>
        <v>624</v>
      </c>
      <c r="AF382" s="49">
        <f t="shared" si="85"/>
        <v>624</v>
      </c>
      <c r="AG382" s="3"/>
      <c r="AH382" s="3"/>
      <c r="AI382" s="135">
        <f t="shared" si="86"/>
        <v>624</v>
      </c>
      <c r="AJ382" s="135">
        <f t="shared" si="87"/>
        <v>624</v>
      </c>
      <c r="AK382" s="135"/>
      <c r="AL382" s="135"/>
      <c r="AM382" s="135">
        <f t="shared" si="82"/>
        <v>624</v>
      </c>
      <c r="AN382" s="135">
        <f t="shared" si="83"/>
        <v>624</v>
      </c>
    </row>
    <row r="383" spans="1:40" x14ac:dyDescent="0.2">
      <c r="A383" s="42" t="s">
        <v>38</v>
      </c>
      <c r="B383" s="55" t="s">
        <v>107</v>
      </c>
      <c r="C383" s="56" t="s">
        <v>3</v>
      </c>
      <c r="D383" s="55" t="s">
        <v>2</v>
      </c>
      <c r="E383" s="57" t="s">
        <v>312</v>
      </c>
      <c r="F383" s="60">
        <v>300</v>
      </c>
      <c r="G383" s="52">
        <f t="shared" si="97"/>
        <v>624</v>
      </c>
      <c r="H383" s="52">
        <f t="shared" si="97"/>
        <v>624</v>
      </c>
      <c r="I383" s="52"/>
      <c r="J383" s="52"/>
      <c r="K383" s="52">
        <f t="shared" si="94"/>
        <v>624</v>
      </c>
      <c r="L383" s="91">
        <f t="shared" si="95"/>
        <v>624</v>
      </c>
      <c r="M383" s="51"/>
      <c r="N383" s="51"/>
      <c r="O383" s="49">
        <f t="shared" si="96"/>
        <v>624</v>
      </c>
      <c r="P383" s="49">
        <f t="shared" si="96"/>
        <v>624</v>
      </c>
      <c r="Q383" s="49"/>
      <c r="R383" s="49"/>
      <c r="S383" s="49">
        <f t="shared" si="92"/>
        <v>624</v>
      </c>
      <c r="T383" s="49">
        <f t="shared" si="93"/>
        <v>624</v>
      </c>
      <c r="U383" s="49"/>
      <c r="V383" s="49"/>
      <c r="W383" s="49">
        <f t="shared" si="88"/>
        <v>624</v>
      </c>
      <c r="X383" s="49">
        <f t="shared" si="89"/>
        <v>624</v>
      </c>
      <c r="Y383" s="49"/>
      <c r="Z383" s="49"/>
      <c r="AA383" s="49">
        <f t="shared" si="90"/>
        <v>624</v>
      </c>
      <c r="AB383" s="49">
        <f t="shared" si="91"/>
        <v>624</v>
      </c>
      <c r="AC383" s="49"/>
      <c r="AD383" s="49"/>
      <c r="AE383" s="49">
        <f t="shared" si="84"/>
        <v>624</v>
      </c>
      <c r="AF383" s="49">
        <f t="shared" si="85"/>
        <v>624</v>
      </c>
      <c r="AG383" s="3"/>
      <c r="AH383" s="3"/>
      <c r="AI383" s="135">
        <f t="shared" si="86"/>
        <v>624</v>
      </c>
      <c r="AJ383" s="135">
        <f t="shared" si="87"/>
        <v>624</v>
      </c>
      <c r="AK383" s="135"/>
      <c r="AL383" s="135"/>
      <c r="AM383" s="135">
        <f t="shared" si="82"/>
        <v>624</v>
      </c>
      <c r="AN383" s="135">
        <f t="shared" si="83"/>
        <v>624</v>
      </c>
    </row>
    <row r="384" spans="1:40" ht="22.5" x14ac:dyDescent="0.2">
      <c r="A384" s="42" t="s">
        <v>36</v>
      </c>
      <c r="B384" s="55" t="s">
        <v>107</v>
      </c>
      <c r="C384" s="56" t="s">
        <v>3</v>
      </c>
      <c r="D384" s="55" t="s">
        <v>2</v>
      </c>
      <c r="E384" s="57" t="s">
        <v>312</v>
      </c>
      <c r="F384" s="60">
        <v>320</v>
      </c>
      <c r="G384" s="52">
        <v>624</v>
      </c>
      <c r="H384" s="52">
        <v>624</v>
      </c>
      <c r="I384" s="52"/>
      <c r="J384" s="52"/>
      <c r="K384" s="52">
        <f t="shared" si="94"/>
        <v>624</v>
      </c>
      <c r="L384" s="91">
        <f t="shared" si="95"/>
        <v>624</v>
      </c>
      <c r="M384" s="51"/>
      <c r="N384" s="51"/>
      <c r="O384" s="49">
        <f t="shared" si="96"/>
        <v>624</v>
      </c>
      <c r="P384" s="49">
        <f t="shared" si="96"/>
        <v>624</v>
      </c>
      <c r="Q384" s="49"/>
      <c r="R384" s="49"/>
      <c r="S384" s="49">
        <f t="shared" si="92"/>
        <v>624</v>
      </c>
      <c r="T384" s="49">
        <f t="shared" si="93"/>
        <v>624</v>
      </c>
      <c r="U384" s="49"/>
      <c r="V384" s="49"/>
      <c r="W384" s="49">
        <f t="shared" si="88"/>
        <v>624</v>
      </c>
      <c r="X384" s="49">
        <f t="shared" si="89"/>
        <v>624</v>
      </c>
      <c r="Y384" s="49"/>
      <c r="Z384" s="49"/>
      <c r="AA384" s="49">
        <f t="shared" si="90"/>
        <v>624</v>
      </c>
      <c r="AB384" s="49">
        <f t="shared" si="91"/>
        <v>624</v>
      </c>
      <c r="AC384" s="49"/>
      <c r="AD384" s="49"/>
      <c r="AE384" s="49">
        <f t="shared" si="84"/>
        <v>624</v>
      </c>
      <c r="AF384" s="49">
        <f t="shared" si="85"/>
        <v>624</v>
      </c>
      <c r="AG384" s="3"/>
      <c r="AH384" s="3"/>
      <c r="AI384" s="135">
        <f t="shared" si="86"/>
        <v>624</v>
      </c>
      <c r="AJ384" s="135">
        <f t="shared" si="87"/>
        <v>624</v>
      </c>
      <c r="AK384" s="135"/>
      <c r="AL384" s="135"/>
      <c r="AM384" s="135">
        <f t="shared" si="82"/>
        <v>624</v>
      </c>
      <c r="AN384" s="135">
        <f t="shared" si="83"/>
        <v>624</v>
      </c>
    </row>
    <row r="385" spans="1:40" ht="56.25" x14ac:dyDescent="0.2">
      <c r="A385" s="61" t="s">
        <v>304</v>
      </c>
      <c r="B385" s="112" t="s">
        <v>104</v>
      </c>
      <c r="C385" s="113" t="s">
        <v>3</v>
      </c>
      <c r="D385" s="112" t="s">
        <v>2</v>
      </c>
      <c r="E385" s="114" t="s">
        <v>9</v>
      </c>
      <c r="F385" s="115" t="s">
        <v>7</v>
      </c>
      <c r="G385" s="40">
        <f>G386+G391+G394+G397</f>
        <v>10103.299999999999</v>
      </c>
      <c r="H385" s="40">
        <f>H386+H391+H394+H397</f>
        <v>10253.299999999999</v>
      </c>
      <c r="I385" s="40"/>
      <c r="J385" s="40">
        <f>J397</f>
        <v>-150</v>
      </c>
      <c r="K385" s="40">
        <f t="shared" si="94"/>
        <v>10103.299999999999</v>
      </c>
      <c r="L385" s="41">
        <f t="shared" si="95"/>
        <v>10103.299999999999</v>
      </c>
      <c r="M385" s="51"/>
      <c r="N385" s="51"/>
      <c r="O385" s="68">
        <f t="shared" si="96"/>
        <v>10103.299999999999</v>
      </c>
      <c r="P385" s="68">
        <f t="shared" si="96"/>
        <v>10103.299999999999</v>
      </c>
      <c r="Q385" s="68"/>
      <c r="R385" s="68"/>
      <c r="S385" s="68">
        <f t="shared" si="92"/>
        <v>10103.299999999999</v>
      </c>
      <c r="T385" s="68">
        <f t="shared" si="93"/>
        <v>10103.299999999999</v>
      </c>
      <c r="U385" s="68"/>
      <c r="V385" s="68"/>
      <c r="W385" s="68">
        <f t="shared" si="88"/>
        <v>10103.299999999999</v>
      </c>
      <c r="X385" s="68">
        <f t="shared" si="89"/>
        <v>10103.299999999999</v>
      </c>
      <c r="Y385" s="68"/>
      <c r="Z385" s="68"/>
      <c r="AA385" s="68">
        <f t="shared" si="90"/>
        <v>10103.299999999999</v>
      </c>
      <c r="AB385" s="68">
        <f t="shared" si="91"/>
        <v>10103.299999999999</v>
      </c>
      <c r="AC385" s="68"/>
      <c r="AD385" s="68"/>
      <c r="AE385" s="68">
        <f t="shared" si="84"/>
        <v>10103.299999999999</v>
      </c>
      <c r="AF385" s="68">
        <f t="shared" si="85"/>
        <v>10103.299999999999</v>
      </c>
      <c r="AG385" s="3"/>
      <c r="AH385" s="3"/>
      <c r="AI385" s="146">
        <f t="shared" si="86"/>
        <v>10103.299999999999</v>
      </c>
      <c r="AJ385" s="146">
        <f t="shared" si="87"/>
        <v>10103.299999999999</v>
      </c>
      <c r="AK385" s="146"/>
      <c r="AL385" s="146"/>
      <c r="AM385" s="146">
        <f t="shared" si="82"/>
        <v>10103.299999999999</v>
      </c>
      <c r="AN385" s="146">
        <f t="shared" si="83"/>
        <v>10103.299999999999</v>
      </c>
    </row>
    <row r="386" spans="1:40" ht="22.5" x14ac:dyDescent="0.2">
      <c r="A386" s="42" t="s">
        <v>15</v>
      </c>
      <c r="B386" s="55" t="s">
        <v>104</v>
      </c>
      <c r="C386" s="56" t="s">
        <v>3</v>
      </c>
      <c r="D386" s="55" t="s">
        <v>2</v>
      </c>
      <c r="E386" s="57" t="s">
        <v>11</v>
      </c>
      <c r="F386" s="60" t="s">
        <v>7</v>
      </c>
      <c r="G386" s="52">
        <f>G387+G389</f>
        <v>9939.2999999999993</v>
      </c>
      <c r="H386" s="52">
        <f>H387+H389</f>
        <v>9939.2999999999993</v>
      </c>
      <c r="I386" s="52"/>
      <c r="J386" s="52"/>
      <c r="K386" s="52">
        <f t="shared" si="94"/>
        <v>9939.2999999999993</v>
      </c>
      <c r="L386" s="91">
        <f t="shared" si="95"/>
        <v>9939.2999999999993</v>
      </c>
      <c r="M386" s="51"/>
      <c r="N386" s="51"/>
      <c r="O386" s="49">
        <f t="shared" si="96"/>
        <v>9939.2999999999993</v>
      </c>
      <c r="P386" s="49">
        <f t="shared" si="96"/>
        <v>9939.2999999999993</v>
      </c>
      <c r="Q386" s="49"/>
      <c r="R386" s="49"/>
      <c r="S386" s="49">
        <f t="shared" si="92"/>
        <v>9939.2999999999993</v>
      </c>
      <c r="T386" s="49">
        <f t="shared" si="93"/>
        <v>9939.2999999999993</v>
      </c>
      <c r="U386" s="49"/>
      <c r="V386" s="49"/>
      <c r="W386" s="49">
        <f t="shared" si="88"/>
        <v>9939.2999999999993</v>
      </c>
      <c r="X386" s="49">
        <f t="shared" si="89"/>
        <v>9939.2999999999993</v>
      </c>
      <c r="Y386" s="49"/>
      <c r="Z386" s="49"/>
      <c r="AA386" s="49">
        <f t="shared" si="90"/>
        <v>9939.2999999999993</v>
      </c>
      <c r="AB386" s="49">
        <f t="shared" si="91"/>
        <v>9939.2999999999993</v>
      </c>
      <c r="AC386" s="49"/>
      <c r="AD386" s="49"/>
      <c r="AE386" s="49">
        <f t="shared" si="84"/>
        <v>9939.2999999999993</v>
      </c>
      <c r="AF386" s="49">
        <f t="shared" si="85"/>
        <v>9939.2999999999993</v>
      </c>
      <c r="AG386" s="3"/>
      <c r="AH386" s="3"/>
      <c r="AI386" s="135">
        <f t="shared" si="86"/>
        <v>9939.2999999999993</v>
      </c>
      <c r="AJ386" s="135">
        <f t="shared" si="87"/>
        <v>9939.2999999999993</v>
      </c>
      <c r="AK386" s="135"/>
      <c r="AL386" s="135"/>
      <c r="AM386" s="135">
        <f t="shared" si="82"/>
        <v>9939.2999999999993</v>
      </c>
      <c r="AN386" s="135">
        <f t="shared" si="83"/>
        <v>9939.2999999999993</v>
      </c>
    </row>
    <row r="387" spans="1:40" ht="56.25" x14ac:dyDescent="0.2">
      <c r="A387" s="42" t="s">
        <v>6</v>
      </c>
      <c r="B387" s="55" t="s">
        <v>104</v>
      </c>
      <c r="C387" s="56" t="s">
        <v>3</v>
      </c>
      <c r="D387" s="55" t="s">
        <v>2</v>
      </c>
      <c r="E387" s="57" t="s">
        <v>11</v>
      </c>
      <c r="F387" s="60">
        <v>100</v>
      </c>
      <c r="G387" s="52">
        <f>G388</f>
        <v>9582.2999999999993</v>
      </c>
      <c r="H387" s="52">
        <f>H388</f>
        <v>9582.2999999999993</v>
      </c>
      <c r="I387" s="52"/>
      <c r="J387" s="52"/>
      <c r="K387" s="52">
        <f t="shared" si="94"/>
        <v>9582.2999999999993</v>
      </c>
      <c r="L387" s="91">
        <f t="shared" si="95"/>
        <v>9582.2999999999993</v>
      </c>
      <c r="M387" s="51"/>
      <c r="N387" s="51"/>
      <c r="O387" s="49">
        <f t="shared" si="96"/>
        <v>9582.2999999999993</v>
      </c>
      <c r="P387" s="49">
        <f t="shared" si="96"/>
        <v>9582.2999999999993</v>
      </c>
      <c r="Q387" s="49"/>
      <c r="R387" s="49"/>
      <c r="S387" s="49">
        <f t="shared" si="92"/>
        <v>9582.2999999999993</v>
      </c>
      <c r="T387" s="49">
        <f t="shared" si="93"/>
        <v>9582.2999999999993</v>
      </c>
      <c r="U387" s="49"/>
      <c r="V387" s="49"/>
      <c r="W387" s="49">
        <f t="shared" si="88"/>
        <v>9582.2999999999993</v>
      </c>
      <c r="X387" s="49">
        <f t="shared" si="89"/>
        <v>9582.2999999999993</v>
      </c>
      <c r="Y387" s="49"/>
      <c r="Z387" s="49"/>
      <c r="AA387" s="49">
        <f t="shared" si="90"/>
        <v>9582.2999999999993</v>
      </c>
      <c r="AB387" s="49">
        <f t="shared" si="91"/>
        <v>9582.2999999999993</v>
      </c>
      <c r="AC387" s="49"/>
      <c r="AD387" s="49"/>
      <c r="AE387" s="49">
        <f t="shared" si="84"/>
        <v>9582.2999999999993</v>
      </c>
      <c r="AF387" s="49">
        <f t="shared" si="85"/>
        <v>9582.2999999999993</v>
      </c>
      <c r="AG387" s="3"/>
      <c r="AH387" s="3"/>
      <c r="AI387" s="135">
        <f t="shared" si="86"/>
        <v>9582.2999999999993</v>
      </c>
      <c r="AJ387" s="135">
        <f t="shared" si="87"/>
        <v>9582.2999999999993</v>
      </c>
      <c r="AK387" s="135"/>
      <c r="AL387" s="135"/>
      <c r="AM387" s="135">
        <f t="shared" si="82"/>
        <v>9582.2999999999993</v>
      </c>
      <c r="AN387" s="135">
        <f t="shared" si="83"/>
        <v>9582.2999999999993</v>
      </c>
    </row>
    <row r="388" spans="1:40" ht="22.5" x14ac:dyDescent="0.2">
      <c r="A388" s="42" t="s">
        <v>5</v>
      </c>
      <c r="B388" s="55" t="s">
        <v>104</v>
      </c>
      <c r="C388" s="56" t="s">
        <v>3</v>
      </c>
      <c r="D388" s="55" t="s">
        <v>2</v>
      </c>
      <c r="E388" s="57" t="s">
        <v>11</v>
      </c>
      <c r="F388" s="60">
        <v>120</v>
      </c>
      <c r="G388" s="52">
        <f>7027+457+2098.3</f>
        <v>9582.2999999999993</v>
      </c>
      <c r="H388" s="52">
        <f>7027+457+2098.3</f>
        <v>9582.2999999999993</v>
      </c>
      <c r="I388" s="52"/>
      <c r="J388" s="52"/>
      <c r="K388" s="52">
        <f t="shared" si="94"/>
        <v>9582.2999999999993</v>
      </c>
      <c r="L388" s="91">
        <f t="shared" si="95"/>
        <v>9582.2999999999993</v>
      </c>
      <c r="M388" s="51"/>
      <c r="N388" s="51"/>
      <c r="O388" s="49">
        <f t="shared" si="96"/>
        <v>9582.2999999999993</v>
      </c>
      <c r="P388" s="49">
        <f t="shared" si="96"/>
        <v>9582.2999999999993</v>
      </c>
      <c r="Q388" s="49"/>
      <c r="R388" s="49"/>
      <c r="S388" s="49">
        <f t="shared" si="92"/>
        <v>9582.2999999999993</v>
      </c>
      <c r="T388" s="49">
        <f t="shared" si="93"/>
        <v>9582.2999999999993</v>
      </c>
      <c r="U388" s="49"/>
      <c r="V388" s="49"/>
      <c r="W388" s="49">
        <f t="shared" si="88"/>
        <v>9582.2999999999993</v>
      </c>
      <c r="X388" s="49">
        <f t="shared" si="89"/>
        <v>9582.2999999999993</v>
      </c>
      <c r="Y388" s="49"/>
      <c r="Z388" s="49"/>
      <c r="AA388" s="49">
        <f t="shared" si="90"/>
        <v>9582.2999999999993</v>
      </c>
      <c r="AB388" s="49">
        <f t="shared" si="91"/>
        <v>9582.2999999999993</v>
      </c>
      <c r="AC388" s="49"/>
      <c r="AD388" s="49"/>
      <c r="AE388" s="49">
        <f t="shared" si="84"/>
        <v>9582.2999999999993</v>
      </c>
      <c r="AF388" s="49">
        <f t="shared" si="85"/>
        <v>9582.2999999999993</v>
      </c>
      <c r="AG388" s="3"/>
      <c r="AH388" s="3"/>
      <c r="AI388" s="135">
        <f t="shared" si="86"/>
        <v>9582.2999999999993</v>
      </c>
      <c r="AJ388" s="135">
        <f t="shared" si="87"/>
        <v>9582.2999999999993</v>
      </c>
      <c r="AK388" s="135"/>
      <c r="AL388" s="135"/>
      <c r="AM388" s="135">
        <f t="shared" si="82"/>
        <v>9582.2999999999993</v>
      </c>
      <c r="AN388" s="135">
        <f t="shared" si="83"/>
        <v>9582.2999999999993</v>
      </c>
    </row>
    <row r="389" spans="1:40" ht="22.5" x14ac:dyDescent="0.2">
      <c r="A389" s="42" t="s">
        <v>14</v>
      </c>
      <c r="B389" s="55" t="s">
        <v>104</v>
      </c>
      <c r="C389" s="56" t="s">
        <v>3</v>
      </c>
      <c r="D389" s="55" t="s">
        <v>2</v>
      </c>
      <c r="E389" s="57" t="s">
        <v>11</v>
      </c>
      <c r="F389" s="60">
        <v>200</v>
      </c>
      <c r="G389" s="52">
        <f>G390</f>
        <v>357</v>
      </c>
      <c r="H389" s="52">
        <f>H390</f>
        <v>357</v>
      </c>
      <c r="I389" s="52"/>
      <c r="J389" s="52"/>
      <c r="K389" s="52">
        <f t="shared" si="94"/>
        <v>357</v>
      </c>
      <c r="L389" s="91">
        <f t="shared" si="95"/>
        <v>357</v>
      </c>
      <c r="M389" s="51"/>
      <c r="N389" s="51"/>
      <c r="O389" s="49">
        <f t="shared" si="96"/>
        <v>357</v>
      </c>
      <c r="P389" s="49">
        <f t="shared" si="96"/>
        <v>357</v>
      </c>
      <c r="Q389" s="49"/>
      <c r="R389" s="49"/>
      <c r="S389" s="49">
        <f t="shared" si="92"/>
        <v>357</v>
      </c>
      <c r="T389" s="49">
        <f t="shared" si="93"/>
        <v>357</v>
      </c>
      <c r="U389" s="49"/>
      <c r="V389" s="49"/>
      <c r="W389" s="49">
        <f t="shared" si="88"/>
        <v>357</v>
      </c>
      <c r="X389" s="49">
        <f t="shared" si="89"/>
        <v>357</v>
      </c>
      <c r="Y389" s="49"/>
      <c r="Z389" s="49"/>
      <c r="AA389" s="49">
        <f t="shared" si="90"/>
        <v>357</v>
      </c>
      <c r="AB389" s="49">
        <f t="shared" si="91"/>
        <v>357</v>
      </c>
      <c r="AC389" s="49"/>
      <c r="AD389" s="49"/>
      <c r="AE389" s="49">
        <f t="shared" si="84"/>
        <v>357</v>
      </c>
      <c r="AF389" s="49">
        <f t="shared" si="85"/>
        <v>357</v>
      </c>
      <c r="AG389" s="3"/>
      <c r="AH389" s="3"/>
      <c r="AI389" s="135">
        <f t="shared" si="86"/>
        <v>357</v>
      </c>
      <c r="AJ389" s="135">
        <f t="shared" si="87"/>
        <v>357</v>
      </c>
      <c r="AK389" s="135"/>
      <c r="AL389" s="135"/>
      <c r="AM389" s="135">
        <f t="shared" si="82"/>
        <v>357</v>
      </c>
      <c r="AN389" s="135">
        <f t="shared" si="83"/>
        <v>357</v>
      </c>
    </row>
    <row r="390" spans="1:40" ht="22.5" x14ac:dyDescent="0.2">
      <c r="A390" s="42" t="s">
        <v>13</v>
      </c>
      <c r="B390" s="55" t="s">
        <v>104</v>
      </c>
      <c r="C390" s="56" t="s">
        <v>3</v>
      </c>
      <c r="D390" s="55" t="s">
        <v>2</v>
      </c>
      <c r="E390" s="57" t="s">
        <v>11</v>
      </c>
      <c r="F390" s="60">
        <v>240</v>
      </c>
      <c r="G390" s="52">
        <f>300+57</f>
        <v>357</v>
      </c>
      <c r="H390" s="52">
        <f>300+57</f>
        <v>357</v>
      </c>
      <c r="I390" s="52"/>
      <c r="J390" s="52"/>
      <c r="K390" s="52">
        <f t="shared" si="94"/>
        <v>357</v>
      </c>
      <c r="L390" s="91">
        <f t="shared" si="95"/>
        <v>357</v>
      </c>
      <c r="M390" s="51"/>
      <c r="N390" s="51"/>
      <c r="O390" s="49">
        <f t="shared" si="96"/>
        <v>357</v>
      </c>
      <c r="P390" s="49">
        <f t="shared" si="96"/>
        <v>357</v>
      </c>
      <c r="Q390" s="49"/>
      <c r="R390" s="49"/>
      <c r="S390" s="49">
        <f t="shared" si="92"/>
        <v>357</v>
      </c>
      <c r="T390" s="49">
        <f t="shared" si="93"/>
        <v>357</v>
      </c>
      <c r="U390" s="49"/>
      <c r="V390" s="49"/>
      <c r="W390" s="49">
        <f t="shared" si="88"/>
        <v>357</v>
      </c>
      <c r="X390" s="49">
        <f t="shared" si="89"/>
        <v>357</v>
      </c>
      <c r="Y390" s="49"/>
      <c r="Z390" s="49"/>
      <c r="AA390" s="49">
        <f t="shared" si="90"/>
        <v>357</v>
      </c>
      <c r="AB390" s="49">
        <f t="shared" si="91"/>
        <v>357</v>
      </c>
      <c r="AC390" s="49"/>
      <c r="AD390" s="49"/>
      <c r="AE390" s="49">
        <f t="shared" si="84"/>
        <v>357</v>
      </c>
      <c r="AF390" s="49">
        <f t="shared" si="85"/>
        <v>357</v>
      </c>
      <c r="AG390" s="3"/>
      <c r="AH390" s="3"/>
      <c r="AI390" s="135">
        <f t="shared" si="86"/>
        <v>357</v>
      </c>
      <c r="AJ390" s="135">
        <f t="shared" si="87"/>
        <v>357</v>
      </c>
      <c r="AK390" s="135"/>
      <c r="AL390" s="135"/>
      <c r="AM390" s="135">
        <f t="shared" si="82"/>
        <v>357</v>
      </c>
      <c r="AN390" s="135">
        <f t="shared" si="83"/>
        <v>357</v>
      </c>
    </row>
    <row r="391" spans="1:40" ht="67.5" x14ac:dyDescent="0.2">
      <c r="A391" s="42" t="s">
        <v>105</v>
      </c>
      <c r="B391" s="55" t="s">
        <v>104</v>
      </c>
      <c r="C391" s="56" t="s">
        <v>3</v>
      </c>
      <c r="D391" s="55" t="s">
        <v>2</v>
      </c>
      <c r="E391" s="57" t="s">
        <v>103</v>
      </c>
      <c r="F391" s="60" t="s">
        <v>7</v>
      </c>
      <c r="G391" s="52">
        <f>G392</f>
        <v>100</v>
      </c>
      <c r="H391" s="52">
        <f>H392</f>
        <v>100</v>
      </c>
      <c r="I391" s="52"/>
      <c r="J391" s="52"/>
      <c r="K391" s="52">
        <f t="shared" si="94"/>
        <v>100</v>
      </c>
      <c r="L391" s="91">
        <f t="shared" si="95"/>
        <v>100</v>
      </c>
      <c r="M391" s="51"/>
      <c r="N391" s="51"/>
      <c r="O391" s="49">
        <f t="shared" si="96"/>
        <v>100</v>
      </c>
      <c r="P391" s="49">
        <f t="shared" si="96"/>
        <v>100</v>
      </c>
      <c r="Q391" s="49"/>
      <c r="R391" s="49"/>
      <c r="S391" s="49">
        <f t="shared" si="92"/>
        <v>100</v>
      </c>
      <c r="T391" s="49">
        <f t="shared" si="93"/>
        <v>100</v>
      </c>
      <c r="U391" s="49"/>
      <c r="V391" s="49"/>
      <c r="W391" s="49">
        <f t="shared" si="88"/>
        <v>100</v>
      </c>
      <c r="X391" s="49">
        <f t="shared" si="89"/>
        <v>100</v>
      </c>
      <c r="Y391" s="49"/>
      <c r="Z391" s="49"/>
      <c r="AA391" s="49">
        <f t="shared" si="90"/>
        <v>100</v>
      </c>
      <c r="AB391" s="49">
        <f t="shared" si="91"/>
        <v>100</v>
      </c>
      <c r="AC391" s="49"/>
      <c r="AD391" s="49"/>
      <c r="AE391" s="49">
        <f t="shared" si="84"/>
        <v>100</v>
      </c>
      <c r="AF391" s="49">
        <f t="shared" si="85"/>
        <v>100</v>
      </c>
      <c r="AG391" s="3"/>
      <c r="AH391" s="3"/>
      <c r="AI391" s="135">
        <f t="shared" si="86"/>
        <v>100</v>
      </c>
      <c r="AJ391" s="135">
        <f t="shared" si="87"/>
        <v>100</v>
      </c>
      <c r="AK391" s="135"/>
      <c r="AL391" s="135"/>
      <c r="AM391" s="135">
        <f t="shared" si="82"/>
        <v>100</v>
      </c>
      <c r="AN391" s="135">
        <f t="shared" si="83"/>
        <v>100</v>
      </c>
    </row>
    <row r="392" spans="1:40" ht="22.5" x14ac:dyDescent="0.2">
      <c r="A392" s="42" t="s">
        <v>14</v>
      </c>
      <c r="B392" s="55" t="s">
        <v>104</v>
      </c>
      <c r="C392" s="56" t="s">
        <v>3</v>
      </c>
      <c r="D392" s="55" t="s">
        <v>2</v>
      </c>
      <c r="E392" s="57" t="s">
        <v>103</v>
      </c>
      <c r="F392" s="60">
        <v>200</v>
      </c>
      <c r="G392" s="52">
        <f>G393</f>
        <v>100</v>
      </c>
      <c r="H392" s="52">
        <f>H393</f>
        <v>100</v>
      </c>
      <c r="I392" s="52"/>
      <c r="J392" s="52"/>
      <c r="K392" s="52">
        <f t="shared" si="94"/>
        <v>100</v>
      </c>
      <c r="L392" s="91">
        <f t="shared" si="95"/>
        <v>100</v>
      </c>
      <c r="M392" s="51"/>
      <c r="N392" s="51"/>
      <c r="O392" s="49">
        <f t="shared" si="96"/>
        <v>100</v>
      </c>
      <c r="P392" s="49">
        <f t="shared" si="96"/>
        <v>100</v>
      </c>
      <c r="Q392" s="49"/>
      <c r="R392" s="49"/>
      <c r="S392" s="49">
        <f t="shared" si="92"/>
        <v>100</v>
      </c>
      <c r="T392" s="49">
        <f t="shared" si="93"/>
        <v>100</v>
      </c>
      <c r="U392" s="49"/>
      <c r="V392" s="49"/>
      <c r="W392" s="49">
        <f t="shared" si="88"/>
        <v>100</v>
      </c>
      <c r="X392" s="49">
        <f t="shared" si="89"/>
        <v>100</v>
      </c>
      <c r="Y392" s="49"/>
      <c r="Z392" s="49"/>
      <c r="AA392" s="49">
        <f t="shared" si="90"/>
        <v>100</v>
      </c>
      <c r="AB392" s="49">
        <f t="shared" si="91"/>
        <v>100</v>
      </c>
      <c r="AC392" s="49"/>
      <c r="AD392" s="49"/>
      <c r="AE392" s="49">
        <f t="shared" si="84"/>
        <v>100</v>
      </c>
      <c r="AF392" s="49">
        <f t="shared" si="85"/>
        <v>100</v>
      </c>
      <c r="AG392" s="3"/>
      <c r="AH392" s="3"/>
      <c r="AI392" s="135">
        <f t="shared" si="86"/>
        <v>100</v>
      </c>
      <c r="AJ392" s="135">
        <f t="shared" si="87"/>
        <v>100</v>
      </c>
      <c r="AK392" s="135"/>
      <c r="AL392" s="135"/>
      <c r="AM392" s="135">
        <f t="shared" si="82"/>
        <v>100</v>
      </c>
      <c r="AN392" s="135">
        <f t="shared" si="83"/>
        <v>100</v>
      </c>
    </row>
    <row r="393" spans="1:40" ht="22.5" x14ac:dyDescent="0.2">
      <c r="A393" s="42" t="s">
        <v>13</v>
      </c>
      <c r="B393" s="55" t="s">
        <v>104</v>
      </c>
      <c r="C393" s="56" t="s">
        <v>3</v>
      </c>
      <c r="D393" s="55" t="s">
        <v>2</v>
      </c>
      <c r="E393" s="57" t="s">
        <v>103</v>
      </c>
      <c r="F393" s="60">
        <v>240</v>
      </c>
      <c r="G393" s="52">
        <v>100</v>
      </c>
      <c r="H393" s="52">
        <v>100</v>
      </c>
      <c r="I393" s="52"/>
      <c r="J393" s="52"/>
      <c r="K393" s="52">
        <f t="shared" si="94"/>
        <v>100</v>
      </c>
      <c r="L393" s="91">
        <f t="shared" si="95"/>
        <v>100</v>
      </c>
      <c r="M393" s="51"/>
      <c r="N393" s="51"/>
      <c r="O393" s="49">
        <f t="shared" si="96"/>
        <v>100</v>
      </c>
      <c r="P393" s="49">
        <f t="shared" si="96"/>
        <v>100</v>
      </c>
      <c r="Q393" s="49"/>
      <c r="R393" s="49"/>
      <c r="S393" s="49">
        <f t="shared" si="92"/>
        <v>100</v>
      </c>
      <c r="T393" s="49">
        <f t="shared" si="93"/>
        <v>100</v>
      </c>
      <c r="U393" s="49"/>
      <c r="V393" s="49"/>
      <c r="W393" s="49">
        <f t="shared" si="88"/>
        <v>100</v>
      </c>
      <c r="X393" s="49">
        <f t="shared" si="89"/>
        <v>100</v>
      </c>
      <c r="Y393" s="49"/>
      <c r="Z393" s="49"/>
      <c r="AA393" s="49">
        <f t="shared" si="90"/>
        <v>100</v>
      </c>
      <c r="AB393" s="49">
        <f t="shared" si="91"/>
        <v>100</v>
      </c>
      <c r="AC393" s="49"/>
      <c r="AD393" s="49"/>
      <c r="AE393" s="49">
        <f t="shared" si="84"/>
        <v>100</v>
      </c>
      <c r="AF393" s="49">
        <f t="shared" si="85"/>
        <v>100</v>
      </c>
      <c r="AG393" s="3"/>
      <c r="AH393" s="3"/>
      <c r="AI393" s="135">
        <f t="shared" si="86"/>
        <v>100</v>
      </c>
      <c r="AJ393" s="135">
        <f t="shared" si="87"/>
        <v>100</v>
      </c>
      <c r="AK393" s="135"/>
      <c r="AL393" s="135"/>
      <c r="AM393" s="135">
        <f t="shared" si="82"/>
        <v>100</v>
      </c>
      <c r="AN393" s="135">
        <f t="shared" si="83"/>
        <v>100</v>
      </c>
    </row>
    <row r="394" spans="1:40" ht="33.75" x14ac:dyDescent="0.2">
      <c r="A394" s="53" t="s">
        <v>274</v>
      </c>
      <c r="B394" s="55" t="s">
        <v>104</v>
      </c>
      <c r="C394" s="56" t="s">
        <v>3</v>
      </c>
      <c r="D394" s="55" t="s">
        <v>2</v>
      </c>
      <c r="E394" s="47">
        <v>81290</v>
      </c>
      <c r="F394" s="60"/>
      <c r="G394" s="52">
        <f>G395</f>
        <v>64</v>
      </c>
      <c r="H394" s="52">
        <f>H395</f>
        <v>64</v>
      </c>
      <c r="I394" s="52"/>
      <c r="J394" s="52"/>
      <c r="K394" s="52">
        <f t="shared" si="94"/>
        <v>64</v>
      </c>
      <c r="L394" s="91">
        <f t="shared" si="95"/>
        <v>64</v>
      </c>
      <c r="M394" s="51"/>
      <c r="N394" s="51"/>
      <c r="O394" s="49">
        <f t="shared" si="96"/>
        <v>64</v>
      </c>
      <c r="P394" s="49">
        <f t="shared" si="96"/>
        <v>64</v>
      </c>
      <c r="Q394" s="49"/>
      <c r="R394" s="49"/>
      <c r="S394" s="49">
        <f t="shared" si="92"/>
        <v>64</v>
      </c>
      <c r="T394" s="49">
        <f t="shared" si="93"/>
        <v>64</v>
      </c>
      <c r="U394" s="49"/>
      <c r="V394" s="49"/>
      <c r="W394" s="49">
        <f t="shared" si="88"/>
        <v>64</v>
      </c>
      <c r="X394" s="49">
        <f t="shared" si="89"/>
        <v>64</v>
      </c>
      <c r="Y394" s="49"/>
      <c r="Z394" s="49"/>
      <c r="AA394" s="49">
        <f t="shared" si="90"/>
        <v>64</v>
      </c>
      <c r="AB394" s="49">
        <f t="shared" si="91"/>
        <v>64</v>
      </c>
      <c r="AC394" s="49"/>
      <c r="AD394" s="49"/>
      <c r="AE394" s="49">
        <f t="shared" si="84"/>
        <v>64</v>
      </c>
      <c r="AF394" s="49">
        <f t="shared" si="85"/>
        <v>64</v>
      </c>
      <c r="AG394" s="3"/>
      <c r="AH394" s="3"/>
      <c r="AI394" s="135">
        <f t="shared" si="86"/>
        <v>64</v>
      </c>
      <c r="AJ394" s="135">
        <f t="shared" si="87"/>
        <v>64</v>
      </c>
      <c r="AK394" s="135"/>
      <c r="AL394" s="135"/>
      <c r="AM394" s="135">
        <f t="shared" si="82"/>
        <v>64</v>
      </c>
      <c r="AN394" s="135">
        <f t="shared" si="83"/>
        <v>64</v>
      </c>
    </row>
    <row r="395" spans="1:40" ht="22.5" x14ac:dyDescent="0.2">
      <c r="A395" s="53" t="s">
        <v>14</v>
      </c>
      <c r="B395" s="55" t="s">
        <v>104</v>
      </c>
      <c r="C395" s="56" t="s">
        <v>3</v>
      </c>
      <c r="D395" s="55" t="s">
        <v>2</v>
      </c>
      <c r="E395" s="47">
        <v>81290</v>
      </c>
      <c r="F395" s="60">
        <v>200</v>
      </c>
      <c r="G395" s="52">
        <f>G396</f>
        <v>64</v>
      </c>
      <c r="H395" s="52">
        <f>H396</f>
        <v>64</v>
      </c>
      <c r="I395" s="52"/>
      <c r="J395" s="52"/>
      <c r="K395" s="52">
        <f t="shared" si="94"/>
        <v>64</v>
      </c>
      <c r="L395" s="91">
        <f t="shared" si="95"/>
        <v>64</v>
      </c>
      <c r="M395" s="51"/>
      <c r="N395" s="51"/>
      <c r="O395" s="49">
        <f t="shared" si="96"/>
        <v>64</v>
      </c>
      <c r="P395" s="49">
        <f t="shared" si="96"/>
        <v>64</v>
      </c>
      <c r="Q395" s="49"/>
      <c r="R395" s="49"/>
      <c r="S395" s="49">
        <f t="shared" si="92"/>
        <v>64</v>
      </c>
      <c r="T395" s="49">
        <f t="shared" si="93"/>
        <v>64</v>
      </c>
      <c r="U395" s="49"/>
      <c r="V395" s="49"/>
      <c r="W395" s="49">
        <f t="shared" si="88"/>
        <v>64</v>
      </c>
      <c r="X395" s="49">
        <f t="shared" si="89"/>
        <v>64</v>
      </c>
      <c r="Y395" s="49"/>
      <c r="Z395" s="49"/>
      <c r="AA395" s="49">
        <f t="shared" si="90"/>
        <v>64</v>
      </c>
      <c r="AB395" s="49">
        <f t="shared" si="91"/>
        <v>64</v>
      </c>
      <c r="AC395" s="49"/>
      <c r="AD395" s="49"/>
      <c r="AE395" s="49">
        <f t="shared" si="84"/>
        <v>64</v>
      </c>
      <c r="AF395" s="49">
        <f t="shared" si="85"/>
        <v>64</v>
      </c>
      <c r="AG395" s="3"/>
      <c r="AH395" s="3"/>
      <c r="AI395" s="135">
        <f t="shared" si="86"/>
        <v>64</v>
      </c>
      <c r="AJ395" s="135">
        <f t="shared" si="87"/>
        <v>64</v>
      </c>
      <c r="AK395" s="135"/>
      <c r="AL395" s="135"/>
      <c r="AM395" s="135">
        <f t="shared" si="82"/>
        <v>64</v>
      </c>
      <c r="AN395" s="135">
        <f t="shared" si="83"/>
        <v>64</v>
      </c>
    </row>
    <row r="396" spans="1:40" ht="22.5" x14ac:dyDescent="0.2">
      <c r="A396" s="53" t="s">
        <v>13</v>
      </c>
      <c r="B396" s="55" t="s">
        <v>104</v>
      </c>
      <c r="C396" s="56" t="s">
        <v>3</v>
      </c>
      <c r="D396" s="55" t="s">
        <v>2</v>
      </c>
      <c r="E396" s="47">
        <v>81290</v>
      </c>
      <c r="F396" s="60">
        <v>240</v>
      </c>
      <c r="G396" s="52">
        <v>64</v>
      </c>
      <c r="H396" s="52">
        <v>64</v>
      </c>
      <c r="I396" s="52"/>
      <c r="J396" s="52"/>
      <c r="K396" s="52">
        <f t="shared" si="94"/>
        <v>64</v>
      </c>
      <c r="L396" s="91">
        <f t="shared" si="95"/>
        <v>64</v>
      </c>
      <c r="M396" s="51"/>
      <c r="N396" s="51"/>
      <c r="O396" s="49">
        <f t="shared" si="96"/>
        <v>64</v>
      </c>
      <c r="P396" s="49">
        <f t="shared" si="96"/>
        <v>64</v>
      </c>
      <c r="Q396" s="49"/>
      <c r="R396" s="49"/>
      <c r="S396" s="49">
        <f t="shared" si="92"/>
        <v>64</v>
      </c>
      <c r="T396" s="49">
        <f t="shared" si="93"/>
        <v>64</v>
      </c>
      <c r="U396" s="49"/>
      <c r="V396" s="49"/>
      <c r="W396" s="49">
        <f t="shared" si="88"/>
        <v>64</v>
      </c>
      <c r="X396" s="49">
        <f t="shared" si="89"/>
        <v>64</v>
      </c>
      <c r="Y396" s="49"/>
      <c r="Z396" s="49"/>
      <c r="AA396" s="49">
        <f t="shared" si="90"/>
        <v>64</v>
      </c>
      <c r="AB396" s="49">
        <f t="shared" si="91"/>
        <v>64</v>
      </c>
      <c r="AC396" s="49"/>
      <c r="AD396" s="49"/>
      <c r="AE396" s="49">
        <f t="shared" si="84"/>
        <v>64</v>
      </c>
      <c r="AF396" s="49">
        <f t="shared" si="85"/>
        <v>64</v>
      </c>
      <c r="AG396" s="3"/>
      <c r="AH396" s="3"/>
      <c r="AI396" s="135">
        <f t="shared" si="86"/>
        <v>64</v>
      </c>
      <c r="AJ396" s="135">
        <f t="shared" si="87"/>
        <v>64</v>
      </c>
      <c r="AK396" s="135"/>
      <c r="AL396" s="135"/>
      <c r="AM396" s="135">
        <f t="shared" si="82"/>
        <v>64</v>
      </c>
      <c r="AN396" s="135">
        <f t="shared" si="83"/>
        <v>64</v>
      </c>
    </row>
    <row r="397" spans="1:40" ht="22.5" x14ac:dyDescent="0.2">
      <c r="A397" s="53" t="s">
        <v>273</v>
      </c>
      <c r="B397" s="55" t="s">
        <v>104</v>
      </c>
      <c r="C397" s="56" t="s">
        <v>3</v>
      </c>
      <c r="D397" s="55" t="s">
        <v>2</v>
      </c>
      <c r="E397" s="47">
        <v>82280</v>
      </c>
      <c r="F397" s="60"/>
      <c r="G397" s="52">
        <f>G398</f>
        <v>0</v>
      </c>
      <c r="H397" s="52">
        <f>H398</f>
        <v>150</v>
      </c>
      <c r="I397" s="52"/>
      <c r="J397" s="52">
        <f>J398</f>
        <v>-150</v>
      </c>
      <c r="K397" s="52">
        <f t="shared" si="94"/>
        <v>0</v>
      </c>
      <c r="L397" s="91">
        <f t="shared" si="95"/>
        <v>0</v>
      </c>
      <c r="M397" s="51"/>
      <c r="N397" s="51"/>
      <c r="O397" s="49">
        <f t="shared" si="96"/>
        <v>0</v>
      </c>
      <c r="P397" s="49">
        <f t="shared" si="96"/>
        <v>0</v>
      </c>
      <c r="Q397" s="49"/>
      <c r="R397" s="49"/>
      <c r="S397" s="49">
        <f t="shared" si="92"/>
        <v>0</v>
      </c>
      <c r="T397" s="49">
        <f t="shared" si="93"/>
        <v>0</v>
      </c>
      <c r="U397" s="49"/>
      <c r="V397" s="49"/>
      <c r="W397" s="49">
        <f t="shared" si="88"/>
        <v>0</v>
      </c>
      <c r="X397" s="49">
        <f t="shared" si="89"/>
        <v>0</v>
      </c>
      <c r="Y397" s="49"/>
      <c r="Z397" s="49"/>
      <c r="AA397" s="49">
        <f t="shared" si="90"/>
        <v>0</v>
      </c>
      <c r="AB397" s="49">
        <f t="shared" si="91"/>
        <v>0</v>
      </c>
      <c r="AC397" s="49"/>
      <c r="AD397" s="49"/>
      <c r="AE397" s="49">
        <f t="shared" si="84"/>
        <v>0</v>
      </c>
      <c r="AF397" s="49">
        <f t="shared" si="85"/>
        <v>0</v>
      </c>
      <c r="AG397" s="3"/>
      <c r="AH397" s="3"/>
      <c r="AI397" s="135">
        <f t="shared" si="86"/>
        <v>0</v>
      </c>
      <c r="AJ397" s="135">
        <f t="shared" si="87"/>
        <v>0</v>
      </c>
      <c r="AK397" s="135"/>
      <c r="AL397" s="135"/>
      <c r="AM397" s="135">
        <f t="shared" si="82"/>
        <v>0</v>
      </c>
      <c r="AN397" s="135">
        <f t="shared" si="83"/>
        <v>0</v>
      </c>
    </row>
    <row r="398" spans="1:40" ht="22.5" x14ac:dyDescent="0.2">
      <c r="A398" s="53" t="s">
        <v>14</v>
      </c>
      <c r="B398" s="55" t="s">
        <v>104</v>
      </c>
      <c r="C398" s="56" t="s">
        <v>3</v>
      </c>
      <c r="D398" s="55" t="s">
        <v>2</v>
      </c>
      <c r="E398" s="47">
        <v>82280</v>
      </c>
      <c r="F398" s="60">
        <v>200</v>
      </c>
      <c r="G398" s="52">
        <f>G399</f>
        <v>0</v>
      </c>
      <c r="H398" s="52">
        <f>H399</f>
        <v>150</v>
      </c>
      <c r="I398" s="52"/>
      <c r="J398" s="52">
        <f>J399</f>
        <v>-150</v>
      </c>
      <c r="K398" s="52">
        <f t="shared" si="94"/>
        <v>0</v>
      </c>
      <c r="L398" s="91">
        <f t="shared" si="95"/>
        <v>0</v>
      </c>
      <c r="M398" s="51"/>
      <c r="N398" s="51"/>
      <c r="O398" s="49">
        <f t="shared" si="96"/>
        <v>0</v>
      </c>
      <c r="P398" s="49">
        <f t="shared" si="96"/>
        <v>0</v>
      </c>
      <c r="Q398" s="49"/>
      <c r="R398" s="49"/>
      <c r="S398" s="49">
        <f t="shared" si="92"/>
        <v>0</v>
      </c>
      <c r="T398" s="49">
        <f t="shared" si="93"/>
        <v>0</v>
      </c>
      <c r="U398" s="49"/>
      <c r="V398" s="49"/>
      <c r="W398" s="49">
        <f t="shared" si="88"/>
        <v>0</v>
      </c>
      <c r="X398" s="49">
        <f t="shared" si="89"/>
        <v>0</v>
      </c>
      <c r="Y398" s="49"/>
      <c r="Z398" s="49"/>
      <c r="AA398" s="49">
        <f t="shared" si="90"/>
        <v>0</v>
      </c>
      <c r="AB398" s="49">
        <f t="shared" si="91"/>
        <v>0</v>
      </c>
      <c r="AC398" s="49"/>
      <c r="AD398" s="49"/>
      <c r="AE398" s="49">
        <f t="shared" si="84"/>
        <v>0</v>
      </c>
      <c r="AF398" s="49">
        <f t="shared" si="85"/>
        <v>0</v>
      </c>
      <c r="AG398" s="3"/>
      <c r="AH398" s="3"/>
      <c r="AI398" s="135">
        <f t="shared" si="86"/>
        <v>0</v>
      </c>
      <c r="AJ398" s="135">
        <f t="shared" si="87"/>
        <v>0</v>
      </c>
      <c r="AK398" s="135"/>
      <c r="AL398" s="135"/>
      <c r="AM398" s="135">
        <f t="shared" si="82"/>
        <v>0</v>
      </c>
      <c r="AN398" s="135">
        <f t="shared" si="83"/>
        <v>0</v>
      </c>
    </row>
    <row r="399" spans="1:40" ht="22.5" x14ac:dyDescent="0.2">
      <c r="A399" s="53" t="s">
        <v>13</v>
      </c>
      <c r="B399" s="55" t="s">
        <v>104</v>
      </c>
      <c r="C399" s="56" t="s">
        <v>3</v>
      </c>
      <c r="D399" s="55" t="s">
        <v>2</v>
      </c>
      <c r="E399" s="47">
        <v>82280</v>
      </c>
      <c r="F399" s="60">
        <v>240</v>
      </c>
      <c r="G399" s="52">
        <v>0</v>
      </c>
      <c r="H399" s="52">
        <v>150</v>
      </c>
      <c r="I399" s="52"/>
      <c r="J399" s="52">
        <v>-150</v>
      </c>
      <c r="K399" s="52">
        <f t="shared" si="94"/>
        <v>0</v>
      </c>
      <c r="L399" s="91">
        <f t="shared" si="95"/>
        <v>0</v>
      </c>
      <c r="M399" s="51"/>
      <c r="N399" s="51"/>
      <c r="O399" s="49">
        <f t="shared" si="96"/>
        <v>0</v>
      </c>
      <c r="P399" s="49">
        <f t="shared" si="96"/>
        <v>0</v>
      </c>
      <c r="Q399" s="49"/>
      <c r="R399" s="49"/>
      <c r="S399" s="49">
        <f t="shared" si="92"/>
        <v>0</v>
      </c>
      <c r="T399" s="49">
        <f t="shared" si="93"/>
        <v>0</v>
      </c>
      <c r="U399" s="49"/>
      <c r="V399" s="49"/>
      <c r="W399" s="49">
        <f t="shared" si="88"/>
        <v>0</v>
      </c>
      <c r="X399" s="49">
        <f t="shared" si="89"/>
        <v>0</v>
      </c>
      <c r="Y399" s="49"/>
      <c r="Z399" s="49"/>
      <c r="AA399" s="49">
        <f t="shared" si="90"/>
        <v>0</v>
      </c>
      <c r="AB399" s="49">
        <f t="shared" si="91"/>
        <v>0</v>
      </c>
      <c r="AC399" s="49"/>
      <c r="AD399" s="49"/>
      <c r="AE399" s="49">
        <f t="shared" si="84"/>
        <v>0</v>
      </c>
      <c r="AF399" s="49">
        <f t="shared" si="85"/>
        <v>0</v>
      </c>
      <c r="AG399" s="3"/>
      <c r="AH399" s="3"/>
      <c r="AI399" s="135">
        <f t="shared" si="86"/>
        <v>0</v>
      </c>
      <c r="AJ399" s="135">
        <f t="shared" si="87"/>
        <v>0</v>
      </c>
      <c r="AK399" s="135"/>
      <c r="AL399" s="135"/>
      <c r="AM399" s="135">
        <f t="shared" si="82"/>
        <v>0</v>
      </c>
      <c r="AN399" s="135">
        <f t="shared" si="83"/>
        <v>0</v>
      </c>
    </row>
    <row r="400" spans="1:40" ht="56.25" x14ac:dyDescent="0.2">
      <c r="A400" s="61" t="s">
        <v>305</v>
      </c>
      <c r="B400" s="112" t="s">
        <v>77</v>
      </c>
      <c r="C400" s="113" t="s">
        <v>3</v>
      </c>
      <c r="D400" s="112" t="s">
        <v>2</v>
      </c>
      <c r="E400" s="114" t="s">
        <v>9</v>
      </c>
      <c r="F400" s="115" t="s">
        <v>7</v>
      </c>
      <c r="G400" s="40">
        <f t="shared" ref="G400:H402" si="98">G401</f>
        <v>100</v>
      </c>
      <c r="H400" s="40">
        <f t="shared" si="98"/>
        <v>100</v>
      </c>
      <c r="I400" s="40"/>
      <c r="J400" s="40"/>
      <c r="K400" s="40">
        <f t="shared" si="94"/>
        <v>100</v>
      </c>
      <c r="L400" s="41">
        <f t="shared" si="95"/>
        <v>100</v>
      </c>
      <c r="M400" s="51"/>
      <c r="N400" s="51"/>
      <c r="O400" s="68">
        <f t="shared" si="96"/>
        <v>100</v>
      </c>
      <c r="P400" s="68">
        <f t="shared" si="96"/>
        <v>100</v>
      </c>
      <c r="Q400" s="68"/>
      <c r="R400" s="68"/>
      <c r="S400" s="68">
        <f t="shared" si="92"/>
        <v>100</v>
      </c>
      <c r="T400" s="68">
        <f t="shared" si="93"/>
        <v>100</v>
      </c>
      <c r="U400" s="68"/>
      <c r="V400" s="68"/>
      <c r="W400" s="68">
        <f t="shared" si="88"/>
        <v>100</v>
      </c>
      <c r="X400" s="68">
        <f t="shared" si="89"/>
        <v>100</v>
      </c>
      <c r="Y400" s="68"/>
      <c r="Z400" s="68"/>
      <c r="AA400" s="68">
        <f t="shared" si="90"/>
        <v>100</v>
      </c>
      <c r="AB400" s="68">
        <f t="shared" si="91"/>
        <v>100</v>
      </c>
      <c r="AC400" s="68"/>
      <c r="AD400" s="68"/>
      <c r="AE400" s="68">
        <f t="shared" si="84"/>
        <v>100</v>
      </c>
      <c r="AF400" s="68">
        <f t="shared" si="85"/>
        <v>100</v>
      </c>
      <c r="AG400" s="3"/>
      <c r="AH400" s="3"/>
      <c r="AI400" s="146">
        <f t="shared" si="86"/>
        <v>100</v>
      </c>
      <c r="AJ400" s="146">
        <f t="shared" si="87"/>
        <v>100</v>
      </c>
      <c r="AK400" s="146"/>
      <c r="AL400" s="146"/>
      <c r="AM400" s="146">
        <f t="shared" si="82"/>
        <v>100</v>
      </c>
      <c r="AN400" s="146">
        <f t="shared" si="83"/>
        <v>100</v>
      </c>
    </row>
    <row r="401" spans="1:40" ht="33.75" x14ac:dyDescent="0.2">
      <c r="A401" s="42" t="s">
        <v>258</v>
      </c>
      <c r="B401" s="55" t="s">
        <v>77</v>
      </c>
      <c r="C401" s="56" t="s">
        <v>3</v>
      </c>
      <c r="D401" s="55" t="s">
        <v>2</v>
      </c>
      <c r="E401" s="57" t="s">
        <v>76</v>
      </c>
      <c r="F401" s="60" t="s">
        <v>7</v>
      </c>
      <c r="G401" s="52">
        <f t="shared" si="98"/>
        <v>100</v>
      </c>
      <c r="H401" s="52">
        <f t="shared" si="98"/>
        <v>100</v>
      </c>
      <c r="I401" s="52"/>
      <c r="J401" s="52"/>
      <c r="K401" s="52">
        <f t="shared" si="94"/>
        <v>100</v>
      </c>
      <c r="L401" s="91">
        <f t="shared" si="95"/>
        <v>100</v>
      </c>
      <c r="M401" s="51"/>
      <c r="N401" s="51"/>
      <c r="O401" s="49">
        <f t="shared" si="96"/>
        <v>100</v>
      </c>
      <c r="P401" s="49">
        <f t="shared" si="96"/>
        <v>100</v>
      </c>
      <c r="Q401" s="49"/>
      <c r="R401" s="49"/>
      <c r="S401" s="49">
        <f t="shared" si="92"/>
        <v>100</v>
      </c>
      <c r="T401" s="49">
        <f t="shared" si="93"/>
        <v>100</v>
      </c>
      <c r="U401" s="49"/>
      <c r="V401" s="49"/>
      <c r="W401" s="49">
        <f t="shared" si="88"/>
        <v>100</v>
      </c>
      <c r="X401" s="49">
        <f t="shared" si="89"/>
        <v>100</v>
      </c>
      <c r="Y401" s="49"/>
      <c r="Z401" s="49"/>
      <c r="AA401" s="49">
        <f t="shared" si="90"/>
        <v>100</v>
      </c>
      <c r="AB401" s="49">
        <f t="shared" si="91"/>
        <v>100</v>
      </c>
      <c r="AC401" s="49"/>
      <c r="AD401" s="49"/>
      <c r="AE401" s="49">
        <f t="shared" si="84"/>
        <v>100</v>
      </c>
      <c r="AF401" s="49">
        <f t="shared" si="85"/>
        <v>100</v>
      </c>
      <c r="AG401" s="3"/>
      <c r="AH401" s="3"/>
      <c r="AI401" s="135">
        <f t="shared" si="86"/>
        <v>100</v>
      </c>
      <c r="AJ401" s="135">
        <f t="shared" si="87"/>
        <v>100</v>
      </c>
      <c r="AK401" s="135"/>
      <c r="AL401" s="135"/>
      <c r="AM401" s="135">
        <f t="shared" si="82"/>
        <v>100</v>
      </c>
      <c r="AN401" s="135">
        <f t="shared" si="83"/>
        <v>100</v>
      </c>
    </row>
    <row r="402" spans="1:40" ht="22.5" x14ac:dyDescent="0.2">
      <c r="A402" s="42" t="s">
        <v>79</v>
      </c>
      <c r="B402" s="55" t="s">
        <v>77</v>
      </c>
      <c r="C402" s="56" t="s">
        <v>3</v>
      </c>
      <c r="D402" s="55" t="s">
        <v>2</v>
      </c>
      <c r="E402" s="57" t="s">
        <v>76</v>
      </c>
      <c r="F402" s="60">
        <v>600</v>
      </c>
      <c r="G402" s="52">
        <f t="shared" si="98"/>
        <v>100</v>
      </c>
      <c r="H402" s="52">
        <f t="shared" si="98"/>
        <v>100</v>
      </c>
      <c r="I402" s="52"/>
      <c r="J402" s="52"/>
      <c r="K402" s="52">
        <f t="shared" si="94"/>
        <v>100</v>
      </c>
      <c r="L402" s="91">
        <f t="shared" si="95"/>
        <v>100</v>
      </c>
      <c r="M402" s="51"/>
      <c r="N402" s="51"/>
      <c r="O402" s="49">
        <f t="shared" si="96"/>
        <v>100</v>
      </c>
      <c r="P402" s="49">
        <f t="shared" si="96"/>
        <v>100</v>
      </c>
      <c r="Q402" s="49"/>
      <c r="R402" s="49"/>
      <c r="S402" s="49">
        <f t="shared" si="92"/>
        <v>100</v>
      </c>
      <c r="T402" s="49">
        <f t="shared" si="93"/>
        <v>100</v>
      </c>
      <c r="U402" s="49"/>
      <c r="V402" s="49"/>
      <c r="W402" s="49">
        <f t="shared" si="88"/>
        <v>100</v>
      </c>
      <c r="X402" s="49">
        <f t="shared" si="89"/>
        <v>100</v>
      </c>
      <c r="Y402" s="49"/>
      <c r="Z402" s="49"/>
      <c r="AA402" s="49">
        <f t="shared" si="90"/>
        <v>100</v>
      </c>
      <c r="AB402" s="49">
        <f t="shared" si="91"/>
        <v>100</v>
      </c>
      <c r="AC402" s="49"/>
      <c r="AD402" s="49"/>
      <c r="AE402" s="49">
        <f t="shared" si="84"/>
        <v>100</v>
      </c>
      <c r="AF402" s="49">
        <f t="shared" si="85"/>
        <v>100</v>
      </c>
      <c r="AG402" s="3"/>
      <c r="AH402" s="3"/>
      <c r="AI402" s="135">
        <f t="shared" si="86"/>
        <v>100</v>
      </c>
      <c r="AJ402" s="135">
        <f t="shared" si="87"/>
        <v>100</v>
      </c>
      <c r="AK402" s="135"/>
      <c r="AL402" s="135"/>
      <c r="AM402" s="135">
        <f t="shared" si="82"/>
        <v>100</v>
      </c>
      <c r="AN402" s="135">
        <f t="shared" si="83"/>
        <v>100</v>
      </c>
    </row>
    <row r="403" spans="1:40" ht="33.75" x14ac:dyDescent="0.2">
      <c r="A403" s="42" t="s">
        <v>78</v>
      </c>
      <c r="B403" s="55" t="s">
        <v>77</v>
      </c>
      <c r="C403" s="56" t="s">
        <v>3</v>
      </c>
      <c r="D403" s="55" t="s">
        <v>2</v>
      </c>
      <c r="E403" s="57" t="s">
        <v>76</v>
      </c>
      <c r="F403" s="60">
        <v>630</v>
      </c>
      <c r="G403" s="52">
        <v>100</v>
      </c>
      <c r="H403" s="52">
        <v>100</v>
      </c>
      <c r="I403" s="52"/>
      <c r="J403" s="52"/>
      <c r="K403" s="52">
        <f t="shared" si="94"/>
        <v>100</v>
      </c>
      <c r="L403" s="91">
        <f t="shared" si="95"/>
        <v>100</v>
      </c>
      <c r="M403" s="51"/>
      <c r="N403" s="51"/>
      <c r="O403" s="49">
        <f t="shared" si="96"/>
        <v>100</v>
      </c>
      <c r="P403" s="49">
        <f t="shared" si="96"/>
        <v>100</v>
      </c>
      <c r="Q403" s="49"/>
      <c r="R403" s="49"/>
      <c r="S403" s="49">
        <f t="shared" si="92"/>
        <v>100</v>
      </c>
      <c r="T403" s="49">
        <f t="shared" si="93"/>
        <v>100</v>
      </c>
      <c r="U403" s="49"/>
      <c r="V403" s="49"/>
      <c r="W403" s="49">
        <f t="shared" si="88"/>
        <v>100</v>
      </c>
      <c r="X403" s="49">
        <f t="shared" si="89"/>
        <v>100</v>
      </c>
      <c r="Y403" s="49"/>
      <c r="Z403" s="49"/>
      <c r="AA403" s="49">
        <f t="shared" si="90"/>
        <v>100</v>
      </c>
      <c r="AB403" s="49">
        <f t="shared" si="91"/>
        <v>100</v>
      </c>
      <c r="AC403" s="49"/>
      <c r="AD403" s="49"/>
      <c r="AE403" s="49">
        <f t="shared" si="84"/>
        <v>100</v>
      </c>
      <c r="AF403" s="49">
        <f t="shared" si="85"/>
        <v>100</v>
      </c>
      <c r="AG403" s="3"/>
      <c r="AH403" s="3"/>
      <c r="AI403" s="135">
        <f t="shared" si="86"/>
        <v>100</v>
      </c>
      <c r="AJ403" s="135">
        <f t="shared" si="87"/>
        <v>100</v>
      </c>
      <c r="AK403" s="135"/>
      <c r="AL403" s="135"/>
      <c r="AM403" s="135">
        <f t="shared" ref="AM403:AM462" si="99">AI403+AK403</f>
        <v>100</v>
      </c>
      <c r="AN403" s="135">
        <f t="shared" ref="AN403:AN462" si="100">AJ403+AL403</f>
        <v>100</v>
      </c>
    </row>
    <row r="404" spans="1:40" ht="22.5" x14ac:dyDescent="0.2">
      <c r="A404" s="42" t="s">
        <v>283</v>
      </c>
      <c r="B404" s="55" t="s">
        <v>155</v>
      </c>
      <c r="C404" s="56" t="s">
        <v>3</v>
      </c>
      <c r="D404" s="55" t="s">
        <v>2</v>
      </c>
      <c r="E404" s="57" t="s">
        <v>282</v>
      </c>
      <c r="F404" s="60" t="s">
        <v>7</v>
      </c>
      <c r="G404" s="116">
        <f>G405</f>
        <v>800</v>
      </c>
      <c r="H404" s="52">
        <f>H405</f>
        <v>800</v>
      </c>
      <c r="I404" s="116"/>
      <c r="J404" s="52"/>
      <c r="K404" s="116">
        <f t="shared" si="94"/>
        <v>800</v>
      </c>
      <c r="L404" s="91">
        <f t="shared" si="95"/>
        <v>800</v>
      </c>
      <c r="M404" s="51"/>
      <c r="N404" s="51"/>
      <c r="O404" s="49">
        <f t="shared" si="96"/>
        <v>800</v>
      </c>
      <c r="P404" s="49">
        <f t="shared" si="96"/>
        <v>800</v>
      </c>
      <c r="Q404" s="49"/>
      <c r="R404" s="49"/>
      <c r="S404" s="49">
        <f t="shared" si="92"/>
        <v>800</v>
      </c>
      <c r="T404" s="49">
        <f t="shared" si="93"/>
        <v>800</v>
      </c>
      <c r="U404" s="49"/>
      <c r="V404" s="49"/>
      <c r="W404" s="49">
        <f t="shared" si="88"/>
        <v>800</v>
      </c>
      <c r="X404" s="49">
        <f t="shared" si="89"/>
        <v>800</v>
      </c>
      <c r="Y404" s="49"/>
      <c r="Z404" s="49"/>
      <c r="AA404" s="49">
        <f t="shared" si="90"/>
        <v>800</v>
      </c>
      <c r="AB404" s="49">
        <f t="shared" si="91"/>
        <v>800</v>
      </c>
      <c r="AC404" s="49"/>
      <c r="AD404" s="49"/>
      <c r="AE404" s="49">
        <f t="shared" si="84"/>
        <v>800</v>
      </c>
      <c r="AF404" s="49">
        <f t="shared" si="85"/>
        <v>800</v>
      </c>
      <c r="AG404" s="3"/>
      <c r="AH404" s="3"/>
      <c r="AI404" s="135">
        <f t="shared" si="86"/>
        <v>800</v>
      </c>
      <c r="AJ404" s="135">
        <f t="shared" si="87"/>
        <v>800</v>
      </c>
      <c r="AK404" s="135"/>
      <c r="AL404" s="135"/>
      <c r="AM404" s="135">
        <f t="shared" si="99"/>
        <v>800</v>
      </c>
      <c r="AN404" s="135">
        <f t="shared" si="100"/>
        <v>800</v>
      </c>
    </row>
    <row r="405" spans="1:40" ht="22.5" x14ac:dyDescent="0.2">
      <c r="A405" s="42" t="s">
        <v>79</v>
      </c>
      <c r="B405" s="55" t="s">
        <v>155</v>
      </c>
      <c r="C405" s="56" t="s">
        <v>3</v>
      </c>
      <c r="D405" s="55" t="s">
        <v>2</v>
      </c>
      <c r="E405" s="57" t="s">
        <v>282</v>
      </c>
      <c r="F405" s="60">
        <v>600</v>
      </c>
      <c r="G405" s="116">
        <f>G406</f>
        <v>800</v>
      </c>
      <c r="H405" s="52">
        <f>H406</f>
        <v>800</v>
      </c>
      <c r="I405" s="116"/>
      <c r="J405" s="52"/>
      <c r="K405" s="116">
        <f t="shared" si="94"/>
        <v>800</v>
      </c>
      <c r="L405" s="91">
        <f t="shared" si="95"/>
        <v>800</v>
      </c>
      <c r="M405" s="51"/>
      <c r="N405" s="51"/>
      <c r="O405" s="49">
        <f t="shared" si="96"/>
        <v>800</v>
      </c>
      <c r="P405" s="49">
        <f t="shared" si="96"/>
        <v>800</v>
      </c>
      <c r="Q405" s="49"/>
      <c r="R405" s="49"/>
      <c r="S405" s="49">
        <f t="shared" si="92"/>
        <v>800</v>
      </c>
      <c r="T405" s="49">
        <f t="shared" si="93"/>
        <v>800</v>
      </c>
      <c r="U405" s="49"/>
      <c r="V405" s="49"/>
      <c r="W405" s="49">
        <f t="shared" si="88"/>
        <v>800</v>
      </c>
      <c r="X405" s="49">
        <f t="shared" si="89"/>
        <v>800</v>
      </c>
      <c r="Y405" s="49"/>
      <c r="Z405" s="49"/>
      <c r="AA405" s="49">
        <f t="shared" si="90"/>
        <v>800</v>
      </c>
      <c r="AB405" s="49">
        <f t="shared" si="91"/>
        <v>800</v>
      </c>
      <c r="AC405" s="49"/>
      <c r="AD405" s="49"/>
      <c r="AE405" s="49">
        <f t="shared" ref="AE405:AE462" si="101">AA405+AC405</f>
        <v>800</v>
      </c>
      <c r="AF405" s="49">
        <f t="shared" ref="AF405:AF462" si="102">AB405+AD405</f>
        <v>800</v>
      </c>
      <c r="AG405" s="3"/>
      <c r="AH405" s="3"/>
      <c r="AI405" s="135">
        <f t="shared" ref="AI405:AI462" si="103">AE405+AG405</f>
        <v>800</v>
      </c>
      <c r="AJ405" s="135">
        <f t="shared" ref="AJ405:AJ462" si="104">AF405+AH405</f>
        <v>800</v>
      </c>
      <c r="AK405" s="135"/>
      <c r="AL405" s="135"/>
      <c r="AM405" s="135">
        <f t="shared" si="99"/>
        <v>800</v>
      </c>
      <c r="AN405" s="135">
        <f t="shared" si="100"/>
        <v>800</v>
      </c>
    </row>
    <row r="406" spans="1:40" x14ac:dyDescent="0.2">
      <c r="A406" s="42" t="s">
        <v>156</v>
      </c>
      <c r="B406" s="55" t="s">
        <v>155</v>
      </c>
      <c r="C406" s="56" t="s">
        <v>3</v>
      </c>
      <c r="D406" s="55" t="s">
        <v>2</v>
      </c>
      <c r="E406" s="57" t="s">
        <v>282</v>
      </c>
      <c r="F406" s="60">
        <v>610</v>
      </c>
      <c r="G406" s="116">
        <v>800</v>
      </c>
      <c r="H406" s="52">
        <v>800</v>
      </c>
      <c r="I406" s="116"/>
      <c r="J406" s="52"/>
      <c r="K406" s="116">
        <f t="shared" si="94"/>
        <v>800</v>
      </c>
      <c r="L406" s="91">
        <f t="shared" si="95"/>
        <v>800</v>
      </c>
      <c r="M406" s="51"/>
      <c r="N406" s="51"/>
      <c r="O406" s="49">
        <f t="shared" si="96"/>
        <v>800</v>
      </c>
      <c r="P406" s="49">
        <f t="shared" si="96"/>
        <v>800</v>
      </c>
      <c r="Q406" s="49"/>
      <c r="R406" s="49"/>
      <c r="S406" s="49">
        <f t="shared" si="92"/>
        <v>800</v>
      </c>
      <c r="T406" s="49">
        <f t="shared" si="93"/>
        <v>800</v>
      </c>
      <c r="U406" s="49"/>
      <c r="V406" s="49"/>
      <c r="W406" s="49">
        <f t="shared" si="88"/>
        <v>800</v>
      </c>
      <c r="X406" s="49">
        <f t="shared" si="89"/>
        <v>800</v>
      </c>
      <c r="Y406" s="49"/>
      <c r="Z406" s="49"/>
      <c r="AA406" s="49">
        <f t="shared" si="90"/>
        <v>800</v>
      </c>
      <c r="AB406" s="49">
        <f t="shared" si="91"/>
        <v>800</v>
      </c>
      <c r="AC406" s="49"/>
      <c r="AD406" s="49"/>
      <c r="AE406" s="49">
        <f t="shared" si="101"/>
        <v>800</v>
      </c>
      <c r="AF406" s="49">
        <f t="shared" si="102"/>
        <v>800</v>
      </c>
      <c r="AG406" s="3"/>
      <c r="AH406" s="3"/>
      <c r="AI406" s="135">
        <f t="shared" si="103"/>
        <v>800</v>
      </c>
      <c r="AJ406" s="135">
        <f t="shared" si="104"/>
        <v>800</v>
      </c>
      <c r="AK406" s="135"/>
      <c r="AL406" s="135"/>
      <c r="AM406" s="135">
        <f t="shared" si="99"/>
        <v>800</v>
      </c>
      <c r="AN406" s="135">
        <f t="shared" si="100"/>
        <v>800</v>
      </c>
    </row>
    <row r="407" spans="1:40" ht="67.5" x14ac:dyDescent="0.2">
      <c r="A407" s="61" t="s">
        <v>292</v>
      </c>
      <c r="B407" s="112" t="s">
        <v>53</v>
      </c>
      <c r="C407" s="113" t="s">
        <v>3</v>
      </c>
      <c r="D407" s="112" t="s">
        <v>2</v>
      </c>
      <c r="E407" s="114" t="s">
        <v>9</v>
      </c>
      <c r="F407" s="115" t="s">
        <v>7</v>
      </c>
      <c r="G407" s="40">
        <f>G408+G411+G414+G417</f>
        <v>223</v>
      </c>
      <c r="H407" s="40">
        <f>H408+H411+H414+H417</f>
        <v>223</v>
      </c>
      <c r="I407" s="40"/>
      <c r="J407" s="40"/>
      <c r="K407" s="40">
        <f t="shared" si="94"/>
        <v>223</v>
      </c>
      <c r="L407" s="41">
        <f t="shared" si="95"/>
        <v>223</v>
      </c>
      <c r="M407" s="51"/>
      <c r="N407" s="51"/>
      <c r="O407" s="68">
        <f t="shared" si="96"/>
        <v>223</v>
      </c>
      <c r="P407" s="68">
        <f t="shared" si="96"/>
        <v>223</v>
      </c>
      <c r="Q407" s="68"/>
      <c r="R407" s="68"/>
      <c r="S407" s="68">
        <f t="shared" si="92"/>
        <v>223</v>
      </c>
      <c r="T407" s="68">
        <f t="shared" si="93"/>
        <v>223</v>
      </c>
      <c r="U407" s="68"/>
      <c r="V407" s="68"/>
      <c r="W407" s="68">
        <f t="shared" si="88"/>
        <v>223</v>
      </c>
      <c r="X407" s="68">
        <f t="shared" si="89"/>
        <v>223</v>
      </c>
      <c r="Y407" s="68"/>
      <c r="Z407" s="68"/>
      <c r="AA407" s="68">
        <f t="shared" si="90"/>
        <v>223</v>
      </c>
      <c r="AB407" s="68">
        <f t="shared" si="91"/>
        <v>223</v>
      </c>
      <c r="AC407" s="68"/>
      <c r="AD407" s="68"/>
      <c r="AE407" s="68">
        <f t="shared" si="101"/>
        <v>223</v>
      </c>
      <c r="AF407" s="68">
        <f t="shared" si="102"/>
        <v>223</v>
      </c>
      <c r="AG407" s="3"/>
      <c r="AH407" s="3"/>
      <c r="AI407" s="146">
        <f t="shared" si="103"/>
        <v>223</v>
      </c>
      <c r="AJ407" s="146">
        <f t="shared" si="104"/>
        <v>223</v>
      </c>
      <c r="AK407" s="146"/>
      <c r="AL407" s="146"/>
      <c r="AM407" s="146">
        <f t="shared" si="99"/>
        <v>223</v>
      </c>
      <c r="AN407" s="146">
        <f t="shared" si="100"/>
        <v>223</v>
      </c>
    </row>
    <row r="408" spans="1:40" x14ac:dyDescent="0.2">
      <c r="A408" s="42" t="s">
        <v>56</v>
      </c>
      <c r="B408" s="55" t="s">
        <v>53</v>
      </c>
      <c r="C408" s="56" t="s">
        <v>3</v>
      </c>
      <c r="D408" s="55" t="s">
        <v>2</v>
      </c>
      <c r="E408" s="57" t="s">
        <v>55</v>
      </c>
      <c r="F408" s="60" t="s">
        <v>7</v>
      </c>
      <c r="G408" s="52">
        <f>G409</f>
        <v>30</v>
      </c>
      <c r="H408" s="52">
        <f>H409</f>
        <v>30</v>
      </c>
      <c r="I408" s="52"/>
      <c r="J408" s="52"/>
      <c r="K408" s="52">
        <f t="shared" si="94"/>
        <v>30</v>
      </c>
      <c r="L408" s="91">
        <f t="shared" si="95"/>
        <v>30</v>
      </c>
      <c r="M408" s="51"/>
      <c r="N408" s="51"/>
      <c r="O408" s="49">
        <f t="shared" si="96"/>
        <v>30</v>
      </c>
      <c r="P408" s="49">
        <f t="shared" si="96"/>
        <v>30</v>
      </c>
      <c r="Q408" s="49"/>
      <c r="R408" s="49"/>
      <c r="S408" s="49">
        <f t="shared" si="92"/>
        <v>30</v>
      </c>
      <c r="T408" s="49">
        <f t="shared" si="93"/>
        <v>30</v>
      </c>
      <c r="U408" s="49"/>
      <c r="V408" s="49"/>
      <c r="W408" s="49">
        <f t="shared" si="88"/>
        <v>30</v>
      </c>
      <c r="X408" s="49">
        <f t="shared" si="89"/>
        <v>30</v>
      </c>
      <c r="Y408" s="49"/>
      <c r="Z408" s="49"/>
      <c r="AA408" s="49">
        <f t="shared" si="90"/>
        <v>30</v>
      </c>
      <c r="AB408" s="49">
        <f t="shared" si="91"/>
        <v>30</v>
      </c>
      <c r="AC408" s="49"/>
      <c r="AD408" s="49"/>
      <c r="AE408" s="49">
        <f t="shared" si="101"/>
        <v>30</v>
      </c>
      <c r="AF408" s="49">
        <f t="shared" si="102"/>
        <v>30</v>
      </c>
      <c r="AG408" s="3"/>
      <c r="AH408" s="3"/>
      <c r="AI408" s="135">
        <f t="shared" si="103"/>
        <v>30</v>
      </c>
      <c r="AJ408" s="135">
        <f t="shared" si="104"/>
        <v>30</v>
      </c>
      <c r="AK408" s="135"/>
      <c r="AL408" s="135"/>
      <c r="AM408" s="135">
        <f t="shared" si="99"/>
        <v>30</v>
      </c>
      <c r="AN408" s="135">
        <f t="shared" si="100"/>
        <v>30</v>
      </c>
    </row>
    <row r="409" spans="1:40" ht="22.5" x14ac:dyDescent="0.2">
      <c r="A409" s="42" t="s">
        <v>14</v>
      </c>
      <c r="B409" s="55" t="s">
        <v>53</v>
      </c>
      <c r="C409" s="56" t="s">
        <v>3</v>
      </c>
      <c r="D409" s="55" t="s">
        <v>2</v>
      </c>
      <c r="E409" s="57" t="s">
        <v>55</v>
      </c>
      <c r="F409" s="60">
        <v>200</v>
      </c>
      <c r="G409" s="52">
        <f>G410</f>
        <v>30</v>
      </c>
      <c r="H409" s="52">
        <f>H410</f>
        <v>30</v>
      </c>
      <c r="I409" s="52"/>
      <c r="J409" s="52"/>
      <c r="K409" s="52">
        <f t="shared" si="94"/>
        <v>30</v>
      </c>
      <c r="L409" s="91">
        <f t="shared" si="95"/>
        <v>30</v>
      </c>
      <c r="M409" s="51"/>
      <c r="N409" s="51"/>
      <c r="O409" s="49">
        <f t="shared" si="96"/>
        <v>30</v>
      </c>
      <c r="P409" s="49">
        <f t="shared" si="96"/>
        <v>30</v>
      </c>
      <c r="Q409" s="49"/>
      <c r="R409" s="49"/>
      <c r="S409" s="49">
        <f t="shared" si="92"/>
        <v>30</v>
      </c>
      <c r="T409" s="49">
        <f t="shared" si="93"/>
        <v>30</v>
      </c>
      <c r="U409" s="49"/>
      <c r="V409" s="49"/>
      <c r="W409" s="49">
        <f t="shared" si="88"/>
        <v>30</v>
      </c>
      <c r="X409" s="49">
        <f t="shared" si="89"/>
        <v>30</v>
      </c>
      <c r="Y409" s="49"/>
      <c r="Z409" s="49"/>
      <c r="AA409" s="49">
        <f t="shared" si="90"/>
        <v>30</v>
      </c>
      <c r="AB409" s="49">
        <f t="shared" si="91"/>
        <v>30</v>
      </c>
      <c r="AC409" s="49"/>
      <c r="AD409" s="49"/>
      <c r="AE409" s="49">
        <f t="shared" si="101"/>
        <v>30</v>
      </c>
      <c r="AF409" s="49">
        <f t="shared" si="102"/>
        <v>30</v>
      </c>
      <c r="AG409" s="3"/>
      <c r="AH409" s="3"/>
      <c r="AI409" s="135">
        <f t="shared" si="103"/>
        <v>30</v>
      </c>
      <c r="AJ409" s="135">
        <f t="shared" si="104"/>
        <v>30</v>
      </c>
      <c r="AK409" s="135"/>
      <c r="AL409" s="135"/>
      <c r="AM409" s="135">
        <f t="shared" si="99"/>
        <v>30</v>
      </c>
      <c r="AN409" s="135">
        <f t="shared" si="100"/>
        <v>30</v>
      </c>
    </row>
    <row r="410" spans="1:40" ht="22.5" x14ac:dyDescent="0.2">
      <c r="A410" s="42" t="s">
        <v>13</v>
      </c>
      <c r="B410" s="55" t="s">
        <v>53</v>
      </c>
      <c r="C410" s="56" t="s">
        <v>3</v>
      </c>
      <c r="D410" s="55" t="s">
        <v>2</v>
      </c>
      <c r="E410" s="57" t="s">
        <v>55</v>
      </c>
      <c r="F410" s="60">
        <v>240</v>
      </c>
      <c r="G410" s="52">
        <v>30</v>
      </c>
      <c r="H410" s="52">
        <v>30</v>
      </c>
      <c r="I410" s="52"/>
      <c r="J410" s="52"/>
      <c r="K410" s="52">
        <f t="shared" si="94"/>
        <v>30</v>
      </c>
      <c r="L410" s="91">
        <f t="shared" si="95"/>
        <v>30</v>
      </c>
      <c r="M410" s="51"/>
      <c r="N410" s="51"/>
      <c r="O410" s="49">
        <f t="shared" si="96"/>
        <v>30</v>
      </c>
      <c r="P410" s="49">
        <f t="shared" si="96"/>
        <v>30</v>
      </c>
      <c r="Q410" s="49"/>
      <c r="R410" s="49"/>
      <c r="S410" s="49">
        <f t="shared" si="92"/>
        <v>30</v>
      </c>
      <c r="T410" s="49">
        <f t="shared" si="93"/>
        <v>30</v>
      </c>
      <c r="U410" s="49"/>
      <c r="V410" s="49"/>
      <c r="W410" s="49">
        <f t="shared" si="88"/>
        <v>30</v>
      </c>
      <c r="X410" s="49">
        <f t="shared" si="89"/>
        <v>30</v>
      </c>
      <c r="Y410" s="49"/>
      <c r="Z410" s="49"/>
      <c r="AA410" s="49">
        <f t="shared" si="90"/>
        <v>30</v>
      </c>
      <c r="AB410" s="49">
        <f t="shared" si="91"/>
        <v>30</v>
      </c>
      <c r="AC410" s="49"/>
      <c r="AD410" s="49"/>
      <c r="AE410" s="49">
        <f t="shared" si="101"/>
        <v>30</v>
      </c>
      <c r="AF410" s="49">
        <f t="shared" si="102"/>
        <v>30</v>
      </c>
      <c r="AG410" s="3"/>
      <c r="AH410" s="3"/>
      <c r="AI410" s="135">
        <f t="shared" si="103"/>
        <v>30</v>
      </c>
      <c r="AJ410" s="135">
        <f t="shared" si="104"/>
        <v>30</v>
      </c>
      <c r="AK410" s="135"/>
      <c r="AL410" s="135"/>
      <c r="AM410" s="135">
        <f t="shared" si="99"/>
        <v>30</v>
      </c>
      <c r="AN410" s="135">
        <f t="shared" si="100"/>
        <v>30</v>
      </c>
    </row>
    <row r="411" spans="1:40" x14ac:dyDescent="0.2">
      <c r="A411" s="42" t="s">
        <v>54</v>
      </c>
      <c r="B411" s="55" t="s">
        <v>53</v>
      </c>
      <c r="C411" s="56" t="s">
        <v>3</v>
      </c>
      <c r="D411" s="55" t="s">
        <v>2</v>
      </c>
      <c r="E411" s="57" t="s">
        <v>52</v>
      </c>
      <c r="F411" s="60" t="s">
        <v>7</v>
      </c>
      <c r="G411" s="52">
        <f>G412</f>
        <v>10</v>
      </c>
      <c r="H411" s="52">
        <f>H412</f>
        <v>10</v>
      </c>
      <c r="I411" s="52"/>
      <c r="J411" s="52"/>
      <c r="K411" s="52">
        <f t="shared" si="94"/>
        <v>10</v>
      </c>
      <c r="L411" s="91">
        <f t="shared" si="95"/>
        <v>10</v>
      </c>
      <c r="M411" s="51"/>
      <c r="N411" s="51"/>
      <c r="O411" s="49">
        <f t="shared" si="96"/>
        <v>10</v>
      </c>
      <c r="P411" s="49">
        <f t="shared" si="96"/>
        <v>10</v>
      </c>
      <c r="Q411" s="49"/>
      <c r="R411" s="49"/>
      <c r="S411" s="49">
        <f t="shared" si="92"/>
        <v>10</v>
      </c>
      <c r="T411" s="49">
        <f t="shared" si="93"/>
        <v>10</v>
      </c>
      <c r="U411" s="49"/>
      <c r="V411" s="49"/>
      <c r="W411" s="49">
        <f t="shared" ref="W411:W462" si="105">S411+U411</f>
        <v>10</v>
      </c>
      <c r="X411" s="49">
        <f t="shared" ref="X411:X462" si="106">T411+V411</f>
        <v>10</v>
      </c>
      <c r="Y411" s="49"/>
      <c r="Z411" s="49"/>
      <c r="AA411" s="49">
        <f t="shared" ref="AA411:AA462" si="107">W411+Y411</f>
        <v>10</v>
      </c>
      <c r="AB411" s="49">
        <f t="shared" ref="AB411:AB462" si="108">X411+Z411</f>
        <v>10</v>
      </c>
      <c r="AC411" s="49"/>
      <c r="AD411" s="49"/>
      <c r="AE411" s="49">
        <f t="shared" si="101"/>
        <v>10</v>
      </c>
      <c r="AF411" s="49">
        <f t="shared" si="102"/>
        <v>10</v>
      </c>
      <c r="AG411" s="3"/>
      <c r="AH411" s="3"/>
      <c r="AI411" s="135">
        <f t="shared" si="103"/>
        <v>10</v>
      </c>
      <c r="AJ411" s="135">
        <f t="shared" si="104"/>
        <v>10</v>
      </c>
      <c r="AK411" s="135"/>
      <c r="AL411" s="135"/>
      <c r="AM411" s="135">
        <f t="shared" si="99"/>
        <v>10</v>
      </c>
      <c r="AN411" s="135">
        <f t="shared" si="100"/>
        <v>10</v>
      </c>
    </row>
    <row r="412" spans="1:40" ht="22.5" x14ac:dyDescent="0.2">
      <c r="A412" s="42" t="s">
        <v>14</v>
      </c>
      <c r="B412" s="55" t="s">
        <v>53</v>
      </c>
      <c r="C412" s="56" t="s">
        <v>3</v>
      </c>
      <c r="D412" s="55" t="s">
        <v>2</v>
      </c>
      <c r="E412" s="57" t="s">
        <v>52</v>
      </c>
      <c r="F412" s="60">
        <v>200</v>
      </c>
      <c r="G412" s="52">
        <f>G413</f>
        <v>10</v>
      </c>
      <c r="H412" s="52">
        <f>H413</f>
        <v>10</v>
      </c>
      <c r="I412" s="52"/>
      <c r="J412" s="52"/>
      <c r="K412" s="52">
        <f t="shared" si="94"/>
        <v>10</v>
      </c>
      <c r="L412" s="91">
        <f t="shared" si="95"/>
        <v>10</v>
      </c>
      <c r="M412" s="51"/>
      <c r="N412" s="51"/>
      <c r="O412" s="49">
        <f t="shared" si="96"/>
        <v>10</v>
      </c>
      <c r="P412" s="49">
        <f t="shared" si="96"/>
        <v>10</v>
      </c>
      <c r="Q412" s="49"/>
      <c r="R412" s="49"/>
      <c r="S412" s="49">
        <f t="shared" si="92"/>
        <v>10</v>
      </c>
      <c r="T412" s="49">
        <f t="shared" si="93"/>
        <v>10</v>
      </c>
      <c r="U412" s="49"/>
      <c r="V412" s="49"/>
      <c r="W412" s="49">
        <f t="shared" si="105"/>
        <v>10</v>
      </c>
      <c r="X412" s="49">
        <f t="shared" si="106"/>
        <v>10</v>
      </c>
      <c r="Y412" s="49"/>
      <c r="Z412" s="49"/>
      <c r="AA412" s="49">
        <f t="shared" si="107"/>
        <v>10</v>
      </c>
      <c r="AB412" s="49">
        <f t="shared" si="108"/>
        <v>10</v>
      </c>
      <c r="AC412" s="49"/>
      <c r="AD412" s="49"/>
      <c r="AE412" s="49">
        <f t="shared" si="101"/>
        <v>10</v>
      </c>
      <c r="AF412" s="49">
        <f t="shared" si="102"/>
        <v>10</v>
      </c>
      <c r="AG412" s="3"/>
      <c r="AH412" s="3"/>
      <c r="AI412" s="135">
        <f t="shared" si="103"/>
        <v>10</v>
      </c>
      <c r="AJ412" s="135">
        <f t="shared" si="104"/>
        <v>10</v>
      </c>
      <c r="AK412" s="135"/>
      <c r="AL412" s="135"/>
      <c r="AM412" s="135">
        <f t="shared" si="99"/>
        <v>10</v>
      </c>
      <c r="AN412" s="135">
        <f t="shared" si="100"/>
        <v>10</v>
      </c>
    </row>
    <row r="413" spans="1:40" ht="22.5" x14ac:dyDescent="0.2">
      <c r="A413" s="42" t="s">
        <v>13</v>
      </c>
      <c r="B413" s="55" t="s">
        <v>53</v>
      </c>
      <c r="C413" s="56" t="s">
        <v>3</v>
      </c>
      <c r="D413" s="55" t="s">
        <v>2</v>
      </c>
      <c r="E413" s="57" t="s">
        <v>52</v>
      </c>
      <c r="F413" s="60">
        <v>240</v>
      </c>
      <c r="G413" s="52">
        <v>10</v>
      </c>
      <c r="H413" s="52">
        <v>10</v>
      </c>
      <c r="I413" s="52"/>
      <c r="J413" s="52"/>
      <c r="K413" s="52">
        <f t="shared" si="94"/>
        <v>10</v>
      </c>
      <c r="L413" s="91">
        <f t="shared" si="95"/>
        <v>10</v>
      </c>
      <c r="M413" s="51"/>
      <c r="N413" s="51"/>
      <c r="O413" s="49">
        <f t="shared" si="96"/>
        <v>10</v>
      </c>
      <c r="P413" s="49">
        <f t="shared" si="96"/>
        <v>10</v>
      </c>
      <c r="Q413" s="49"/>
      <c r="R413" s="49"/>
      <c r="S413" s="49">
        <f t="shared" si="92"/>
        <v>10</v>
      </c>
      <c r="T413" s="49">
        <f t="shared" si="93"/>
        <v>10</v>
      </c>
      <c r="U413" s="49"/>
      <c r="V413" s="49"/>
      <c r="W413" s="49">
        <f t="shared" si="105"/>
        <v>10</v>
      </c>
      <c r="X413" s="49">
        <f t="shared" si="106"/>
        <v>10</v>
      </c>
      <c r="Y413" s="49"/>
      <c r="Z413" s="49"/>
      <c r="AA413" s="49">
        <f t="shared" si="107"/>
        <v>10</v>
      </c>
      <c r="AB413" s="49">
        <f t="shared" si="108"/>
        <v>10</v>
      </c>
      <c r="AC413" s="49"/>
      <c r="AD413" s="49"/>
      <c r="AE413" s="49">
        <f t="shared" si="101"/>
        <v>10</v>
      </c>
      <c r="AF413" s="49">
        <f t="shared" si="102"/>
        <v>10</v>
      </c>
      <c r="AG413" s="3"/>
      <c r="AH413" s="3"/>
      <c r="AI413" s="135">
        <f t="shared" si="103"/>
        <v>10</v>
      </c>
      <c r="AJ413" s="135">
        <f t="shared" si="104"/>
        <v>10</v>
      </c>
      <c r="AK413" s="135"/>
      <c r="AL413" s="135"/>
      <c r="AM413" s="135">
        <f t="shared" si="99"/>
        <v>10</v>
      </c>
      <c r="AN413" s="135">
        <f t="shared" si="100"/>
        <v>10</v>
      </c>
    </row>
    <row r="414" spans="1:40" x14ac:dyDescent="0.2">
      <c r="A414" s="42" t="s">
        <v>165</v>
      </c>
      <c r="B414" s="55" t="s">
        <v>53</v>
      </c>
      <c r="C414" s="56" t="s">
        <v>3</v>
      </c>
      <c r="D414" s="55" t="s">
        <v>2</v>
      </c>
      <c r="E414" s="57" t="s">
        <v>164</v>
      </c>
      <c r="F414" s="60" t="s">
        <v>7</v>
      </c>
      <c r="G414" s="52">
        <f>G415</f>
        <v>173</v>
      </c>
      <c r="H414" s="52">
        <f>H415</f>
        <v>173</v>
      </c>
      <c r="I414" s="52"/>
      <c r="J414" s="52"/>
      <c r="K414" s="52">
        <f t="shared" si="94"/>
        <v>173</v>
      </c>
      <c r="L414" s="91">
        <f t="shared" si="95"/>
        <v>173</v>
      </c>
      <c r="M414" s="51"/>
      <c r="N414" s="51"/>
      <c r="O414" s="49">
        <f t="shared" si="96"/>
        <v>173</v>
      </c>
      <c r="P414" s="49">
        <f t="shared" si="96"/>
        <v>173</v>
      </c>
      <c r="Q414" s="49"/>
      <c r="R414" s="49"/>
      <c r="S414" s="49">
        <f t="shared" si="92"/>
        <v>173</v>
      </c>
      <c r="T414" s="49">
        <f t="shared" si="93"/>
        <v>173</v>
      </c>
      <c r="U414" s="49"/>
      <c r="V414" s="49"/>
      <c r="W414" s="49">
        <f t="shared" si="105"/>
        <v>173</v>
      </c>
      <c r="X414" s="49">
        <f t="shared" si="106"/>
        <v>173</v>
      </c>
      <c r="Y414" s="49"/>
      <c r="Z414" s="49"/>
      <c r="AA414" s="49">
        <f t="shared" si="107"/>
        <v>173</v>
      </c>
      <c r="AB414" s="49">
        <f t="shared" si="108"/>
        <v>173</v>
      </c>
      <c r="AC414" s="49"/>
      <c r="AD414" s="49"/>
      <c r="AE414" s="49">
        <f t="shared" si="101"/>
        <v>173</v>
      </c>
      <c r="AF414" s="49">
        <f t="shared" si="102"/>
        <v>173</v>
      </c>
      <c r="AG414" s="3"/>
      <c r="AH414" s="3"/>
      <c r="AI414" s="135">
        <f t="shared" si="103"/>
        <v>173</v>
      </c>
      <c r="AJ414" s="135">
        <f t="shared" si="104"/>
        <v>173</v>
      </c>
      <c r="AK414" s="135"/>
      <c r="AL414" s="135"/>
      <c r="AM414" s="135">
        <f t="shared" si="99"/>
        <v>173</v>
      </c>
      <c r="AN414" s="135">
        <f t="shared" si="100"/>
        <v>173</v>
      </c>
    </row>
    <row r="415" spans="1:40" ht="22.5" x14ac:dyDescent="0.2">
      <c r="A415" s="42" t="s">
        <v>79</v>
      </c>
      <c r="B415" s="55" t="s">
        <v>53</v>
      </c>
      <c r="C415" s="56" t="s">
        <v>3</v>
      </c>
      <c r="D415" s="55" t="s">
        <v>2</v>
      </c>
      <c r="E415" s="57" t="s">
        <v>164</v>
      </c>
      <c r="F415" s="60">
        <v>600</v>
      </c>
      <c r="G415" s="52">
        <f>G416</f>
        <v>173</v>
      </c>
      <c r="H415" s="52">
        <f>H416</f>
        <v>173</v>
      </c>
      <c r="I415" s="52"/>
      <c r="J415" s="52"/>
      <c r="K415" s="52">
        <f t="shared" si="94"/>
        <v>173</v>
      </c>
      <c r="L415" s="91">
        <f t="shared" si="95"/>
        <v>173</v>
      </c>
      <c r="M415" s="51"/>
      <c r="N415" s="51"/>
      <c r="O415" s="49">
        <f t="shared" si="96"/>
        <v>173</v>
      </c>
      <c r="P415" s="49">
        <f t="shared" si="96"/>
        <v>173</v>
      </c>
      <c r="Q415" s="49"/>
      <c r="R415" s="49"/>
      <c r="S415" s="49">
        <f t="shared" si="92"/>
        <v>173</v>
      </c>
      <c r="T415" s="49">
        <f t="shared" si="93"/>
        <v>173</v>
      </c>
      <c r="U415" s="49"/>
      <c r="V415" s="49"/>
      <c r="W415" s="49">
        <f t="shared" si="105"/>
        <v>173</v>
      </c>
      <c r="X415" s="49">
        <f t="shared" si="106"/>
        <v>173</v>
      </c>
      <c r="Y415" s="49"/>
      <c r="Z415" s="49"/>
      <c r="AA415" s="49">
        <f t="shared" si="107"/>
        <v>173</v>
      </c>
      <c r="AB415" s="49">
        <f t="shared" si="108"/>
        <v>173</v>
      </c>
      <c r="AC415" s="49"/>
      <c r="AD415" s="49"/>
      <c r="AE415" s="49">
        <f t="shared" si="101"/>
        <v>173</v>
      </c>
      <c r="AF415" s="49">
        <f t="shared" si="102"/>
        <v>173</v>
      </c>
      <c r="AG415" s="3"/>
      <c r="AH415" s="3"/>
      <c r="AI415" s="135">
        <f t="shared" si="103"/>
        <v>173</v>
      </c>
      <c r="AJ415" s="135">
        <f t="shared" si="104"/>
        <v>173</v>
      </c>
      <c r="AK415" s="135"/>
      <c r="AL415" s="135"/>
      <c r="AM415" s="135">
        <f t="shared" si="99"/>
        <v>173</v>
      </c>
      <c r="AN415" s="135">
        <f t="shared" si="100"/>
        <v>173</v>
      </c>
    </row>
    <row r="416" spans="1:40" x14ac:dyDescent="0.2">
      <c r="A416" s="42" t="s">
        <v>156</v>
      </c>
      <c r="B416" s="55" t="s">
        <v>53</v>
      </c>
      <c r="C416" s="56" t="s">
        <v>3</v>
      </c>
      <c r="D416" s="55" t="s">
        <v>2</v>
      </c>
      <c r="E416" s="57" t="s">
        <v>164</v>
      </c>
      <c r="F416" s="60">
        <v>610</v>
      </c>
      <c r="G416" s="52">
        <v>173</v>
      </c>
      <c r="H416" s="52">
        <v>173</v>
      </c>
      <c r="I416" s="52"/>
      <c r="J416" s="52"/>
      <c r="K416" s="52">
        <f t="shared" si="94"/>
        <v>173</v>
      </c>
      <c r="L416" s="91">
        <f t="shared" si="95"/>
        <v>173</v>
      </c>
      <c r="M416" s="51"/>
      <c r="N416" s="51"/>
      <c r="O416" s="49">
        <f t="shared" si="96"/>
        <v>173</v>
      </c>
      <c r="P416" s="49">
        <f t="shared" si="96"/>
        <v>173</v>
      </c>
      <c r="Q416" s="49"/>
      <c r="R416" s="49"/>
      <c r="S416" s="49">
        <f t="shared" si="92"/>
        <v>173</v>
      </c>
      <c r="T416" s="49">
        <f t="shared" si="93"/>
        <v>173</v>
      </c>
      <c r="U416" s="49"/>
      <c r="V416" s="49"/>
      <c r="W416" s="49">
        <f t="shared" si="105"/>
        <v>173</v>
      </c>
      <c r="X416" s="49">
        <f t="shared" si="106"/>
        <v>173</v>
      </c>
      <c r="Y416" s="49"/>
      <c r="Z416" s="49"/>
      <c r="AA416" s="49">
        <f t="shared" si="107"/>
        <v>173</v>
      </c>
      <c r="AB416" s="49">
        <f t="shared" si="108"/>
        <v>173</v>
      </c>
      <c r="AC416" s="49"/>
      <c r="AD416" s="49"/>
      <c r="AE416" s="49">
        <f t="shared" si="101"/>
        <v>173</v>
      </c>
      <c r="AF416" s="49">
        <f t="shared" si="102"/>
        <v>173</v>
      </c>
      <c r="AG416" s="3"/>
      <c r="AH416" s="3"/>
      <c r="AI416" s="135">
        <f t="shared" si="103"/>
        <v>173</v>
      </c>
      <c r="AJ416" s="135">
        <f t="shared" si="104"/>
        <v>173</v>
      </c>
      <c r="AK416" s="135"/>
      <c r="AL416" s="135"/>
      <c r="AM416" s="135">
        <f t="shared" si="99"/>
        <v>173</v>
      </c>
      <c r="AN416" s="135">
        <f t="shared" si="100"/>
        <v>173</v>
      </c>
    </row>
    <row r="417" spans="1:40" ht="22.5" x14ac:dyDescent="0.2">
      <c r="A417" s="42" t="s">
        <v>60</v>
      </c>
      <c r="B417" s="55" t="s">
        <v>53</v>
      </c>
      <c r="C417" s="56" t="s">
        <v>3</v>
      </c>
      <c r="D417" s="55" t="s">
        <v>2</v>
      </c>
      <c r="E417" s="57" t="s">
        <v>59</v>
      </c>
      <c r="F417" s="60" t="s">
        <v>7</v>
      </c>
      <c r="G417" s="52">
        <f>G418</f>
        <v>10</v>
      </c>
      <c r="H417" s="52">
        <f>H418</f>
        <v>10</v>
      </c>
      <c r="I417" s="52"/>
      <c r="J417" s="52"/>
      <c r="K417" s="52">
        <f t="shared" si="94"/>
        <v>10</v>
      </c>
      <c r="L417" s="91">
        <f t="shared" si="95"/>
        <v>10</v>
      </c>
      <c r="M417" s="51"/>
      <c r="N417" s="51"/>
      <c r="O417" s="49">
        <f t="shared" si="96"/>
        <v>10</v>
      </c>
      <c r="P417" s="49">
        <f t="shared" si="96"/>
        <v>10</v>
      </c>
      <c r="Q417" s="49"/>
      <c r="R417" s="49"/>
      <c r="S417" s="49">
        <f t="shared" si="92"/>
        <v>10</v>
      </c>
      <c r="T417" s="49">
        <f t="shared" si="93"/>
        <v>10</v>
      </c>
      <c r="U417" s="49"/>
      <c r="V417" s="49"/>
      <c r="W417" s="49">
        <f t="shared" si="105"/>
        <v>10</v>
      </c>
      <c r="X417" s="49">
        <f t="shared" si="106"/>
        <v>10</v>
      </c>
      <c r="Y417" s="49"/>
      <c r="Z417" s="49"/>
      <c r="AA417" s="49">
        <f t="shared" si="107"/>
        <v>10</v>
      </c>
      <c r="AB417" s="49">
        <f t="shared" si="108"/>
        <v>10</v>
      </c>
      <c r="AC417" s="49"/>
      <c r="AD417" s="49"/>
      <c r="AE417" s="49">
        <f t="shared" si="101"/>
        <v>10</v>
      </c>
      <c r="AF417" s="49">
        <f t="shared" si="102"/>
        <v>10</v>
      </c>
      <c r="AG417" s="3"/>
      <c r="AH417" s="3"/>
      <c r="AI417" s="135">
        <f t="shared" si="103"/>
        <v>10</v>
      </c>
      <c r="AJ417" s="135">
        <f t="shared" si="104"/>
        <v>10</v>
      </c>
      <c r="AK417" s="135"/>
      <c r="AL417" s="135"/>
      <c r="AM417" s="135">
        <f t="shared" si="99"/>
        <v>10</v>
      </c>
      <c r="AN417" s="135">
        <f t="shared" si="100"/>
        <v>10</v>
      </c>
    </row>
    <row r="418" spans="1:40" ht="22.5" x14ac:dyDescent="0.2">
      <c r="A418" s="42" t="s">
        <v>14</v>
      </c>
      <c r="B418" s="55" t="s">
        <v>53</v>
      </c>
      <c r="C418" s="56" t="s">
        <v>3</v>
      </c>
      <c r="D418" s="55" t="s">
        <v>2</v>
      </c>
      <c r="E418" s="57" t="s">
        <v>59</v>
      </c>
      <c r="F418" s="60">
        <v>200</v>
      </c>
      <c r="G418" s="52">
        <f>G419</f>
        <v>10</v>
      </c>
      <c r="H418" s="52">
        <f>H419</f>
        <v>10</v>
      </c>
      <c r="I418" s="52"/>
      <c r="J418" s="52"/>
      <c r="K418" s="52">
        <f t="shared" si="94"/>
        <v>10</v>
      </c>
      <c r="L418" s="91">
        <f t="shared" si="95"/>
        <v>10</v>
      </c>
      <c r="M418" s="51"/>
      <c r="N418" s="51"/>
      <c r="O418" s="49">
        <f t="shared" si="96"/>
        <v>10</v>
      </c>
      <c r="P418" s="49">
        <f t="shared" si="96"/>
        <v>10</v>
      </c>
      <c r="Q418" s="49"/>
      <c r="R418" s="49"/>
      <c r="S418" s="49">
        <f t="shared" ref="S418:S462" si="109">O418+Q418</f>
        <v>10</v>
      </c>
      <c r="T418" s="49">
        <f t="shared" ref="T418:T462" si="110">P418+R418</f>
        <v>10</v>
      </c>
      <c r="U418" s="49"/>
      <c r="V418" s="49"/>
      <c r="W418" s="49">
        <f t="shared" si="105"/>
        <v>10</v>
      </c>
      <c r="X418" s="49">
        <f t="shared" si="106"/>
        <v>10</v>
      </c>
      <c r="Y418" s="49"/>
      <c r="Z418" s="49"/>
      <c r="AA418" s="49">
        <f t="shared" si="107"/>
        <v>10</v>
      </c>
      <c r="AB418" s="49">
        <f t="shared" si="108"/>
        <v>10</v>
      </c>
      <c r="AC418" s="49"/>
      <c r="AD418" s="49"/>
      <c r="AE418" s="49">
        <f t="shared" si="101"/>
        <v>10</v>
      </c>
      <c r="AF418" s="49">
        <f t="shared" si="102"/>
        <v>10</v>
      </c>
      <c r="AG418" s="3"/>
      <c r="AH418" s="3"/>
      <c r="AI418" s="135">
        <f t="shared" si="103"/>
        <v>10</v>
      </c>
      <c r="AJ418" s="135">
        <f t="shared" si="104"/>
        <v>10</v>
      </c>
      <c r="AK418" s="135"/>
      <c r="AL418" s="135"/>
      <c r="AM418" s="135">
        <f t="shared" si="99"/>
        <v>10</v>
      </c>
      <c r="AN418" s="135">
        <f t="shared" si="100"/>
        <v>10</v>
      </c>
    </row>
    <row r="419" spans="1:40" ht="22.5" x14ac:dyDescent="0.2">
      <c r="A419" s="42" t="s">
        <v>13</v>
      </c>
      <c r="B419" s="55" t="s">
        <v>53</v>
      </c>
      <c r="C419" s="56" t="s">
        <v>3</v>
      </c>
      <c r="D419" s="55" t="s">
        <v>2</v>
      </c>
      <c r="E419" s="57" t="s">
        <v>59</v>
      </c>
      <c r="F419" s="60">
        <v>240</v>
      </c>
      <c r="G419" s="52">
        <v>10</v>
      </c>
      <c r="H419" s="52">
        <v>10</v>
      </c>
      <c r="I419" s="52"/>
      <c r="J419" s="52"/>
      <c r="K419" s="52">
        <f t="shared" si="94"/>
        <v>10</v>
      </c>
      <c r="L419" s="91">
        <f t="shared" si="95"/>
        <v>10</v>
      </c>
      <c r="M419" s="51"/>
      <c r="N419" s="51"/>
      <c r="O419" s="49">
        <f t="shared" si="96"/>
        <v>10</v>
      </c>
      <c r="P419" s="49">
        <f t="shared" si="96"/>
        <v>10</v>
      </c>
      <c r="Q419" s="49"/>
      <c r="R419" s="49"/>
      <c r="S419" s="49">
        <f t="shared" si="109"/>
        <v>10</v>
      </c>
      <c r="T419" s="49">
        <f t="shared" si="110"/>
        <v>10</v>
      </c>
      <c r="U419" s="49"/>
      <c r="V419" s="49"/>
      <c r="W419" s="49">
        <f t="shared" si="105"/>
        <v>10</v>
      </c>
      <c r="X419" s="49">
        <f t="shared" si="106"/>
        <v>10</v>
      </c>
      <c r="Y419" s="49"/>
      <c r="Z419" s="49"/>
      <c r="AA419" s="49">
        <f t="shared" si="107"/>
        <v>10</v>
      </c>
      <c r="AB419" s="49">
        <f t="shared" si="108"/>
        <v>10</v>
      </c>
      <c r="AC419" s="49"/>
      <c r="AD419" s="49"/>
      <c r="AE419" s="49">
        <f t="shared" si="101"/>
        <v>10</v>
      </c>
      <c r="AF419" s="49">
        <f t="shared" si="102"/>
        <v>10</v>
      </c>
      <c r="AG419" s="3"/>
      <c r="AH419" s="3"/>
      <c r="AI419" s="135">
        <f t="shared" si="103"/>
        <v>10</v>
      </c>
      <c r="AJ419" s="135">
        <f t="shared" si="104"/>
        <v>10</v>
      </c>
      <c r="AK419" s="135"/>
      <c r="AL419" s="135"/>
      <c r="AM419" s="135">
        <f t="shared" si="99"/>
        <v>10</v>
      </c>
      <c r="AN419" s="135">
        <f t="shared" si="100"/>
        <v>10</v>
      </c>
    </row>
    <row r="420" spans="1:40" x14ac:dyDescent="0.2">
      <c r="A420" s="61" t="s">
        <v>270</v>
      </c>
      <c r="B420" s="112"/>
      <c r="C420" s="113"/>
      <c r="D420" s="112"/>
      <c r="E420" s="114"/>
      <c r="F420" s="115"/>
      <c r="G420" s="40">
        <f>G421+G426+G441+G447+G451</f>
        <v>21061.4</v>
      </c>
      <c r="H420" s="40">
        <f>H421+H426+H441+H447+H451</f>
        <v>21369.3</v>
      </c>
      <c r="I420" s="40">
        <f>I421+I426+I441+I447+I451</f>
        <v>-20.361000000000001</v>
      </c>
      <c r="J420" s="40">
        <f>J421+J426+J441+J447+J451</f>
        <v>128.82499999999999</v>
      </c>
      <c r="K420" s="40">
        <f t="shared" si="94"/>
        <v>21041.039000000001</v>
      </c>
      <c r="L420" s="41">
        <f t="shared" si="95"/>
        <v>21498.125</v>
      </c>
      <c r="M420" s="51"/>
      <c r="N420" s="51"/>
      <c r="O420" s="68">
        <f t="shared" si="96"/>
        <v>21041.039000000001</v>
      </c>
      <c r="P420" s="68">
        <f t="shared" si="96"/>
        <v>21498.125</v>
      </c>
      <c r="Q420" s="68">
        <f>Q421+Q426+Q441+Q447+Q451</f>
        <v>0</v>
      </c>
      <c r="R420" s="68"/>
      <c r="S420" s="68">
        <f t="shared" si="109"/>
        <v>21041.039000000001</v>
      </c>
      <c r="T420" s="68">
        <f t="shared" si="110"/>
        <v>21498.125</v>
      </c>
      <c r="U420" s="68"/>
      <c r="V420" s="68"/>
      <c r="W420" s="68">
        <f t="shared" si="105"/>
        <v>21041.039000000001</v>
      </c>
      <c r="X420" s="68">
        <f t="shared" si="106"/>
        <v>21498.125</v>
      </c>
      <c r="Y420" s="68">
        <f>Y451</f>
        <v>-10</v>
      </c>
      <c r="Z420" s="68"/>
      <c r="AA420" s="68">
        <f t="shared" si="107"/>
        <v>21031.039000000001</v>
      </c>
      <c r="AB420" s="68">
        <f t="shared" si="108"/>
        <v>21498.125</v>
      </c>
      <c r="AC420" s="68">
        <f>AC451</f>
        <v>-20.642890000000001</v>
      </c>
      <c r="AD420" s="68"/>
      <c r="AE420" s="68">
        <f t="shared" si="101"/>
        <v>21010.396110000001</v>
      </c>
      <c r="AF420" s="68">
        <f t="shared" si="102"/>
        <v>21498.125</v>
      </c>
      <c r="AG420" s="68"/>
      <c r="AH420" s="68"/>
      <c r="AI420" s="146">
        <f t="shared" si="103"/>
        <v>21010.396110000001</v>
      </c>
      <c r="AJ420" s="146">
        <f t="shared" si="104"/>
        <v>21498.125</v>
      </c>
      <c r="AK420" s="146">
        <f>AK451</f>
        <v>-1518.5530000000001</v>
      </c>
      <c r="AL420" s="146"/>
      <c r="AM420" s="146">
        <f t="shared" si="99"/>
        <v>19491.843110000002</v>
      </c>
      <c r="AN420" s="146">
        <f t="shared" si="100"/>
        <v>21498.125</v>
      </c>
    </row>
    <row r="421" spans="1:40" ht="33.75" x14ac:dyDescent="0.2">
      <c r="A421" s="61" t="s">
        <v>309</v>
      </c>
      <c r="B421" s="112" t="s">
        <v>93</v>
      </c>
      <c r="C421" s="113" t="s">
        <v>3</v>
      </c>
      <c r="D421" s="112" t="s">
        <v>2</v>
      </c>
      <c r="E421" s="114" t="s">
        <v>9</v>
      </c>
      <c r="F421" s="115" t="s">
        <v>7</v>
      </c>
      <c r="G421" s="40">
        <f t="shared" ref="G421:H424" si="111">G422</f>
        <v>2650.8</v>
      </c>
      <c r="H421" s="40">
        <f t="shared" si="111"/>
        <v>2650.8</v>
      </c>
      <c r="I421" s="40"/>
      <c r="J421" s="40"/>
      <c r="K421" s="40">
        <f t="shared" si="94"/>
        <v>2650.8</v>
      </c>
      <c r="L421" s="41">
        <f t="shared" si="95"/>
        <v>2650.8</v>
      </c>
      <c r="M421" s="51"/>
      <c r="N421" s="51"/>
      <c r="O421" s="68">
        <f t="shared" si="96"/>
        <v>2650.8</v>
      </c>
      <c r="P421" s="68">
        <f t="shared" si="96"/>
        <v>2650.8</v>
      </c>
      <c r="Q421" s="68"/>
      <c r="R421" s="68"/>
      <c r="S421" s="68">
        <f t="shared" si="109"/>
        <v>2650.8</v>
      </c>
      <c r="T421" s="68">
        <f t="shared" si="110"/>
        <v>2650.8</v>
      </c>
      <c r="U421" s="68"/>
      <c r="V421" s="68"/>
      <c r="W421" s="68">
        <f t="shared" si="105"/>
        <v>2650.8</v>
      </c>
      <c r="X421" s="68">
        <f t="shared" si="106"/>
        <v>2650.8</v>
      </c>
      <c r="Y421" s="68"/>
      <c r="Z421" s="68"/>
      <c r="AA421" s="68">
        <f t="shared" si="107"/>
        <v>2650.8</v>
      </c>
      <c r="AB421" s="68">
        <f t="shared" si="108"/>
        <v>2650.8</v>
      </c>
      <c r="AC421" s="68"/>
      <c r="AD421" s="68"/>
      <c r="AE421" s="68">
        <f t="shared" si="101"/>
        <v>2650.8</v>
      </c>
      <c r="AF421" s="68">
        <f t="shared" si="102"/>
        <v>2650.8</v>
      </c>
      <c r="AG421" s="3"/>
      <c r="AH421" s="3"/>
      <c r="AI421" s="146">
        <f t="shared" si="103"/>
        <v>2650.8</v>
      </c>
      <c r="AJ421" s="146">
        <f t="shared" si="104"/>
        <v>2650.8</v>
      </c>
      <c r="AK421" s="146"/>
      <c r="AL421" s="146"/>
      <c r="AM421" s="146">
        <f t="shared" si="99"/>
        <v>2650.8</v>
      </c>
      <c r="AN421" s="146">
        <f t="shared" si="100"/>
        <v>2650.8</v>
      </c>
    </row>
    <row r="422" spans="1:40" ht="22.5" x14ac:dyDescent="0.2">
      <c r="A422" s="42" t="s">
        <v>94</v>
      </c>
      <c r="B422" s="55" t="s">
        <v>93</v>
      </c>
      <c r="C422" s="56" t="s">
        <v>23</v>
      </c>
      <c r="D422" s="55" t="s">
        <v>2</v>
      </c>
      <c r="E422" s="57" t="s">
        <v>9</v>
      </c>
      <c r="F422" s="60" t="s">
        <v>7</v>
      </c>
      <c r="G422" s="52">
        <f t="shared" si="111"/>
        <v>2650.8</v>
      </c>
      <c r="H422" s="52">
        <f t="shared" si="111"/>
        <v>2650.8</v>
      </c>
      <c r="I422" s="52"/>
      <c r="J422" s="52"/>
      <c r="K422" s="52">
        <f t="shared" si="94"/>
        <v>2650.8</v>
      </c>
      <c r="L422" s="91">
        <f t="shared" si="95"/>
        <v>2650.8</v>
      </c>
      <c r="M422" s="51"/>
      <c r="N422" s="51"/>
      <c r="O422" s="49">
        <f t="shared" si="96"/>
        <v>2650.8</v>
      </c>
      <c r="P422" s="49">
        <f t="shared" si="96"/>
        <v>2650.8</v>
      </c>
      <c r="Q422" s="49"/>
      <c r="R422" s="49"/>
      <c r="S422" s="49">
        <f t="shared" si="109"/>
        <v>2650.8</v>
      </c>
      <c r="T422" s="49">
        <f t="shared" si="110"/>
        <v>2650.8</v>
      </c>
      <c r="U422" s="49"/>
      <c r="V422" s="49"/>
      <c r="W422" s="49">
        <f t="shared" si="105"/>
        <v>2650.8</v>
      </c>
      <c r="X422" s="49">
        <f t="shared" si="106"/>
        <v>2650.8</v>
      </c>
      <c r="Y422" s="49"/>
      <c r="Z422" s="49"/>
      <c r="AA422" s="49">
        <f t="shared" si="107"/>
        <v>2650.8</v>
      </c>
      <c r="AB422" s="49">
        <f t="shared" si="108"/>
        <v>2650.8</v>
      </c>
      <c r="AC422" s="49"/>
      <c r="AD422" s="49"/>
      <c r="AE422" s="49">
        <f t="shared" si="101"/>
        <v>2650.8</v>
      </c>
      <c r="AF422" s="49">
        <f t="shared" si="102"/>
        <v>2650.8</v>
      </c>
      <c r="AG422" s="3"/>
      <c r="AH422" s="3"/>
      <c r="AI422" s="135">
        <f t="shared" si="103"/>
        <v>2650.8</v>
      </c>
      <c r="AJ422" s="135">
        <f t="shared" si="104"/>
        <v>2650.8</v>
      </c>
      <c r="AK422" s="135"/>
      <c r="AL422" s="135"/>
      <c r="AM422" s="135">
        <f t="shared" si="99"/>
        <v>2650.8</v>
      </c>
      <c r="AN422" s="135">
        <f t="shared" si="100"/>
        <v>2650.8</v>
      </c>
    </row>
    <row r="423" spans="1:40" ht="22.5" x14ac:dyDescent="0.2">
      <c r="A423" s="42" t="s">
        <v>15</v>
      </c>
      <c r="B423" s="55" t="s">
        <v>93</v>
      </c>
      <c r="C423" s="56" t="s">
        <v>23</v>
      </c>
      <c r="D423" s="55" t="s">
        <v>2</v>
      </c>
      <c r="E423" s="57" t="s">
        <v>11</v>
      </c>
      <c r="F423" s="60" t="s">
        <v>7</v>
      </c>
      <c r="G423" s="52">
        <f t="shared" si="111"/>
        <v>2650.8</v>
      </c>
      <c r="H423" s="52">
        <f t="shared" si="111"/>
        <v>2650.8</v>
      </c>
      <c r="I423" s="52"/>
      <c r="J423" s="52"/>
      <c r="K423" s="52">
        <f t="shared" si="94"/>
        <v>2650.8</v>
      </c>
      <c r="L423" s="91">
        <f t="shared" si="95"/>
        <v>2650.8</v>
      </c>
      <c r="M423" s="51"/>
      <c r="N423" s="51"/>
      <c r="O423" s="49">
        <f t="shared" si="96"/>
        <v>2650.8</v>
      </c>
      <c r="P423" s="49">
        <f t="shared" si="96"/>
        <v>2650.8</v>
      </c>
      <c r="Q423" s="49"/>
      <c r="R423" s="49"/>
      <c r="S423" s="49">
        <f t="shared" si="109"/>
        <v>2650.8</v>
      </c>
      <c r="T423" s="49">
        <f t="shared" si="110"/>
        <v>2650.8</v>
      </c>
      <c r="U423" s="49"/>
      <c r="V423" s="49"/>
      <c r="W423" s="49">
        <f t="shared" si="105"/>
        <v>2650.8</v>
      </c>
      <c r="X423" s="49">
        <f t="shared" si="106"/>
        <v>2650.8</v>
      </c>
      <c r="Y423" s="49"/>
      <c r="Z423" s="49"/>
      <c r="AA423" s="49">
        <f t="shared" si="107"/>
        <v>2650.8</v>
      </c>
      <c r="AB423" s="49">
        <f t="shared" si="108"/>
        <v>2650.8</v>
      </c>
      <c r="AC423" s="49"/>
      <c r="AD423" s="49"/>
      <c r="AE423" s="49">
        <f t="shared" si="101"/>
        <v>2650.8</v>
      </c>
      <c r="AF423" s="49">
        <f t="shared" si="102"/>
        <v>2650.8</v>
      </c>
      <c r="AG423" s="3"/>
      <c r="AH423" s="3"/>
      <c r="AI423" s="135">
        <f t="shared" si="103"/>
        <v>2650.8</v>
      </c>
      <c r="AJ423" s="135">
        <f t="shared" si="104"/>
        <v>2650.8</v>
      </c>
      <c r="AK423" s="135"/>
      <c r="AL423" s="135"/>
      <c r="AM423" s="135">
        <f t="shared" si="99"/>
        <v>2650.8</v>
      </c>
      <c r="AN423" s="135">
        <f t="shared" si="100"/>
        <v>2650.8</v>
      </c>
    </row>
    <row r="424" spans="1:40" ht="56.25" x14ac:dyDescent="0.2">
      <c r="A424" s="42" t="s">
        <v>6</v>
      </c>
      <c r="B424" s="55" t="s">
        <v>93</v>
      </c>
      <c r="C424" s="56" t="s">
        <v>23</v>
      </c>
      <c r="D424" s="55" t="s">
        <v>2</v>
      </c>
      <c r="E424" s="57" t="s">
        <v>11</v>
      </c>
      <c r="F424" s="60">
        <v>100</v>
      </c>
      <c r="G424" s="52">
        <f t="shared" si="111"/>
        <v>2650.8</v>
      </c>
      <c r="H424" s="52">
        <f t="shared" si="111"/>
        <v>2650.8</v>
      </c>
      <c r="I424" s="52"/>
      <c r="J424" s="52"/>
      <c r="K424" s="52">
        <f t="shared" si="94"/>
        <v>2650.8</v>
      </c>
      <c r="L424" s="91">
        <f t="shared" si="95"/>
        <v>2650.8</v>
      </c>
      <c r="M424" s="51"/>
      <c r="N424" s="51"/>
      <c r="O424" s="49">
        <f t="shared" si="96"/>
        <v>2650.8</v>
      </c>
      <c r="P424" s="49">
        <f t="shared" si="96"/>
        <v>2650.8</v>
      </c>
      <c r="Q424" s="49"/>
      <c r="R424" s="49"/>
      <c r="S424" s="49">
        <f t="shared" si="109"/>
        <v>2650.8</v>
      </c>
      <c r="T424" s="49">
        <f t="shared" si="110"/>
        <v>2650.8</v>
      </c>
      <c r="U424" s="49"/>
      <c r="V424" s="49"/>
      <c r="W424" s="49">
        <f t="shared" si="105"/>
        <v>2650.8</v>
      </c>
      <c r="X424" s="49">
        <f t="shared" si="106"/>
        <v>2650.8</v>
      </c>
      <c r="Y424" s="49"/>
      <c r="Z424" s="49"/>
      <c r="AA424" s="49">
        <f t="shared" si="107"/>
        <v>2650.8</v>
      </c>
      <c r="AB424" s="49">
        <f t="shared" si="108"/>
        <v>2650.8</v>
      </c>
      <c r="AC424" s="49"/>
      <c r="AD424" s="49"/>
      <c r="AE424" s="49">
        <f t="shared" si="101"/>
        <v>2650.8</v>
      </c>
      <c r="AF424" s="49">
        <f t="shared" si="102"/>
        <v>2650.8</v>
      </c>
      <c r="AG424" s="3"/>
      <c r="AH424" s="3"/>
      <c r="AI424" s="135">
        <f t="shared" si="103"/>
        <v>2650.8</v>
      </c>
      <c r="AJ424" s="135">
        <f t="shared" si="104"/>
        <v>2650.8</v>
      </c>
      <c r="AK424" s="135"/>
      <c r="AL424" s="135"/>
      <c r="AM424" s="135">
        <f t="shared" si="99"/>
        <v>2650.8</v>
      </c>
      <c r="AN424" s="135">
        <f t="shared" si="100"/>
        <v>2650.8</v>
      </c>
    </row>
    <row r="425" spans="1:40" ht="22.5" x14ac:dyDescent="0.2">
      <c r="A425" s="42" t="s">
        <v>5</v>
      </c>
      <c r="B425" s="55" t="s">
        <v>93</v>
      </c>
      <c r="C425" s="56" t="s">
        <v>23</v>
      </c>
      <c r="D425" s="55" t="s">
        <v>2</v>
      </c>
      <c r="E425" s="57" t="s">
        <v>11</v>
      </c>
      <c r="F425" s="60">
        <v>120</v>
      </c>
      <c r="G425" s="52">
        <f>2167+483.8</f>
        <v>2650.8</v>
      </c>
      <c r="H425" s="52">
        <f>2167+483.8</f>
        <v>2650.8</v>
      </c>
      <c r="I425" s="52"/>
      <c r="J425" s="52"/>
      <c r="K425" s="52">
        <f t="shared" si="94"/>
        <v>2650.8</v>
      </c>
      <c r="L425" s="91">
        <f t="shared" si="95"/>
        <v>2650.8</v>
      </c>
      <c r="M425" s="51"/>
      <c r="N425" s="51"/>
      <c r="O425" s="49">
        <f t="shared" si="96"/>
        <v>2650.8</v>
      </c>
      <c r="P425" s="49">
        <f t="shared" si="96"/>
        <v>2650.8</v>
      </c>
      <c r="Q425" s="49"/>
      <c r="R425" s="49"/>
      <c r="S425" s="49">
        <f t="shared" si="109"/>
        <v>2650.8</v>
      </c>
      <c r="T425" s="49">
        <f t="shared" si="110"/>
        <v>2650.8</v>
      </c>
      <c r="U425" s="49"/>
      <c r="V425" s="49"/>
      <c r="W425" s="49">
        <f t="shared" si="105"/>
        <v>2650.8</v>
      </c>
      <c r="X425" s="49">
        <f t="shared" si="106"/>
        <v>2650.8</v>
      </c>
      <c r="Y425" s="49"/>
      <c r="Z425" s="49"/>
      <c r="AA425" s="49">
        <f t="shared" si="107"/>
        <v>2650.8</v>
      </c>
      <c r="AB425" s="49">
        <f t="shared" si="108"/>
        <v>2650.8</v>
      </c>
      <c r="AC425" s="49"/>
      <c r="AD425" s="49"/>
      <c r="AE425" s="49">
        <f t="shared" si="101"/>
        <v>2650.8</v>
      </c>
      <c r="AF425" s="49">
        <f t="shared" si="102"/>
        <v>2650.8</v>
      </c>
      <c r="AG425" s="3"/>
      <c r="AH425" s="3"/>
      <c r="AI425" s="135">
        <f t="shared" si="103"/>
        <v>2650.8</v>
      </c>
      <c r="AJ425" s="135">
        <f t="shared" si="104"/>
        <v>2650.8</v>
      </c>
      <c r="AK425" s="135"/>
      <c r="AL425" s="135"/>
      <c r="AM425" s="135">
        <f t="shared" si="99"/>
        <v>2650.8</v>
      </c>
      <c r="AN425" s="135">
        <f t="shared" si="100"/>
        <v>2650.8</v>
      </c>
    </row>
    <row r="426" spans="1:40" ht="67.5" x14ac:dyDescent="0.2">
      <c r="A426" s="61" t="s">
        <v>25</v>
      </c>
      <c r="B426" s="112" t="s">
        <v>19</v>
      </c>
      <c r="C426" s="113" t="s">
        <v>3</v>
      </c>
      <c r="D426" s="112" t="s">
        <v>2</v>
      </c>
      <c r="E426" s="114" t="s">
        <v>9</v>
      </c>
      <c r="F426" s="115" t="s">
        <v>7</v>
      </c>
      <c r="G426" s="40">
        <f>G427+G431+G437</f>
        <v>4402</v>
      </c>
      <c r="H426" s="40">
        <f>H427+H431+H437</f>
        <v>4402</v>
      </c>
      <c r="I426" s="40"/>
      <c r="J426" s="40"/>
      <c r="K426" s="40">
        <f t="shared" si="94"/>
        <v>4402</v>
      </c>
      <c r="L426" s="41">
        <f t="shared" si="95"/>
        <v>4402</v>
      </c>
      <c r="M426" s="51"/>
      <c r="N426" s="51"/>
      <c r="O426" s="68">
        <f t="shared" si="96"/>
        <v>4402</v>
      </c>
      <c r="P426" s="68">
        <f t="shared" si="96"/>
        <v>4402</v>
      </c>
      <c r="Q426" s="68"/>
      <c r="R426" s="68"/>
      <c r="S426" s="68">
        <f t="shared" si="109"/>
        <v>4402</v>
      </c>
      <c r="T426" s="68">
        <f t="shared" si="110"/>
        <v>4402</v>
      </c>
      <c r="U426" s="68"/>
      <c r="V426" s="68"/>
      <c r="W426" s="68">
        <f t="shared" si="105"/>
        <v>4402</v>
      </c>
      <c r="X426" s="68">
        <f t="shared" si="106"/>
        <v>4402</v>
      </c>
      <c r="Y426" s="68"/>
      <c r="Z426" s="68"/>
      <c r="AA426" s="68">
        <f t="shared" si="107"/>
        <v>4402</v>
      </c>
      <c r="AB426" s="68">
        <f t="shared" si="108"/>
        <v>4402</v>
      </c>
      <c r="AC426" s="68"/>
      <c r="AD426" s="68"/>
      <c r="AE426" s="68">
        <f t="shared" si="101"/>
        <v>4402</v>
      </c>
      <c r="AF426" s="68">
        <f t="shared" si="102"/>
        <v>4402</v>
      </c>
      <c r="AG426" s="3"/>
      <c r="AH426" s="3"/>
      <c r="AI426" s="146">
        <f t="shared" si="103"/>
        <v>4402</v>
      </c>
      <c r="AJ426" s="146">
        <f t="shared" si="104"/>
        <v>4402</v>
      </c>
      <c r="AK426" s="146"/>
      <c r="AL426" s="146"/>
      <c r="AM426" s="146">
        <f t="shared" si="99"/>
        <v>4402</v>
      </c>
      <c r="AN426" s="146">
        <f t="shared" si="100"/>
        <v>4402</v>
      </c>
    </row>
    <row r="427" spans="1:40" ht="22.5" x14ac:dyDescent="0.2">
      <c r="A427" s="42" t="s">
        <v>24</v>
      </c>
      <c r="B427" s="55" t="s">
        <v>19</v>
      </c>
      <c r="C427" s="56" t="s">
        <v>23</v>
      </c>
      <c r="D427" s="55" t="s">
        <v>2</v>
      </c>
      <c r="E427" s="57" t="s">
        <v>9</v>
      </c>
      <c r="F427" s="60" t="s">
        <v>7</v>
      </c>
      <c r="G427" s="52">
        <f t="shared" ref="G427:H429" si="112">G428</f>
        <v>1967.2</v>
      </c>
      <c r="H427" s="52">
        <f t="shared" si="112"/>
        <v>1967.2</v>
      </c>
      <c r="I427" s="52"/>
      <c r="J427" s="52"/>
      <c r="K427" s="52">
        <f t="shared" si="94"/>
        <v>1967.2</v>
      </c>
      <c r="L427" s="91">
        <f t="shared" si="95"/>
        <v>1967.2</v>
      </c>
      <c r="M427" s="51"/>
      <c r="N427" s="51"/>
      <c r="O427" s="49">
        <f t="shared" si="96"/>
        <v>1967.2</v>
      </c>
      <c r="P427" s="49">
        <f t="shared" si="96"/>
        <v>1967.2</v>
      </c>
      <c r="Q427" s="49"/>
      <c r="R427" s="49"/>
      <c r="S427" s="49">
        <f t="shared" si="109"/>
        <v>1967.2</v>
      </c>
      <c r="T427" s="49">
        <f t="shared" si="110"/>
        <v>1967.2</v>
      </c>
      <c r="U427" s="49"/>
      <c r="V427" s="49"/>
      <c r="W427" s="49">
        <f t="shared" si="105"/>
        <v>1967.2</v>
      </c>
      <c r="X427" s="49">
        <f t="shared" si="106"/>
        <v>1967.2</v>
      </c>
      <c r="Y427" s="49"/>
      <c r="Z427" s="49"/>
      <c r="AA427" s="49">
        <f t="shared" si="107"/>
        <v>1967.2</v>
      </c>
      <c r="AB427" s="49">
        <f t="shared" si="108"/>
        <v>1967.2</v>
      </c>
      <c r="AC427" s="49"/>
      <c r="AD427" s="49"/>
      <c r="AE427" s="49">
        <f t="shared" si="101"/>
        <v>1967.2</v>
      </c>
      <c r="AF427" s="49">
        <f t="shared" si="102"/>
        <v>1967.2</v>
      </c>
      <c r="AG427" s="3"/>
      <c r="AH427" s="3"/>
      <c r="AI427" s="135">
        <f t="shared" si="103"/>
        <v>1967.2</v>
      </c>
      <c r="AJ427" s="135">
        <f t="shared" si="104"/>
        <v>1967.2</v>
      </c>
      <c r="AK427" s="135"/>
      <c r="AL427" s="135"/>
      <c r="AM427" s="135">
        <f t="shared" si="99"/>
        <v>1967.2</v>
      </c>
      <c r="AN427" s="135">
        <f t="shared" si="100"/>
        <v>1967.2</v>
      </c>
    </row>
    <row r="428" spans="1:40" ht="22.5" x14ac:dyDescent="0.2">
      <c r="A428" s="42" t="s">
        <v>15</v>
      </c>
      <c r="B428" s="55" t="s">
        <v>19</v>
      </c>
      <c r="C428" s="56" t="s">
        <v>23</v>
      </c>
      <c r="D428" s="55" t="s">
        <v>2</v>
      </c>
      <c r="E428" s="57" t="s">
        <v>11</v>
      </c>
      <c r="F428" s="60" t="s">
        <v>7</v>
      </c>
      <c r="G428" s="52">
        <f t="shared" si="112"/>
        <v>1967.2</v>
      </c>
      <c r="H428" s="52">
        <f t="shared" si="112"/>
        <v>1967.2</v>
      </c>
      <c r="I428" s="52"/>
      <c r="J428" s="52"/>
      <c r="K428" s="52">
        <f t="shared" ref="K428:K461" si="113">G428+I428</f>
        <v>1967.2</v>
      </c>
      <c r="L428" s="91">
        <f t="shared" ref="L428:L461" si="114">H428+J428</f>
        <v>1967.2</v>
      </c>
      <c r="M428" s="51"/>
      <c r="N428" s="51"/>
      <c r="O428" s="49">
        <f t="shared" si="96"/>
        <v>1967.2</v>
      </c>
      <c r="P428" s="49">
        <f t="shared" si="96"/>
        <v>1967.2</v>
      </c>
      <c r="Q428" s="49"/>
      <c r="R428" s="49"/>
      <c r="S428" s="49">
        <f t="shared" si="109"/>
        <v>1967.2</v>
      </c>
      <c r="T428" s="49">
        <f t="shared" si="110"/>
        <v>1967.2</v>
      </c>
      <c r="U428" s="49"/>
      <c r="V428" s="49"/>
      <c r="W428" s="49">
        <f t="shared" si="105"/>
        <v>1967.2</v>
      </c>
      <c r="X428" s="49">
        <f t="shared" si="106"/>
        <v>1967.2</v>
      </c>
      <c r="Y428" s="49"/>
      <c r="Z428" s="49"/>
      <c r="AA428" s="49">
        <f t="shared" si="107"/>
        <v>1967.2</v>
      </c>
      <c r="AB428" s="49">
        <f t="shared" si="108"/>
        <v>1967.2</v>
      </c>
      <c r="AC428" s="49"/>
      <c r="AD428" s="49"/>
      <c r="AE428" s="49">
        <f t="shared" si="101"/>
        <v>1967.2</v>
      </c>
      <c r="AF428" s="49">
        <f t="shared" si="102"/>
        <v>1967.2</v>
      </c>
      <c r="AG428" s="3"/>
      <c r="AH428" s="3"/>
      <c r="AI428" s="135">
        <f t="shared" si="103"/>
        <v>1967.2</v>
      </c>
      <c r="AJ428" s="135">
        <f t="shared" si="104"/>
        <v>1967.2</v>
      </c>
      <c r="AK428" s="135"/>
      <c r="AL428" s="135"/>
      <c r="AM428" s="135">
        <f t="shared" si="99"/>
        <v>1967.2</v>
      </c>
      <c r="AN428" s="135">
        <f t="shared" si="100"/>
        <v>1967.2</v>
      </c>
    </row>
    <row r="429" spans="1:40" ht="56.25" x14ac:dyDescent="0.2">
      <c r="A429" s="42" t="s">
        <v>6</v>
      </c>
      <c r="B429" s="55" t="s">
        <v>19</v>
      </c>
      <c r="C429" s="56" t="s">
        <v>23</v>
      </c>
      <c r="D429" s="55" t="s">
        <v>2</v>
      </c>
      <c r="E429" s="57" t="s">
        <v>11</v>
      </c>
      <c r="F429" s="60">
        <v>100</v>
      </c>
      <c r="G429" s="52">
        <f t="shared" si="112"/>
        <v>1967.2</v>
      </c>
      <c r="H429" s="52">
        <f t="shared" si="112"/>
        <v>1967.2</v>
      </c>
      <c r="I429" s="52"/>
      <c r="J429" s="52"/>
      <c r="K429" s="52">
        <f t="shared" si="113"/>
        <v>1967.2</v>
      </c>
      <c r="L429" s="91">
        <f t="shared" si="114"/>
        <v>1967.2</v>
      </c>
      <c r="M429" s="51"/>
      <c r="N429" s="51"/>
      <c r="O429" s="49">
        <f t="shared" si="96"/>
        <v>1967.2</v>
      </c>
      <c r="P429" s="49">
        <f t="shared" si="96"/>
        <v>1967.2</v>
      </c>
      <c r="Q429" s="49"/>
      <c r="R429" s="49"/>
      <c r="S429" s="49">
        <f t="shared" si="109"/>
        <v>1967.2</v>
      </c>
      <c r="T429" s="49">
        <f t="shared" si="110"/>
        <v>1967.2</v>
      </c>
      <c r="U429" s="49"/>
      <c r="V429" s="49"/>
      <c r="W429" s="49">
        <f t="shared" si="105"/>
        <v>1967.2</v>
      </c>
      <c r="X429" s="49">
        <f t="shared" si="106"/>
        <v>1967.2</v>
      </c>
      <c r="Y429" s="49"/>
      <c r="Z429" s="49"/>
      <c r="AA429" s="49">
        <f t="shared" si="107"/>
        <v>1967.2</v>
      </c>
      <c r="AB429" s="49">
        <f t="shared" si="108"/>
        <v>1967.2</v>
      </c>
      <c r="AC429" s="49"/>
      <c r="AD429" s="49"/>
      <c r="AE429" s="49">
        <f t="shared" si="101"/>
        <v>1967.2</v>
      </c>
      <c r="AF429" s="49">
        <f t="shared" si="102"/>
        <v>1967.2</v>
      </c>
      <c r="AG429" s="3"/>
      <c r="AH429" s="3"/>
      <c r="AI429" s="135">
        <f t="shared" si="103"/>
        <v>1967.2</v>
      </c>
      <c r="AJ429" s="135">
        <f t="shared" si="104"/>
        <v>1967.2</v>
      </c>
      <c r="AK429" s="135"/>
      <c r="AL429" s="135"/>
      <c r="AM429" s="135">
        <f t="shared" si="99"/>
        <v>1967.2</v>
      </c>
      <c r="AN429" s="135">
        <f t="shared" si="100"/>
        <v>1967.2</v>
      </c>
    </row>
    <row r="430" spans="1:40" ht="22.5" x14ac:dyDescent="0.2">
      <c r="A430" s="42" t="s">
        <v>5</v>
      </c>
      <c r="B430" s="55" t="s">
        <v>19</v>
      </c>
      <c r="C430" s="56" t="s">
        <v>23</v>
      </c>
      <c r="D430" s="55" t="s">
        <v>2</v>
      </c>
      <c r="E430" s="57" t="s">
        <v>11</v>
      </c>
      <c r="F430" s="60">
        <v>120</v>
      </c>
      <c r="G430" s="52">
        <f>1569.4+397.8</f>
        <v>1967.2</v>
      </c>
      <c r="H430" s="52">
        <f>1569.4+397.8</f>
        <v>1967.2</v>
      </c>
      <c r="I430" s="52"/>
      <c r="J430" s="52"/>
      <c r="K430" s="52">
        <f t="shared" si="113"/>
        <v>1967.2</v>
      </c>
      <c r="L430" s="91">
        <f t="shared" si="114"/>
        <v>1967.2</v>
      </c>
      <c r="M430" s="51"/>
      <c r="N430" s="51"/>
      <c r="O430" s="49">
        <f t="shared" si="96"/>
        <v>1967.2</v>
      </c>
      <c r="P430" s="49">
        <f t="shared" si="96"/>
        <v>1967.2</v>
      </c>
      <c r="Q430" s="49"/>
      <c r="R430" s="49"/>
      <c r="S430" s="49">
        <f t="shared" si="109"/>
        <v>1967.2</v>
      </c>
      <c r="T430" s="49">
        <f t="shared" si="110"/>
        <v>1967.2</v>
      </c>
      <c r="U430" s="49"/>
      <c r="V430" s="49"/>
      <c r="W430" s="49">
        <f t="shared" si="105"/>
        <v>1967.2</v>
      </c>
      <c r="X430" s="49">
        <f t="shared" si="106"/>
        <v>1967.2</v>
      </c>
      <c r="Y430" s="49"/>
      <c r="Z430" s="49"/>
      <c r="AA430" s="49">
        <f t="shared" si="107"/>
        <v>1967.2</v>
      </c>
      <c r="AB430" s="49">
        <f t="shared" si="108"/>
        <v>1967.2</v>
      </c>
      <c r="AC430" s="49"/>
      <c r="AD430" s="49"/>
      <c r="AE430" s="49">
        <f t="shared" si="101"/>
        <v>1967.2</v>
      </c>
      <c r="AF430" s="49">
        <f t="shared" si="102"/>
        <v>1967.2</v>
      </c>
      <c r="AG430" s="3"/>
      <c r="AH430" s="3"/>
      <c r="AI430" s="135">
        <f t="shared" si="103"/>
        <v>1967.2</v>
      </c>
      <c r="AJ430" s="135">
        <f t="shared" si="104"/>
        <v>1967.2</v>
      </c>
      <c r="AK430" s="135"/>
      <c r="AL430" s="135"/>
      <c r="AM430" s="135">
        <f t="shared" si="99"/>
        <v>1967.2</v>
      </c>
      <c r="AN430" s="135">
        <f t="shared" si="100"/>
        <v>1967.2</v>
      </c>
    </row>
    <row r="431" spans="1:40" x14ac:dyDescent="0.2">
      <c r="A431" s="42" t="s">
        <v>22</v>
      </c>
      <c r="B431" s="55" t="s">
        <v>19</v>
      </c>
      <c r="C431" s="56" t="s">
        <v>21</v>
      </c>
      <c r="D431" s="55" t="s">
        <v>2</v>
      </c>
      <c r="E431" s="57" t="s">
        <v>9</v>
      </c>
      <c r="F431" s="60" t="s">
        <v>7</v>
      </c>
      <c r="G431" s="52">
        <f>G432</f>
        <v>1934.2</v>
      </c>
      <c r="H431" s="52">
        <f>H432</f>
        <v>1934.2</v>
      </c>
      <c r="I431" s="52"/>
      <c r="J431" s="52"/>
      <c r="K431" s="52">
        <f t="shared" si="113"/>
        <v>1934.2</v>
      </c>
      <c r="L431" s="91">
        <f t="shared" si="114"/>
        <v>1934.2</v>
      </c>
      <c r="M431" s="51"/>
      <c r="N431" s="51"/>
      <c r="O431" s="49">
        <f t="shared" si="96"/>
        <v>1934.2</v>
      </c>
      <c r="P431" s="49">
        <f t="shared" si="96"/>
        <v>1934.2</v>
      </c>
      <c r="Q431" s="49"/>
      <c r="R431" s="49"/>
      <c r="S431" s="49">
        <f t="shared" si="109"/>
        <v>1934.2</v>
      </c>
      <c r="T431" s="49">
        <f t="shared" si="110"/>
        <v>1934.2</v>
      </c>
      <c r="U431" s="49"/>
      <c r="V431" s="49"/>
      <c r="W431" s="49">
        <f t="shared" si="105"/>
        <v>1934.2</v>
      </c>
      <c r="X431" s="49">
        <f t="shared" si="106"/>
        <v>1934.2</v>
      </c>
      <c r="Y431" s="49"/>
      <c r="Z431" s="49"/>
      <c r="AA431" s="49">
        <f t="shared" si="107"/>
        <v>1934.2</v>
      </c>
      <c r="AB431" s="49">
        <f t="shared" si="108"/>
        <v>1934.2</v>
      </c>
      <c r="AC431" s="49"/>
      <c r="AD431" s="49"/>
      <c r="AE431" s="49">
        <f t="shared" si="101"/>
        <v>1934.2</v>
      </c>
      <c r="AF431" s="49">
        <f t="shared" si="102"/>
        <v>1934.2</v>
      </c>
      <c r="AG431" s="3"/>
      <c r="AH431" s="3"/>
      <c r="AI431" s="135">
        <f t="shared" si="103"/>
        <v>1934.2</v>
      </c>
      <c r="AJ431" s="135">
        <f t="shared" si="104"/>
        <v>1934.2</v>
      </c>
      <c r="AK431" s="135"/>
      <c r="AL431" s="135"/>
      <c r="AM431" s="135">
        <f t="shared" si="99"/>
        <v>1934.2</v>
      </c>
      <c r="AN431" s="135">
        <f t="shared" si="100"/>
        <v>1934.2</v>
      </c>
    </row>
    <row r="432" spans="1:40" ht="22.5" x14ac:dyDescent="0.2">
      <c r="A432" s="42" t="s">
        <v>15</v>
      </c>
      <c r="B432" s="55" t="s">
        <v>19</v>
      </c>
      <c r="C432" s="56" t="s">
        <v>21</v>
      </c>
      <c r="D432" s="55" t="s">
        <v>2</v>
      </c>
      <c r="E432" s="57" t="s">
        <v>11</v>
      </c>
      <c r="F432" s="60" t="s">
        <v>7</v>
      </c>
      <c r="G432" s="52">
        <f>G433+G435</f>
        <v>1934.2</v>
      </c>
      <c r="H432" s="52">
        <f>H433+H435</f>
        <v>1934.2</v>
      </c>
      <c r="I432" s="52"/>
      <c r="J432" s="52"/>
      <c r="K432" s="52">
        <f t="shared" si="113"/>
        <v>1934.2</v>
      </c>
      <c r="L432" s="91">
        <f t="shared" si="114"/>
        <v>1934.2</v>
      </c>
      <c r="M432" s="51"/>
      <c r="N432" s="51"/>
      <c r="O432" s="49">
        <f t="shared" si="96"/>
        <v>1934.2</v>
      </c>
      <c r="P432" s="49">
        <f t="shared" si="96"/>
        <v>1934.2</v>
      </c>
      <c r="Q432" s="49"/>
      <c r="R432" s="49"/>
      <c r="S432" s="49">
        <f t="shared" si="109"/>
        <v>1934.2</v>
      </c>
      <c r="T432" s="49">
        <f t="shared" si="110"/>
        <v>1934.2</v>
      </c>
      <c r="U432" s="49"/>
      <c r="V432" s="49"/>
      <c r="W432" s="49">
        <f t="shared" si="105"/>
        <v>1934.2</v>
      </c>
      <c r="X432" s="49">
        <f t="shared" si="106"/>
        <v>1934.2</v>
      </c>
      <c r="Y432" s="49"/>
      <c r="Z432" s="49"/>
      <c r="AA432" s="49">
        <f t="shared" si="107"/>
        <v>1934.2</v>
      </c>
      <c r="AB432" s="49">
        <f t="shared" si="108"/>
        <v>1934.2</v>
      </c>
      <c r="AC432" s="49"/>
      <c r="AD432" s="49"/>
      <c r="AE432" s="49">
        <f t="shared" si="101"/>
        <v>1934.2</v>
      </c>
      <c r="AF432" s="49">
        <f t="shared" si="102"/>
        <v>1934.2</v>
      </c>
      <c r="AG432" s="3"/>
      <c r="AH432" s="3"/>
      <c r="AI432" s="135">
        <f t="shared" si="103"/>
        <v>1934.2</v>
      </c>
      <c r="AJ432" s="135">
        <f t="shared" si="104"/>
        <v>1934.2</v>
      </c>
      <c r="AK432" s="135"/>
      <c r="AL432" s="135"/>
      <c r="AM432" s="135">
        <f t="shared" si="99"/>
        <v>1934.2</v>
      </c>
      <c r="AN432" s="135">
        <f t="shared" si="100"/>
        <v>1934.2</v>
      </c>
    </row>
    <row r="433" spans="1:40" ht="56.25" x14ac:dyDescent="0.2">
      <c r="A433" s="42" t="s">
        <v>6</v>
      </c>
      <c r="B433" s="55" t="s">
        <v>19</v>
      </c>
      <c r="C433" s="56" t="s">
        <v>21</v>
      </c>
      <c r="D433" s="55" t="s">
        <v>2</v>
      </c>
      <c r="E433" s="57" t="s">
        <v>11</v>
      </c>
      <c r="F433" s="60">
        <v>100</v>
      </c>
      <c r="G433" s="52">
        <f>G434</f>
        <v>1525.2</v>
      </c>
      <c r="H433" s="52">
        <f>H434</f>
        <v>1525.2</v>
      </c>
      <c r="I433" s="52"/>
      <c r="J433" s="52"/>
      <c r="K433" s="52">
        <f t="shared" si="113"/>
        <v>1525.2</v>
      </c>
      <c r="L433" s="91">
        <f t="shared" si="114"/>
        <v>1525.2</v>
      </c>
      <c r="M433" s="51"/>
      <c r="N433" s="51"/>
      <c r="O433" s="49">
        <f t="shared" si="96"/>
        <v>1525.2</v>
      </c>
      <c r="P433" s="49">
        <f t="shared" si="96"/>
        <v>1525.2</v>
      </c>
      <c r="Q433" s="49"/>
      <c r="R433" s="49"/>
      <c r="S433" s="49">
        <f t="shared" si="109"/>
        <v>1525.2</v>
      </c>
      <c r="T433" s="49">
        <f t="shared" si="110"/>
        <v>1525.2</v>
      </c>
      <c r="U433" s="49"/>
      <c r="V433" s="49"/>
      <c r="W433" s="49">
        <f t="shared" si="105"/>
        <v>1525.2</v>
      </c>
      <c r="X433" s="49">
        <f t="shared" si="106"/>
        <v>1525.2</v>
      </c>
      <c r="Y433" s="49"/>
      <c r="Z433" s="49"/>
      <c r="AA433" s="49">
        <f t="shared" si="107"/>
        <v>1525.2</v>
      </c>
      <c r="AB433" s="49">
        <f t="shared" si="108"/>
        <v>1525.2</v>
      </c>
      <c r="AC433" s="49"/>
      <c r="AD433" s="49"/>
      <c r="AE433" s="49">
        <f t="shared" si="101"/>
        <v>1525.2</v>
      </c>
      <c r="AF433" s="49">
        <f t="shared" si="102"/>
        <v>1525.2</v>
      </c>
      <c r="AG433" s="3"/>
      <c r="AH433" s="3"/>
      <c r="AI433" s="135">
        <f t="shared" si="103"/>
        <v>1525.2</v>
      </c>
      <c r="AJ433" s="135">
        <f t="shared" si="104"/>
        <v>1525.2</v>
      </c>
      <c r="AK433" s="135"/>
      <c r="AL433" s="135"/>
      <c r="AM433" s="135">
        <f t="shared" si="99"/>
        <v>1525.2</v>
      </c>
      <c r="AN433" s="135">
        <f t="shared" si="100"/>
        <v>1525.2</v>
      </c>
    </row>
    <row r="434" spans="1:40" ht="22.5" x14ac:dyDescent="0.2">
      <c r="A434" s="42" t="s">
        <v>5</v>
      </c>
      <c r="B434" s="55" t="s">
        <v>19</v>
      </c>
      <c r="C434" s="56" t="s">
        <v>21</v>
      </c>
      <c r="D434" s="55" t="s">
        <v>2</v>
      </c>
      <c r="E434" s="57" t="s">
        <v>11</v>
      </c>
      <c r="F434" s="60">
        <v>120</v>
      </c>
      <c r="G434" s="52">
        <f>1098.5+95+331.7</f>
        <v>1525.2</v>
      </c>
      <c r="H434" s="52">
        <f>1098.5+95+331.7</f>
        <v>1525.2</v>
      </c>
      <c r="I434" s="52"/>
      <c r="J434" s="52"/>
      <c r="K434" s="52">
        <f t="shared" si="113"/>
        <v>1525.2</v>
      </c>
      <c r="L434" s="91">
        <f t="shared" si="114"/>
        <v>1525.2</v>
      </c>
      <c r="M434" s="51"/>
      <c r="N434" s="51"/>
      <c r="O434" s="49">
        <f t="shared" si="96"/>
        <v>1525.2</v>
      </c>
      <c r="P434" s="49">
        <f t="shared" si="96"/>
        <v>1525.2</v>
      </c>
      <c r="Q434" s="49"/>
      <c r="R434" s="49"/>
      <c r="S434" s="49">
        <f t="shared" si="109"/>
        <v>1525.2</v>
      </c>
      <c r="T434" s="49">
        <f t="shared" si="110"/>
        <v>1525.2</v>
      </c>
      <c r="U434" s="49"/>
      <c r="V434" s="49"/>
      <c r="W434" s="49">
        <f t="shared" si="105"/>
        <v>1525.2</v>
      </c>
      <c r="X434" s="49">
        <f t="shared" si="106"/>
        <v>1525.2</v>
      </c>
      <c r="Y434" s="49"/>
      <c r="Z434" s="49"/>
      <c r="AA434" s="49">
        <f t="shared" si="107"/>
        <v>1525.2</v>
      </c>
      <c r="AB434" s="49">
        <f t="shared" si="108"/>
        <v>1525.2</v>
      </c>
      <c r="AC434" s="49"/>
      <c r="AD434" s="49"/>
      <c r="AE434" s="49">
        <f t="shared" si="101"/>
        <v>1525.2</v>
      </c>
      <c r="AF434" s="49">
        <f t="shared" si="102"/>
        <v>1525.2</v>
      </c>
      <c r="AG434" s="3"/>
      <c r="AH434" s="3"/>
      <c r="AI434" s="135">
        <f t="shared" si="103"/>
        <v>1525.2</v>
      </c>
      <c r="AJ434" s="135">
        <f t="shared" si="104"/>
        <v>1525.2</v>
      </c>
      <c r="AK434" s="135"/>
      <c r="AL434" s="135"/>
      <c r="AM434" s="135">
        <f t="shared" si="99"/>
        <v>1525.2</v>
      </c>
      <c r="AN434" s="135">
        <f t="shared" si="100"/>
        <v>1525.2</v>
      </c>
    </row>
    <row r="435" spans="1:40" ht="22.5" x14ac:dyDescent="0.2">
      <c r="A435" s="42" t="s">
        <v>14</v>
      </c>
      <c r="B435" s="55" t="s">
        <v>19</v>
      </c>
      <c r="C435" s="56" t="s">
        <v>21</v>
      </c>
      <c r="D435" s="55" t="s">
        <v>2</v>
      </c>
      <c r="E435" s="57" t="s">
        <v>11</v>
      </c>
      <c r="F435" s="60">
        <v>200</v>
      </c>
      <c r="G435" s="52">
        <f>G436</f>
        <v>409</v>
      </c>
      <c r="H435" s="52">
        <f>H436</f>
        <v>409</v>
      </c>
      <c r="I435" s="52"/>
      <c r="J435" s="52"/>
      <c r="K435" s="52">
        <f t="shared" si="113"/>
        <v>409</v>
      </c>
      <c r="L435" s="91">
        <f t="shared" si="114"/>
        <v>409</v>
      </c>
      <c r="M435" s="51"/>
      <c r="N435" s="51"/>
      <c r="O435" s="49">
        <f t="shared" si="96"/>
        <v>409</v>
      </c>
      <c r="P435" s="49">
        <f t="shared" si="96"/>
        <v>409</v>
      </c>
      <c r="Q435" s="49"/>
      <c r="R435" s="49"/>
      <c r="S435" s="49">
        <f t="shared" si="109"/>
        <v>409</v>
      </c>
      <c r="T435" s="49">
        <f t="shared" si="110"/>
        <v>409</v>
      </c>
      <c r="U435" s="49"/>
      <c r="V435" s="49"/>
      <c r="W435" s="49">
        <f t="shared" si="105"/>
        <v>409</v>
      </c>
      <c r="X435" s="49">
        <f t="shared" si="106"/>
        <v>409</v>
      </c>
      <c r="Y435" s="49"/>
      <c r="Z435" s="49"/>
      <c r="AA435" s="49">
        <f t="shared" si="107"/>
        <v>409</v>
      </c>
      <c r="AB435" s="49">
        <f t="shared" si="108"/>
        <v>409</v>
      </c>
      <c r="AC435" s="49"/>
      <c r="AD435" s="49"/>
      <c r="AE435" s="49">
        <f t="shared" si="101"/>
        <v>409</v>
      </c>
      <c r="AF435" s="49">
        <f t="shared" si="102"/>
        <v>409</v>
      </c>
      <c r="AG435" s="3"/>
      <c r="AH435" s="3"/>
      <c r="AI435" s="135">
        <f t="shared" si="103"/>
        <v>409</v>
      </c>
      <c r="AJ435" s="135">
        <f t="shared" si="104"/>
        <v>409</v>
      </c>
      <c r="AK435" s="135"/>
      <c r="AL435" s="135"/>
      <c r="AM435" s="135">
        <f t="shared" si="99"/>
        <v>409</v>
      </c>
      <c r="AN435" s="135">
        <f t="shared" si="100"/>
        <v>409</v>
      </c>
    </row>
    <row r="436" spans="1:40" ht="22.5" x14ac:dyDescent="0.2">
      <c r="A436" s="42" t="s">
        <v>13</v>
      </c>
      <c r="B436" s="55" t="s">
        <v>19</v>
      </c>
      <c r="C436" s="56" t="s">
        <v>21</v>
      </c>
      <c r="D436" s="55" t="s">
        <v>2</v>
      </c>
      <c r="E436" s="57" t="s">
        <v>11</v>
      </c>
      <c r="F436" s="60">
        <v>240</v>
      </c>
      <c r="G436" s="52">
        <f>386.6+22.4</f>
        <v>409</v>
      </c>
      <c r="H436" s="52">
        <f>386.6+22.4</f>
        <v>409</v>
      </c>
      <c r="I436" s="52"/>
      <c r="J436" s="52"/>
      <c r="K436" s="52">
        <f t="shared" si="113"/>
        <v>409</v>
      </c>
      <c r="L436" s="91">
        <f t="shared" si="114"/>
        <v>409</v>
      </c>
      <c r="M436" s="51"/>
      <c r="N436" s="51"/>
      <c r="O436" s="49">
        <f t="shared" si="96"/>
        <v>409</v>
      </c>
      <c r="P436" s="49">
        <f t="shared" si="96"/>
        <v>409</v>
      </c>
      <c r="Q436" s="49"/>
      <c r="R436" s="49"/>
      <c r="S436" s="49">
        <f t="shared" si="109"/>
        <v>409</v>
      </c>
      <c r="T436" s="49">
        <f t="shared" si="110"/>
        <v>409</v>
      </c>
      <c r="U436" s="49"/>
      <c r="V436" s="49"/>
      <c r="W436" s="49">
        <f t="shared" si="105"/>
        <v>409</v>
      </c>
      <c r="X436" s="49">
        <f t="shared" si="106"/>
        <v>409</v>
      </c>
      <c r="Y436" s="49"/>
      <c r="Z436" s="49"/>
      <c r="AA436" s="49">
        <f t="shared" si="107"/>
        <v>409</v>
      </c>
      <c r="AB436" s="49">
        <f t="shared" si="108"/>
        <v>409</v>
      </c>
      <c r="AC436" s="49"/>
      <c r="AD436" s="49"/>
      <c r="AE436" s="49">
        <f t="shared" si="101"/>
        <v>409</v>
      </c>
      <c r="AF436" s="49">
        <f t="shared" si="102"/>
        <v>409</v>
      </c>
      <c r="AG436" s="3"/>
      <c r="AH436" s="3"/>
      <c r="AI436" s="135">
        <f t="shared" si="103"/>
        <v>409</v>
      </c>
      <c r="AJ436" s="135">
        <f t="shared" si="104"/>
        <v>409</v>
      </c>
      <c r="AK436" s="135"/>
      <c r="AL436" s="135"/>
      <c r="AM436" s="135">
        <f t="shared" si="99"/>
        <v>409</v>
      </c>
      <c r="AN436" s="135">
        <f t="shared" si="100"/>
        <v>409</v>
      </c>
    </row>
    <row r="437" spans="1:40" x14ac:dyDescent="0.2">
      <c r="A437" s="42" t="s">
        <v>20</v>
      </c>
      <c r="B437" s="55" t="s">
        <v>19</v>
      </c>
      <c r="C437" s="56" t="s">
        <v>18</v>
      </c>
      <c r="D437" s="55" t="s">
        <v>2</v>
      </c>
      <c r="E437" s="57" t="s">
        <v>9</v>
      </c>
      <c r="F437" s="60" t="s">
        <v>7</v>
      </c>
      <c r="G437" s="52">
        <f t="shared" ref="G437:H439" si="115">G438</f>
        <v>500.6</v>
      </c>
      <c r="H437" s="52">
        <f t="shared" si="115"/>
        <v>500.6</v>
      </c>
      <c r="I437" s="52"/>
      <c r="J437" s="52"/>
      <c r="K437" s="52">
        <f t="shared" si="113"/>
        <v>500.6</v>
      </c>
      <c r="L437" s="91">
        <f t="shared" si="114"/>
        <v>500.6</v>
      </c>
      <c r="M437" s="51"/>
      <c r="N437" s="51"/>
      <c r="O437" s="49">
        <f t="shared" si="96"/>
        <v>500.6</v>
      </c>
      <c r="P437" s="49">
        <f t="shared" si="96"/>
        <v>500.6</v>
      </c>
      <c r="Q437" s="49"/>
      <c r="R437" s="49"/>
      <c r="S437" s="49">
        <f t="shared" si="109"/>
        <v>500.6</v>
      </c>
      <c r="T437" s="49">
        <f t="shared" si="110"/>
        <v>500.6</v>
      </c>
      <c r="U437" s="49"/>
      <c r="V437" s="49"/>
      <c r="W437" s="49">
        <f t="shared" si="105"/>
        <v>500.6</v>
      </c>
      <c r="X437" s="49">
        <f t="shared" si="106"/>
        <v>500.6</v>
      </c>
      <c r="Y437" s="49"/>
      <c r="Z437" s="49"/>
      <c r="AA437" s="49">
        <f t="shared" si="107"/>
        <v>500.6</v>
      </c>
      <c r="AB437" s="49">
        <f t="shared" si="108"/>
        <v>500.6</v>
      </c>
      <c r="AC437" s="49"/>
      <c r="AD437" s="49"/>
      <c r="AE437" s="49">
        <f t="shared" si="101"/>
        <v>500.6</v>
      </c>
      <c r="AF437" s="49">
        <f t="shared" si="102"/>
        <v>500.6</v>
      </c>
      <c r="AG437" s="3"/>
      <c r="AH437" s="3"/>
      <c r="AI437" s="135">
        <f t="shared" si="103"/>
        <v>500.6</v>
      </c>
      <c r="AJ437" s="135">
        <f t="shared" si="104"/>
        <v>500.6</v>
      </c>
      <c r="AK437" s="135"/>
      <c r="AL437" s="135"/>
      <c r="AM437" s="135">
        <f t="shared" si="99"/>
        <v>500.6</v>
      </c>
      <c r="AN437" s="135">
        <f t="shared" si="100"/>
        <v>500.6</v>
      </c>
    </row>
    <row r="438" spans="1:40" ht="22.5" x14ac:dyDescent="0.2">
      <c r="A438" s="42" t="s">
        <v>15</v>
      </c>
      <c r="B438" s="55" t="s">
        <v>19</v>
      </c>
      <c r="C438" s="56" t="s">
        <v>18</v>
      </c>
      <c r="D438" s="55" t="s">
        <v>2</v>
      </c>
      <c r="E438" s="57" t="s">
        <v>11</v>
      </c>
      <c r="F438" s="60" t="s">
        <v>7</v>
      </c>
      <c r="G438" s="52">
        <f t="shared" si="115"/>
        <v>500.6</v>
      </c>
      <c r="H438" s="52">
        <f t="shared" si="115"/>
        <v>500.6</v>
      </c>
      <c r="I438" s="52"/>
      <c r="J438" s="52"/>
      <c r="K438" s="52">
        <f t="shared" si="113"/>
        <v>500.6</v>
      </c>
      <c r="L438" s="91">
        <f t="shared" si="114"/>
        <v>500.6</v>
      </c>
      <c r="M438" s="51"/>
      <c r="N438" s="51"/>
      <c r="O438" s="49">
        <f t="shared" ref="O438:P462" si="116">K438+M438</f>
        <v>500.6</v>
      </c>
      <c r="P438" s="49">
        <f t="shared" si="116"/>
        <v>500.6</v>
      </c>
      <c r="Q438" s="49"/>
      <c r="R438" s="49"/>
      <c r="S438" s="49">
        <f t="shared" si="109"/>
        <v>500.6</v>
      </c>
      <c r="T438" s="49">
        <f t="shared" si="110"/>
        <v>500.6</v>
      </c>
      <c r="U438" s="49"/>
      <c r="V438" s="49"/>
      <c r="W438" s="49">
        <f t="shared" si="105"/>
        <v>500.6</v>
      </c>
      <c r="X438" s="49">
        <f t="shared" si="106"/>
        <v>500.6</v>
      </c>
      <c r="Y438" s="49"/>
      <c r="Z438" s="49"/>
      <c r="AA438" s="49">
        <f t="shared" si="107"/>
        <v>500.6</v>
      </c>
      <c r="AB438" s="49">
        <f t="shared" si="108"/>
        <v>500.6</v>
      </c>
      <c r="AC438" s="49"/>
      <c r="AD438" s="49"/>
      <c r="AE438" s="49">
        <f t="shared" si="101"/>
        <v>500.6</v>
      </c>
      <c r="AF438" s="49">
        <f t="shared" si="102"/>
        <v>500.6</v>
      </c>
      <c r="AG438" s="3"/>
      <c r="AH438" s="3"/>
      <c r="AI438" s="135">
        <f t="shared" si="103"/>
        <v>500.6</v>
      </c>
      <c r="AJ438" s="135">
        <f t="shared" si="104"/>
        <v>500.6</v>
      </c>
      <c r="AK438" s="135"/>
      <c r="AL438" s="135"/>
      <c r="AM438" s="135">
        <f t="shared" si="99"/>
        <v>500.6</v>
      </c>
      <c r="AN438" s="135">
        <f t="shared" si="100"/>
        <v>500.6</v>
      </c>
    </row>
    <row r="439" spans="1:40" ht="56.25" x14ac:dyDescent="0.2">
      <c r="A439" s="42" t="s">
        <v>6</v>
      </c>
      <c r="B439" s="55" t="s">
        <v>19</v>
      </c>
      <c r="C439" s="56" t="s">
        <v>18</v>
      </c>
      <c r="D439" s="55" t="s">
        <v>2</v>
      </c>
      <c r="E439" s="57" t="s">
        <v>11</v>
      </c>
      <c r="F439" s="60">
        <v>100</v>
      </c>
      <c r="G439" s="52">
        <f t="shared" si="115"/>
        <v>500.6</v>
      </c>
      <c r="H439" s="52">
        <f t="shared" si="115"/>
        <v>500.6</v>
      </c>
      <c r="I439" s="52"/>
      <c r="J439" s="52"/>
      <c r="K439" s="52">
        <f t="shared" si="113"/>
        <v>500.6</v>
      </c>
      <c r="L439" s="91">
        <f t="shared" si="114"/>
        <v>500.6</v>
      </c>
      <c r="M439" s="51"/>
      <c r="N439" s="51"/>
      <c r="O439" s="49">
        <f t="shared" si="116"/>
        <v>500.6</v>
      </c>
      <c r="P439" s="49">
        <f t="shared" si="116"/>
        <v>500.6</v>
      </c>
      <c r="Q439" s="49"/>
      <c r="R439" s="49"/>
      <c r="S439" s="49">
        <f t="shared" si="109"/>
        <v>500.6</v>
      </c>
      <c r="T439" s="49">
        <f t="shared" si="110"/>
        <v>500.6</v>
      </c>
      <c r="U439" s="49"/>
      <c r="V439" s="49"/>
      <c r="W439" s="49">
        <f t="shared" si="105"/>
        <v>500.6</v>
      </c>
      <c r="X439" s="49">
        <f t="shared" si="106"/>
        <v>500.6</v>
      </c>
      <c r="Y439" s="49"/>
      <c r="Z439" s="49"/>
      <c r="AA439" s="49">
        <f t="shared" si="107"/>
        <v>500.6</v>
      </c>
      <c r="AB439" s="49">
        <f t="shared" si="108"/>
        <v>500.6</v>
      </c>
      <c r="AC439" s="49"/>
      <c r="AD439" s="49"/>
      <c r="AE439" s="49">
        <f t="shared" si="101"/>
        <v>500.6</v>
      </c>
      <c r="AF439" s="49">
        <f t="shared" si="102"/>
        <v>500.6</v>
      </c>
      <c r="AG439" s="3"/>
      <c r="AH439" s="3"/>
      <c r="AI439" s="135">
        <f t="shared" si="103"/>
        <v>500.6</v>
      </c>
      <c r="AJ439" s="135">
        <f t="shared" si="104"/>
        <v>500.6</v>
      </c>
      <c r="AK439" s="135"/>
      <c r="AL439" s="135"/>
      <c r="AM439" s="135">
        <f t="shared" si="99"/>
        <v>500.6</v>
      </c>
      <c r="AN439" s="135">
        <f t="shared" si="100"/>
        <v>500.6</v>
      </c>
    </row>
    <row r="440" spans="1:40" ht="22.5" x14ac:dyDescent="0.2">
      <c r="A440" s="42" t="s">
        <v>5</v>
      </c>
      <c r="B440" s="55" t="s">
        <v>19</v>
      </c>
      <c r="C440" s="56" t="s">
        <v>18</v>
      </c>
      <c r="D440" s="55" t="s">
        <v>2</v>
      </c>
      <c r="E440" s="57" t="s">
        <v>11</v>
      </c>
      <c r="F440" s="60">
        <v>120</v>
      </c>
      <c r="G440" s="52">
        <v>500.6</v>
      </c>
      <c r="H440" s="52">
        <v>500.6</v>
      </c>
      <c r="I440" s="52"/>
      <c r="J440" s="52"/>
      <c r="K440" s="52">
        <f t="shared" si="113"/>
        <v>500.6</v>
      </c>
      <c r="L440" s="91">
        <f t="shared" si="114"/>
        <v>500.6</v>
      </c>
      <c r="M440" s="51"/>
      <c r="N440" s="51"/>
      <c r="O440" s="49">
        <f t="shared" si="116"/>
        <v>500.6</v>
      </c>
      <c r="P440" s="49">
        <f t="shared" si="116"/>
        <v>500.6</v>
      </c>
      <c r="Q440" s="49"/>
      <c r="R440" s="49"/>
      <c r="S440" s="49">
        <f t="shared" si="109"/>
        <v>500.6</v>
      </c>
      <c r="T440" s="49">
        <f t="shared" si="110"/>
        <v>500.6</v>
      </c>
      <c r="U440" s="49"/>
      <c r="V440" s="49"/>
      <c r="W440" s="49">
        <f t="shared" si="105"/>
        <v>500.6</v>
      </c>
      <c r="X440" s="49">
        <f t="shared" si="106"/>
        <v>500.6</v>
      </c>
      <c r="Y440" s="49"/>
      <c r="Z440" s="49"/>
      <c r="AA440" s="49">
        <f t="shared" si="107"/>
        <v>500.6</v>
      </c>
      <c r="AB440" s="49">
        <f t="shared" si="108"/>
        <v>500.6</v>
      </c>
      <c r="AC440" s="49"/>
      <c r="AD440" s="49"/>
      <c r="AE440" s="49">
        <f t="shared" si="101"/>
        <v>500.6</v>
      </c>
      <c r="AF440" s="49">
        <f t="shared" si="102"/>
        <v>500.6</v>
      </c>
      <c r="AG440" s="3"/>
      <c r="AH440" s="3"/>
      <c r="AI440" s="135">
        <f t="shared" si="103"/>
        <v>500.6</v>
      </c>
      <c r="AJ440" s="135">
        <f t="shared" si="104"/>
        <v>500.6</v>
      </c>
      <c r="AK440" s="135"/>
      <c r="AL440" s="135"/>
      <c r="AM440" s="135">
        <f t="shared" si="99"/>
        <v>500.6</v>
      </c>
      <c r="AN440" s="135">
        <f t="shared" si="100"/>
        <v>500.6</v>
      </c>
    </row>
    <row r="441" spans="1:40" ht="33.75" x14ac:dyDescent="0.2">
      <c r="A441" s="61" t="s">
        <v>16</v>
      </c>
      <c r="B441" s="112" t="s">
        <v>12</v>
      </c>
      <c r="C441" s="113" t="s">
        <v>3</v>
      </c>
      <c r="D441" s="112" t="s">
        <v>2</v>
      </c>
      <c r="E441" s="114" t="s">
        <v>9</v>
      </c>
      <c r="F441" s="115" t="s">
        <v>7</v>
      </c>
      <c r="G441" s="40">
        <f>G442</f>
        <v>1467.2</v>
      </c>
      <c r="H441" s="40">
        <f>H442</f>
        <v>1467.2</v>
      </c>
      <c r="I441" s="40"/>
      <c r="J441" s="40"/>
      <c r="K441" s="40">
        <f t="shared" si="113"/>
        <v>1467.2</v>
      </c>
      <c r="L441" s="41">
        <f t="shared" si="114"/>
        <v>1467.2</v>
      </c>
      <c r="M441" s="51"/>
      <c r="N441" s="51"/>
      <c r="O441" s="68">
        <f t="shared" si="116"/>
        <v>1467.2</v>
      </c>
      <c r="P441" s="68">
        <f t="shared" si="116"/>
        <v>1467.2</v>
      </c>
      <c r="Q441" s="68"/>
      <c r="R441" s="68"/>
      <c r="S441" s="68">
        <f t="shared" si="109"/>
        <v>1467.2</v>
      </c>
      <c r="T441" s="68">
        <f t="shared" si="110"/>
        <v>1467.2</v>
      </c>
      <c r="U441" s="68"/>
      <c r="V441" s="68"/>
      <c r="W441" s="68">
        <f t="shared" si="105"/>
        <v>1467.2</v>
      </c>
      <c r="X441" s="68">
        <f t="shared" si="106"/>
        <v>1467.2</v>
      </c>
      <c r="Y441" s="68"/>
      <c r="Z441" s="68"/>
      <c r="AA441" s="68">
        <f t="shared" si="107"/>
        <v>1467.2</v>
      </c>
      <c r="AB441" s="68">
        <f t="shared" si="108"/>
        <v>1467.2</v>
      </c>
      <c r="AC441" s="68"/>
      <c r="AD441" s="68"/>
      <c r="AE441" s="68">
        <f t="shared" si="101"/>
        <v>1467.2</v>
      </c>
      <c r="AF441" s="68">
        <f t="shared" si="102"/>
        <v>1467.2</v>
      </c>
      <c r="AG441" s="3"/>
      <c r="AH441" s="3"/>
      <c r="AI441" s="146">
        <f t="shared" si="103"/>
        <v>1467.2</v>
      </c>
      <c r="AJ441" s="146">
        <f t="shared" si="104"/>
        <v>1467.2</v>
      </c>
      <c r="AK441" s="146"/>
      <c r="AL441" s="146"/>
      <c r="AM441" s="146">
        <f t="shared" si="99"/>
        <v>1467.2</v>
      </c>
      <c r="AN441" s="146">
        <f t="shared" si="100"/>
        <v>1467.2</v>
      </c>
    </row>
    <row r="442" spans="1:40" ht="22.5" x14ac:dyDescent="0.2">
      <c r="A442" s="42" t="s">
        <v>15</v>
      </c>
      <c r="B442" s="55" t="s">
        <v>12</v>
      </c>
      <c r="C442" s="56" t="s">
        <v>3</v>
      </c>
      <c r="D442" s="55" t="s">
        <v>2</v>
      </c>
      <c r="E442" s="57" t="s">
        <v>11</v>
      </c>
      <c r="F442" s="60" t="s">
        <v>7</v>
      </c>
      <c r="G442" s="52">
        <f>G443+G445</f>
        <v>1467.2</v>
      </c>
      <c r="H442" s="52">
        <f>H443+H445</f>
        <v>1467.2</v>
      </c>
      <c r="I442" s="52"/>
      <c r="J442" s="52"/>
      <c r="K442" s="52">
        <f t="shared" si="113"/>
        <v>1467.2</v>
      </c>
      <c r="L442" s="91">
        <f t="shared" si="114"/>
        <v>1467.2</v>
      </c>
      <c r="M442" s="51"/>
      <c r="N442" s="51"/>
      <c r="O442" s="49">
        <f t="shared" si="116"/>
        <v>1467.2</v>
      </c>
      <c r="P442" s="49">
        <f t="shared" si="116"/>
        <v>1467.2</v>
      </c>
      <c r="Q442" s="49"/>
      <c r="R442" s="49"/>
      <c r="S442" s="49">
        <f t="shared" si="109"/>
        <v>1467.2</v>
      </c>
      <c r="T442" s="49">
        <f t="shared" si="110"/>
        <v>1467.2</v>
      </c>
      <c r="U442" s="49"/>
      <c r="V442" s="49"/>
      <c r="W442" s="49">
        <f t="shared" si="105"/>
        <v>1467.2</v>
      </c>
      <c r="X442" s="49">
        <f t="shared" si="106"/>
        <v>1467.2</v>
      </c>
      <c r="Y442" s="49"/>
      <c r="Z442" s="49"/>
      <c r="AA442" s="49">
        <f t="shared" si="107"/>
        <v>1467.2</v>
      </c>
      <c r="AB442" s="49">
        <f t="shared" si="108"/>
        <v>1467.2</v>
      </c>
      <c r="AC442" s="49"/>
      <c r="AD442" s="49"/>
      <c r="AE442" s="49">
        <f t="shared" si="101"/>
        <v>1467.2</v>
      </c>
      <c r="AF442" s="49">
        <f t="shared" si="102"/>
        <v>1467.2</v>
      </c>
      <c r="AG442" s="3"/>
      <c r="AH442" s="3"/>
      <c r="AI442" s="135">
        <f t="shared" si="103"/>
        <v>1467.2</v>
      </c>
      <c r="AJ442" s="135">
        <f t="shared" si="104"/>
        <v>1467.2</v>
      </c>
      <c r="AK442" s="135"/>
      <c r="AL442" s="135"/>
      <c r="AM442" s="135">
        <f t="shared" si="99"/>
        <v>1467.2</v>
      </c>
      <c r="AN442" s="135">
        <f t="shared" si="100"/>
        <v>1467.2</v>
      </c>
    </row>
    <row r="443" spans="1:40" ht="56.25" x14ac:dyDescent="0.2">
      <c r="A443" s="42" t="s">
        <v>6</v>
      </c>
      <c r="B443" s="55" t="s">
        <v>12</v>
      </c>
      <c r="C443" s="56" t="s">
        <v>3</v>
      </c>
      <c r="D443" s="55" t="s">
        <v>2</v>
      </c>
      <c r="E443" s="57" t="s">
        <v>11</v>
      </c>
      <c r="F443" s="60">
        <v>100</v>
      </c>
      <c r="G443" s="52">
        <f>G444</f>
        <v>1411.2</v>
      </c>
      <c r="H443" s="52">
        <f>H444</f>
        <v>1411.2</v>
      </c>
      <c r="I443" s="52"/>
      <c r="J443" s="52"/>
      <c r="K443" s="52">
        <f t="shared" si="113"/>
        <v>1411.2</v>
      </c>
      <c r="L443" s="91">
        <f t="shared" si="114"/>
        <v>1411.2</v>
      </c>
      <c r="M443" s="51"/>
      <c r="N443" s="51"/>
      <c r="O443" s="49">
        <f t="shared" si="116"/>
        <v>1411.2</v>
      </c>
      <c r="P443" s="49">
        <f t="shared" si="116"/>
        <v>1411.2</v>
      </c>
      <c r="Q443" s="49"/>
      <c r="R443" s="49"/>
      <c r="S443" s="49">
        <f t="shared" si="109"/>
        <v>1411.2</v>
      </c>
      <c r="T443" s="49">
        <f t="shared" si="110"/>
        <v>1411.2</v>
      </c>
      <c r="U443" s="49"/>
      <c r="V443" s="49"/>
      <c r="W443" s="49">
        <f t="shared" si="105"/>
        <v>1411.2</v>
      </c>
      <c r="X443" s="49">
        <f t="shared" si="106"/>
        <v>1411.2</v>
      </c>
      <c r="Y443" s="49"/>
      <c r="Z443" s="49"/>
      <c r="AA443" s="49">
        <f t="shared" si="107"/>
        <v>1411.2</v>
      </c>
      <c r="AB443" s="49">
        <f t="shared" si="108"/>
        <v>1411.2</v>
      </c>
      <c r="AC443" s="49"/>
      <c r="AD443" s="49"/>
      <c r="AE443" s="49">
        <f t="shared" si="101"/>
        <v>1411.2</v>
      </c>
      <c r="AF443" s="49">
        <f t="shared" si="102"/>
        <v>1411.2</v>
      </c>
      <c r="AG443" s="3"/>
      <c r="AH443" s="3"/>
      <c r="AI443" s="135">
        <f t="shared" si="103"/>
        <v>1411.2</v>
      </c>
      <c r="AJ443" s="135">
        <f t="shared" si="104"/>
        <v>1411.2</v>
      </c>
      <c r="AK443" s="135"/>
      <c r="AL443" s="135"/>
      <c r="AM443" s="135">
        <f t="shared" si="99"/>
        <v>1411.2</v>
      </c>
      <c r="AN443" s="135">
        <f t="shared" si="100"/>
        <v>1411.2</v>
      </c>
    </row>
    <row r="444" spans="1:40" ht="22.5" x14ac:dyDescent="0.2">
      <c r="A444" s="42" t="s">
        <v>5</v>
      </c>
      <c r="B444" s="55" t="s">
        <v>12</v>
      </c>
      <c r="C444" s="56" t="s">
        <v>3</v>
      </c>
      <c r="D444" s="55" t="s">
        <v>2</v>
      </c>
      <c r="E444" s="57" t="s">
        <v>11</v>
      </c>
      <c r="F444" s="60">
        <v>120</v>
      </c>
      <c r="G444" s="52">
        <f>1049+45.4+316.8</f>
        <v>1411.2</v>
      </c>
      <c r="H444" s="52">
        <f>1049+45.4+316.8</f>
        <v>1411.2</v>
      </c>
      <c r="I444" s="52"/>
      <c r="J444" s="52"/>
      <c r="K444" s="52">
        <f t="shared" si="113"/>
        <v>1411.2</v>
      </c>
      <c r="L444" s="91">
        <f t="shared" si="114"/>
        <v>1411.2</v>
      </c>
      <c r="M444" s="51"/>
      <c r="N444" s="51"/>
      <c r="O444" s="49">
        <f t="shared" si="116"/>
        <v>1411.2</v>
      </c>
      <c r="P444" s="49">
        <f t="shared" si="116"/>
        <v>1411.2</v>
      </c>
      <c r="Q444" s="49"/>
      <c r="R444" s="49"/>
      <c r="S444" s="49">
        <f t="shared" si="109"/>
        <v>1411.2</v>
      </c>
      <c r="T444" s="49">
        <f t="shared" si="110"/>
        <v>1411.2</v>
      </c>
      <c r="U444" s="49"/>
      <c r="V444" s="49"/>
      <c r="W444" s="49">
        <f t="shared" si="105"/>
        <v>1411.2</v>
      </c>
      <c r="X444" s="49">
        <f t="shared" si="106"/>
        <v>1411.2</v>
      </c>
      <c r="Y444" s="49"/>
      <c r="Z444" s="49"/>
      <c r="AA444" s="49">
        <f t="shared" si="107"/>
        <v>1411.2</v>
      </c>
      <c r="AB444" s="49">
        <f t="shared" si="108"/>
        <v>1411.2</v>
      </c>
      <c r="AC444" s="49"/>
      <c r="AD444" s="49"/>
      <c r="AE444" s="49">
        <f t="shared" si="101"/>
        <v>1411.2</v>
      </c>
      <c r="AF444" s="49">
        <f t="shared" si="102"/>
        <v>1411.2</v>
      </c>
      <c r="AG444" s="3"/>
      <c r="AH444" s="3"/>
      <c r="AI444" s="135">
        <f t="shared" si="103"/>
        <v>1411.2</v>
      </c>
      <c r="AJ444" s="135">
        <f t="shared" si="104"/>
        <v>1411.2</v>
      </c>
      <c r="AK444" s="135"/>
      <c r="AL444" s="135"/>
      <c r="AM444" s="135">
        <f t="shared" si="99"/>
        <v>1411.2</v>
      </c>
      <c r="AN444" s="135">
        <f t="shared" si="100"/>
        <v>1411.2</v>
      </c>
    </row>
    <row r="445" spans="1:40" ht="22.5" x14ac:dyDescent="0.2">
      <c r="A445" s="42" t="s">
        <v>14</v>
      </c>
      <c r="B445" s="55" t="s">
        <v>12</v>
      </c>
      <c r="C445" s="56" t="s">
        <v>3</v>
      </c>
      <c r="D445" s="55" t="s">
        <v>2</v>
      </c>
      <c r="E445" s="57" t="s">
        <v>11</v>
      </c>
      <c r="F445" s="60">
        <v>200</v>
      </c>
      <c r="G445" s="52">
        <f>G446</f>
        <v>56</v>
      </c>
      <c r="H445" s="52">
        <f>H446</f>
        <v>56</v>
      </c>
      <c r="I445" s="52"/>
      <c r="J445" s="52"/>
      <c r="K445" s="52">
        <f t="shared" si="113"/>
        <v>56</v>
      </c>
      <c r="L445" s="91">
        <f t="shared" si="114"/>
        <v>56</v>
      </c>
      <c r="M445" s="51"/>
      <c r="N445" s="51"/>
      <c r="O445" s="49">
        <f t="shared" si="116"/>
        <v>56</v>
      </c>
      <c r="P445" s="49">
        <f t="shared" si="116"/>
        <v>56</v>
      </c>
      <c r="Q445" s="49"/>
      <c r="R445" s="49"/>
      <c r="S445" s="49">
        <f t="shared" si="109"/>
        <v>56</v>
      </c>
      <c r="T445" s="49">
        <f t="shared" si="110"/>
        <v>56</v>
      </c>
      <c r="U445" s="49"/>
      <c r="V445" s="49"/>
      <c r="W445" s="49">
        <f t="shared" si="105"/>
        <v>56</v>
      </c>
      <c r="X445" s="49">
        <f t="shared" si="106"/>
        <v>56</v>
      </c>
      <c r="Y445" s="49"/>
      <c r="Z445" s="49"/>
      <c r="AA445" s="49">
        <f t="shared" si="107"/>
        <v>56</v>
      </c>
      <c r="AB445" s="49">
        <f t="shared" si="108"/>
        <v>56</v>
      </c>
      <c r="AC445" s="49"/>
      <c r="AD445" s="49"/>
      <c r="AE445" s="49">
        <f t="shared" si="101"/>
        <v>56</v>
      </c>
      <c r="AF445" s="49">
        <f t="shared" si="102"/>
        <v>56</v>
      </c>
      <c r="AG445" s="3"/>
      <c r="AH445" s="3"/>
      <c r="AI445" s="135">
        <f t="shared" si="103"/>
        <v>56</v>
      </c>
      <c r="AJ445" s="135">
        <f t="shared" si="104"/>
        <v>56</v>
      </c>
      <c r="AK445" s="135"/>
      <c r="AL445" s="135"/>
      <c r="AM445" s="135">
        <f t="shared" si="99"/>
        <v>56</v>
      </c>
      <c r="AN445" s="135">
        <f t="shared" si="100"/>
        <v>56</v>
      </c>
    </row>
    <row r="446" spans="1:40" ht="22.5" x14ac:dyDescent="0.2">
      <c r="A446" s="42" t="s">
        <v>13</v>
      </c>
      <c r="B446" s="55" t="s">
        <v>12</v>
      </c>
      <c r="C446" s="56" t="s">
        <v>3</v>
      </c>
      <c r="D446" s="55" t="s">
        <v>2</v>
      </c>
      <c r="E446" s="57" t="s">
        <v>11</v>
      </c>
      <c r="F446" s="60">
        <v>240</v>
      </c>
      <c r="G446" s="52">
        <v>56</v>
      </c>
      <c r="H446" s="52">
        <v>56</v>
      </c>
      <c r="I446" s="52"/>
      <c r="J446" s="52"/>
      <c r="K446" s="52">
        <f t="shared" si="113"/>
        <v>56</v>
      </c>
      <c r="L446" s="91">
        <f t="shared" si="114"/>
        <v>56</v>
      </c>
      <c r="M446" s="51"/>
      <c r="N446" s="51"/>
      <c r="O446" s="49">
        <f t="shared" si="116"/>
        <v>56</v>
      </c>
      <c r="P446" s="49">
        <f t="shared" si="116"/>
        <v>56</v>
      </c>
      <c r="Q446" s="49"/>
      <c r="R446" s="49"/>
      <c r="S446" s="49">
        <f t="shared" si="109"/>
        <v>56</v>
      </c>
      <c r="T446" s="49">
        <f t="shared" si="110"/>
        <v>56</v>
      </c>
      <c r="U446" s="49"/>
      <c r="V446" s="49"/>
      <c r="W446" s="49">
        <f t="shared" si="105"/>
        <v>56</v>
      </c>
      <c r="X446" s="49">
        <f t="shared" si="106"/>
        <v>56</v>
      </c>
      <c r="Y446" s="49"/>
      <c r="Z446" s="49"/>
      <c r="AA446" s="49">
        <f t="shared" si="107"/>
        <v>56</v>
      </c>
      <c r="AB446" s="49">
        <f t="shared" si="108"/>
        <v>56</v>
      </c>
      <c r="AC446" s="49"/>
      <c r="AD446" s="49"/>
      <c r="AE446" s="49">
        <f t="shared" si="101"/>
        <v>56</v>
      </c>
      <c r="AF446" s="49">
        <f t="shared" si="102"/>
        <v>56</v>
      </c>
      <c r="AG446" s="3"/>
      <c r="AH446" s="3"/>
      <c r="AI446" s="135">
        <f t="shared" si="103"/>
        <v>56</v>
      </c>
      <c r="AJ446" s="135">
        <f t="shared" si="104"/>
        <v>56</v>
      </c>
      <c r="AK446" s="135"/>
      <c r="AL446" s="135"/>
      <c r="AM446" s="135">
        <f t="shared" si="99"/>
        <v>56</v>
      </c>
      <c r="AN446" s="135">
        <f t="shared" si="100"/>
        <v>56</v>
      </c>
    </row>
    <row r="447" spans="1:40" ht="22.5" x14ac:dyDescent="0.2">
      <c r="A447" s="61" t="s">
        <v>149</v>
      </c>
      <c r="B447" s="112" t="s">
        <v>148</v>
      </c>
      <c r="C447" s="113" t="s">
        <v>3</v>
      </c>
      <c r="D447" s="112" t="s">
        <v>2</v>
      </c>
      <c r="E447" s="114" t="s">
        <v>9</v>
      </c>
      <c r="F447" s="115" t="s">
        <v>7</v>
      </c>
      <c r="G447" s="40">
        <f t="shared" ref="G447:H449" si="117">G448</f>
        <v>5000</v>
      </c>
      <c r="H447" s="40">
        <f t="shared" si="117"/>
        <v>5000</v>
      </c>
      <c r="I447" s="40"/>
      <c r="J447" s="40"/>
      <c r="K447" s="40">
        <f t="shared" si="113"/>
        <v>5000</v>
      </c>
      <c r="L447" s="41">
        <f t="shared" si="114"/>
        <v>5000</v>
      </c>
      <c r="M447" s="51"/>
      <c r="N447" s="51"/>
      <c r="O447" s="68">
        <f t="shared" si="116"/>
        <v>5000</v>
      </c>
      <c r="P447" s="68">
        <f t="shared" si="116"/>
        <v>5000</v>
      </c>
      <c r="Q447" s="68"/>
      <c r="R447" s="68"/>
      <c r="S447" s="68">
        <f t="shared" si="109"/>
        <v>5000</v>
      </c>
      <c r="T447" s="68">
        <f t="shared" si="110"/>
        <v>5000</v>
      </c>
      <c r="U447" s="68"/>
      <c r="V447" s="68"/>
      <c r="W447" s="68">
        <f t="shared" si="105"/>
        <v>5000</v>
      </c>
      <c r="X447" s="68">
        <f t="shared" si="106"/>
        <v>5000</v>
      </c>
      <c r="Y447" s="68"/>
      <c r="Z447" s="68"/>
      <c r="AA447" s="68">
        <f t="shared" si="107"/>
        <v>5000</v>
      </c>
      <c r="AB447" s="68">
        <f t="shared" si="108"/>
        <v>5000</v>
      </c>
      <c r="AC447" s="68"/>
      <c r="AD447" s="68"/>
      <c r="AE447" s="68">
        <f t="shared" si="101"/>
        <v>5000</v>
      </c>
      <c r="AF447" s="68">
        <f t="shared" si="102"/>
        <v>5000</v>
      </c>
      <c r="AG447" s="3"/>
      <c r="AH447" s="3"/>
      <c r="AI447" s="146">
        <f t="shared" si="103"/>
        <v>5000</v>
      </c>
      <c r="AJ447" s="146">
        <f t="shared" si="104"/>
        <v>5000</v>
      </c>
      <c r="AK447" s="146"/>
      <c r="AL447" s="146"/>
      <c r="AM447" s="146">
        <f t="shared" si="99"/>
        <v>5000</v>
      </c>
      <c r="AN447" s="146">
        <f t="shared" si="100"/>
        <v>5000</v>
      </c>
    </row>
    <row r="448" spans="1:40" ht="22.5" x14ac:dyDescent="0.2">
      <c r="A448" s="42" t="s">
        <v>149</v>
      </c>
      <c r="B448" s="55" t="s">
        <v>148</v>
      </c>
      <c r="C448" s="56" t="s">
        <v>3</v>
      </c>
      <c r="D448" s="55" t="s">
        <v>2</v>
      </c>
      <c r="E448" s="57" t="s">
        <v>147</v>
      </c>
      <c r="F448" s="60" t="s">
        <v>7</v>
      </c>
      <c r="G448" s="52">
        <f t="shared" si="117"/>
        <v>5000</v>
      </c>
      <c r="H448" s="52">
        <f t="shared" si="117"/>
        <v>5000</v>
      </c>
      <c r="I448" s="52"/>
      <c r="J448" s="52"/>
      <c r="K448" s="52">
        <f t="shared" si="113"/>
        <v>5000</v>
      </c>
      <c r="L448" s="91">
        <f t="shared" si="114"/>
        <v>5000</v>
      </c>
      <c r="M448" s="51"/>
      <c r="N448" s="51"/>
      <c r="O448" s="49">
        <f t="shared" si="116"/>
        <v>5000</v>
      </c>
      <c r="P448" s="49">
        <f t="shared" si="116"/>
        <v>5000</v>
      </c>
      <c r="Q448" s="49"/>
      <c r="R448" s="49"/>
      <c r="S448" s="49">
        <f t="shared" si="109"/>
        <v>5000</v>
      </c>
      <c r="T448" s="49">
        <f t="shared" si="110"/>
        <v>5000</v>
      </c>
      <c r="U448" s="49"/>
      <c r="V448" s="49"/>
      <c r="W448" s="49">
        <f t="shared" si="105"/>
        <v>5000</v>
      </c>
      <c r="X448" s="49">
        <f t="shared" si="106"/>
        <v>5000</v>
      </c>
      <c r="Y448" s="49"/>
      <c r="Z448" s="49"/>
      <c r="AA448" s="49">
        <f t="shared" si="107"/>
        <v>5000</v>
      </c>
      <c r="AB448" s="49">
        <f t="shared" si="108"/>
        <v>5000</v>
      </c>
      <c r="AC448" s="49"/>
      <c r="AD448" s="49"/>
      <c r="AE448" s="49">
        <f t="shared" si="101"/>
        <v>5000</v>
      </c>
      <c r="AF448" s="49">
        <f t="shared" si="102"/>
        <v>5000</v>
      </c>
      <c r="AG448" s="3"/>
      <c r="AH448" s="3"/>
      <c r="AI448" s="135">
        <f t="shared" si="103"/>
        <v>5000</v>
      </c>
      <c r="AJ448" s="135">
        <f t="shared" si="104"/>
        <v>5000</v>
      </c>
      <c r="AK448" s="135"/>
      <c r="AL448" s="135"/>
      <c r="AM448" s="135">
        <f t="shared" si="99"/>
        <v>5000</v>
      </c>
      <c r="AN448" s="135">
        <f t="shared" si="100"/>
        <v>5000</v>
      </c>
    </row>
    <row r="449" spans="1:40" x14ac:dyDescent="0.2">
      <c r="A449" s="42" t="s">
        <v>71</v>
      </c>
      <c r="B449" s="55" t="s">
        <v>148</v>
      </c>
      <c r="C449" s="56" t="s">
        <v>3</v>
      </c>
      <c r="D449" s="55" t="s">
        <v>2</v>
      </c>
      <c r="E449" s="57" t="s">
        <v>147</v>
      </c>
      <c r="F449" s="60">
        <v>800</v>
      </c>
      <c r="G449" s="52">
        <f t="shared" si="117"/>
        <v>5000</v>
      </c>
      <c r="H449" s="52">
        <f t="shared" si="117"/>
        <v>5000</v>
      </c>
      <c r="I449" s="52"/>
      <c r="J449" s="52"/>
      <c r="K449" s="52">
        <f t="shared" si="113"/>
        <v>5000</v>
      </c>
      <c r="L449" s="91">
        <f t="shared" si="114"/>
        <v>5000</v>
      </c>
      <c r="M449" s="51"/>
      <c r="N449" s="51"/>
      <c r="O449" s="49">
        <f t="shared" si="116"/>
        <v>5000</v>
      </c>
      <c r="P449" s="49">
        <f t="shared" si="116"/>
        <v>5000</v>
      </c>
      <c r="Q449" s="49"/>
      <c r="R449" s="49"/>
      <c r="S449" s="49">
        <f t="shared" si="109"/>
        <v>5000</v>
      </c>
      <c r="T449" s="49">
        <f t="shared" si="110"/>
        <v>5000</v>
      </c>
      <c r="U449" s="49"/>
      <c r="V449" s="49"/>
      <c r="W449" s="49">
        <f t="shared" si="105"/>
        <v>5000</v>
      </c>
      <c r="X449" s="49">
        <f t="shared" si="106"/>
        <v>5000</v>
      </c>
      <c r="Y449" s="49"/>
      <c r="Z449" s="49"/>
      <c r="AA449" s="49">
        <f t="shared" si="107"/>
        <v>5000</v>
      </c>
      <c r="AB449" s="49">
        <f t="shared" si="108"/>
        <v>5000</v>
      </c>
      <c r="AC449" s="49"/>
      <c r="AD449" s="49"/>
      <c r="AE449" s="49">
        <f t="shared" si="101"/>
        <v>5000</v>
      </c>
      <c r="AF449" s="49">
        <f t="shared" si="102"/>
        <v>5000</v>
      </c>
      <c r="AG449" s="3"/>
      <c r="AH449" s="3"/>
      <c r="AI449" s="135">
        <f t="shared" si="103"/>
        <v>5000</v>
      </c>
      <c r="AJ449" s="135">
        <f t="shared" si="104"/>
        <v>5000</v>
      </c>
      <c r="AK449" s="135"/>
      <c r="AL449" s="135"/>
      <c r="AM449" s="135">
        <f t="shared" si="99"/>
        <v>5000</v>
      </c>
      <c r="AN449" s="135">
        <f t="shared" si="100"/>
        <v>5000</v>
      </c>
    </row>
    <row r="450" spans="1:40" x14ac:dyDescent="0.2">
      <c r="A450" s="42" t="s">
        <v>144</v>
      </c>
      <c r="B450" s="55" t="s">
        <v>148</v>
      </c>
      <c r="C450" s="56" t="s">
        <v>3</v>
      </c>
      <c r="D450" s="55" t="s">
        <v>2</v>
      </c>
      <c r="E450" s="57" t="s">
        <v>147</v>
      </c>
      <c r="F450" s="60">
        <v>870</v>
      </c>
      <c r="G450" s="52">
        <v>5000</v>
      </c>
      <c r="H450" s="52">
        <v>5000</v>
      </c>
      <c r="I450" s="52"/>
      <c r="J450" s="52"/>
      <c r="K450" s="52">
        <f t="shared" si="113"/>
        <v>5000</v>
      </c>
      <c r="L450" s="91">
        <f t="shared" si="114"/>
        <v>5000</v>
      </c>
      <c r="M450" s="51"/>
      <c r="N450" s="51"/>
      <c r="O450" s="49">
        <f t="shared" si="116"/>
        <v>5000</v>
      </c>
      <c r="P450" s="49">
        <f t="shared" si="116"/>
        <v>5000</v>
      </c>
      <c r="Q450" s="49"/>
      <c r="R450" s="49"/>
      <c r="S450" s="49">
        <f t="shared" si="109"/>
        <v>5000</v>
      </c>
      <c r="T450" s="49">
        <f t="shared" si="110"/>
        <v>5000</v>
      </c>
      <c r="U450" s="49"/>
      <c r="V450" s="49"/>
      <c r="W450" s="49">
        <f t="shared" si="105"/>
        <v>5000</v>
      </c>
      <c r="X450" s="49">
        <f t="shared" si="106"/>
        <v>5000</v>
      </c>
      <c r="Y450" s="49"/>
      <c r="Z450" s="49"/>
      <c r="AA450" s="49">
        <f t="shared" si="107"/>
        <v>5000</v>
      </c>
      <c r="AB450" s="49">
        <f t="shared" si="108"/>
        <v>5000</v>
      </c>
      <c r="AC450" s="49"/>
      <c r="AD450" s="49"/>
      <c r="AE450" s="49">
        <f t="shared" si="101"/>
        <v>5000</v>
      </c>
      <c r="AF450" s="49">
        <f t="shared" si="102"/>
        <v>5000</v>
      </c>
      <c r="AG450" s="3"/>
      <c r="AH450" s="3"/>
      <c r="AI450" s="135">
        <f t="shared" si="103"/>
        <v>5000</v>
      </c>
      <c r="AJ450" s="135">
        <f t="shared" si="104"/>
        <v>5000</v>
      </c>
      <c r="AK450" s="135"/>
      <c r="AL450" s="135"/>
      <c r="AM450" s="135">
        <f t="shared" si="99"/>
        <v>5000</v>
      </c>
      <c r="AN450" s="135">
        <f t="shared" si="100"/>
        <v>5000</v>
      </c>
    </row>
    <row r="451" spans="1:40" ht="22.5" x14ac:dyDescent="0.2">
      <c r="A451" s="61" t="s">
        <v>10</v>
      </c>
      <c r="B451" s="112" t="s">
        <v>4</v>
      </c>
      <c r="C451" s="113" t="s">
        <v>3</v>
      </c>
      <c r="D451" s="112" t="s">
        <v>2</v>
      </c>
      <c r="E451" s="114" t="s">
        <v>9</v>
      </c>
      <c r="F451" s="115" t="s">
        <v>7</v>
      </c>
      <c r="G451" s="40">
        <f>G452+G455+G458</f>
        <v>7541.4</v>
      </c>
      <c r="H451" s="40">
        <f>H452+H455+H458</f>
        <v>7849.3</v>
      </c>
      <c r="I451" s="40">
        <f>I458</f>
        <v>-20.361000000000001</v>
      </c>
      <c r="J451" s="40">
        <f>J458</f>
        <v>128.82499999999999</v>
      </c>
      <c r="K451" s="40">
        <f t="shared" si="113"/>
        <v>7521.0389999999998</v>
      </c>
      <c r="L451" s="41">
        <f t="shared" si="114"/>
        <v>7978.125</v>
      </c>
      <c r="M451" s="51"/>
      <c r="N451" s="51"/>
      <c r="O451" s="68">
        <f t="shared" si="116"/>
        <v>7521.0389999999998</v>
      </c>
      <c r="P451" s="68">
        <f t="shared" si="116"/>
        <v>7978.125</v>
      </c>
      <c r="Q451" s="68"/>
      <c r="R451" s="68"/>
      <c r="S451" s="68">
        <f t="shared" si="109"/>
        <v>7521.0389999999998</v>
      </c>
      <c r="T451" s="68">
        <f t="shared" si="110"/>
        <v>7978.125</v>
      </c>
      <c r="U451" s="68"/>
      <c r="V451" s="68"/>
      <c r="W451" s="68">
        <f t="shared" si="105"/>
        <v>7521.0389999999998</v>
      </c>
      <c r="X451" s="68">
        <f t="shared" si="106"/>
        <v>7978.125</v>
      </c>
      <c r="Y451" s="68">
        <f>Y458</f>
        <v>-10</v>
      </c>
      <c r="Z451" s="68"/>
      <c r="AA451" s="68">
        <f t="shared" si="107"/>
        <v>7511.0389999999998</v>
      </c>
      <c r="AB451" s="68">
        <f t="shared" si="108"/>
        <v>7978.125</v>
      </c>
      <c r="AC451" s="68">
        <f>AC458</f>
        <v>-20.642890000000001</v>
      </c>
      <c r="AD451" s="68"/>
      <c r="AE451" s="68">
        <f t="shared" si="101"/>
        <v>7490.3961099999997</v>
      </c>
      <c r="AF451" s="68">
        <f t="shared" si="102"/>
        <v>7978.125</v>
      </c>
      <c r="AG451" s="68"/>
      <c r="AH451" s="3"/>
      <c r="AI451" s="146">
        <f t="shared" si="103"/>
        <v>7490.3961099999997</v>
      </c>
      <c r="AJ451" s="146">
        <f t="shared" si="104"/>
        <v>7978.125</v>
      </c>
      <c r="AK451" s="146">
        <f>AK458</f>
        <v>-1518.5530000000001</v>
      </c>
      <c r="AL451" s="146"/>
      <c r="AM451" s="146">
        <f t="shared" si="99"/>
        <v>5971.8431099999998</v>
      </c>
      <c r="AN451" s="146">
        <f t="shared" si="100"/>
        <v>7978.125</v>
      </c>
    </row>
    <row r="452" spans="1:40" ht="45" x14ac:dyDescent="0.2">
      <c r="A452" s="42" t="s">
        <v>8</v>
      </c>
      <c r="B452" s="55" t="s">
        <v>4</v>
      </c>
      <c r="C452" s="56" t="s">
        <v>3</v>
      </c>
      <c r="D452" s="55" t="s">
        <v>2</v>
      </c>
      <c r="E452" s="57" t="s">
        <v>1</v>
      </c>
      <c r="F452" s="60" t="s">
        <v>7</v>
      </c>
      <c r="G452" s="52">
        <f>G453</f>
        <v>440</v>
      </c>
      <c r="H452" s="52">
        <f>H453</f>
        <v>440</v>
      </c>
      <c r="I452" s="52"/>
      <c r="J452" s="52"/>
      <c r="K452" s="52">
        <f t="shared" si="113"/>
        <v>440</v>
      </c>
      <c r="L452" s="91">
        <f t="shared" si="114"/>
        <v>440</v>
      </c>
      <c r="M452" s="51"/>
      <c r="N452" s="51"/>
      <c r="O452" s="49">
        <f t="shared" si="116"/>
        <v>440</v>
      </c>
      <c r="P452" s="49">
        <f t="shared" si="116"/>
        <v>440</v>
      </c>
      <c r="Q452" s="49"/>
      <c r="R452" s="49"/>
      <c r="S452" s="49">
        <f t="shared" si="109"/>
        <v>440</v>
      </c>
      <c r="T452" s="49">
        <f t="shared" si="110"/>
        <v>440</v>
      </c>
      <c r="U452" s="49"/>
      <c r="V452" s="49"/>
      <c r="W452" s="49">
        <f t="shared" si="105"/>
        <v>440</v>
      </c>
      <c r="X452" s="49">
        <f t="shared" si="106"/>
        <v>440</v>
      </c>
      <c r="Y452" s="49"/>
      <c r="Z452" s="49"/>
      <c r="AA452" s="49">
        <f t="shared" si="107"/>
        <v>440</v>
      </c>
      <c r="AB452" s="49">
        <f t="shared" si="108"/>
        <v>440</v>
      </c>
      <c r="AC452" s="49"/>
      <c r="AD452" s="49"/>
      <c r="AE452" s="49">
        <f t="shared" si="101"/>
        <v>440</v>
      </c>
      <c r="AF452" s="49">
        <f t="shared" si="102"/>
        <v>440</v>
      </c>
      <c r="AG452" s="3"/>
      <c r="AH452" s="3"/>
      <c r="AI452" s="135">
        <f t="shared" si="103"/>
        <v>440</v>
      </c>
      <c r="AJ452" s="135">
        <f t="shared" si="104"/>
        <v>440</v>
      </c>
      <c r="AK452" s="135"/>
      <c r="AL452" s="135"/>
      <c r="AM452" s="135">
        <f t="shared" si="99"/>
        <v>440</v>
      </c>
      <c r="AN452" s="135">
        <f t="shared" si="100"/>
        <v>440</v>
      </c>
    </row>
    <row r="453" spans="1:40" ht="56.25" x14ac:dyDescent="0.2">
      <c r="A453" s="42" t="s">
        <v>6</v>
      </c>
      <c r="B453" s="55" t="s">
        <v>4</v>
      </c>
      <c r="C453" s="56" t="s">
        <v>3</v>
      </c>
      <c r="D453" s="55" t="s">
        <v>2</v>
      </c>
      <c r="E453" s="57" t="s">
        <v>1</v>
      </c>
      <c r="F453" s="60">
        <v>100</v>
      </c>
      <c r="G453" s="52">
        <f>G454</f>
        <v>440</v>
      </c>
      <c r="H453" s="52">
        <f>H454</f>
        <v>440</v>
      </c>
      <c r="I453" s="52"/>
      <c r="J453" s="52"/>
      <c r="K453" s="52">
        <f t="shared" si="113"/>
        <v>440</v>
      </c>
      <c r="L453" s="91">
        <f t="shared" si="114"/>
        <v>440</v>
      </c>
      <c r="M453" s="51"/>
      <c r="N453" s="51"/>
      <c r="O453" s="49">
        <f t="shared" si="116"/>
        <v>440</v>
      </c>
      <c r="P453" s="49">
        <f t="shared" si="116"/>
        <v>440</v>
      </c>
      <c r="Q453" s="49"/>
      <c r="R453" s="49"/>
      <c r="S453" s="49">
        <f t="shared" si="109"/>
        <v>440</v>
      </c>
      <c r="T453" s="49">
        <f t="shared" si="110"/>
        <v>440</v>
      </c>
      <c r="U453" s="49"/>
      <c r="V453" s="49"/>
      <c r="W453" s="49">
        <f t="shared" si="105"/>
        <v>440</v>
      </c>
      <c r="X453" s="49">
        <f t="shared" si="106"/>
        <v>440</v>
      </c>
      <c r="Y453" s="49"/>
      <c r="Z453" s="49"/>
      <c r="AA453" s="49">
        <f t="shared" si="107"/>
        <v>440</v>
      </c>
      <c r="AB453" s="49">
        <f t="shared" si="108"/>
        <v>440</v>
      </c>
      <c r="AC453" s="49"/>
      <c r="AD453" s="49"/>
      <c r="AE453" s="49">
        <f t="shared" si="101"/>
        <v>440</v>
      </c>
      <c r="AF453" s="49">
        <f t="shared" si="102"/>
        <v>440</v>
      </c>
      <c r="AG453" s="3"/>
      <c r="AH453" s="3"/>
      <c r="AI453" s="135">
        <f t="shared" si="103"/>
        <v>440</v>
      </c>
      <c r="AJ453" s="135">
        <f t="shared" si="104"/>
        <v>440</v>
      </c>
      <c r="AK453" s="135"/>
      <c r="AL453" s="135"/>
      <c r="AM453" s="135">
        <f t="shared" si="99"/>
        <v>440</v>
      </c>
      <c r="AN453" s="135">
        <f t="shared" si="100"/>
        <v>440</v>
      </c>
    </row>
    <row r="454" spans="1:40" ht="22.5" x14ac:dyDescent="0.2">
      <c r="A454" s="42" t="s">
        <v>5</v>
      </c>
      <c r="B454" s="55" t="s">
        <v>4</v>
      </c>
      <c r="C454" s="56" t="s">
        <v>3</v>
      </c>
      <c r="D454" s="55" t="s">
        <v>2</v>
      </c>
      <c r="E454" s="57" t="s">
        <v>1</v>
      </c>
      <c r="F454" s="60">
        <v>120</v>
      </c>
      <c r="G454" s="52">
        <v>440</v>
      </c>
      <c r="H454" s="52">
        <v>440</v>
      </c>
      <c r="I454" s="52"/>
      <c r="J454" s="52"/>
      <c r="K454" s="52">
        <f t="shared" si="113"/>
        <v>440</v>
      </c>
      <c r="L454" s="91">
        <f t="shared" si="114"/>
        <v>440</v>
      </c>
      <c r="M454" s="51"/>
      <c r="N454" s="51"/>
      <c r="O454" s="49">
        <f t="shared" si="116"/>
        <v>440</v>
      </c>
      <c r="P454" s="49">
        <f t="shared" si="116"/>
        <v>440</v>
      </c>
      <c r="Q454" s="49"/>
      <c r="R454" s="49"/>
      <c r="S454" s="49">
        <f t="shared" si="109"/>
        <v>440</v>
      </c>
      <c r="T454" s="49">
        <f t="shared" si="110"/>
        <v>440</v>
      </c>
      <c r="U454" s="49"/>
      <c r="V454" s="49"/>
      <c r="W454" s="49">
        <f t="shared" si="105"/>
        <v>440</v>
      </c>
      <c r="X454" s="49">
        <f t="shared" si="106"/>
        <v>440</v>
      </c>
      <c r="Y454" s="49"/>
      <c r="Z454" s="49"/>
      <c r="AA454" s="49">
        <f t="shared" si="107"/>
        <v>440</v>
      </c>
      <c r="AB454" s="49">
        <f t="shared" si="108"/>
        <v>440</v>
      </c>
      <c r="AC454" s="49"/>
      <c r="AD454" s="49"/>
      <c r="AE454" s="49">
        <f t="shared" si="101"/>
        <v>440</v>
      </c>
      <c r="AF454" s="49">
        <f t="shared" si="102"/>
        <v>440</v>
      </c>
      <c r="AG454" s="3"/>
      <c r="AH454" s="3"/>
      <c r="AI454" s="135">
        <f t="shared" si="103"/>
        <v>440</v>
      </c>
      <c r="AJ454" s="135">
        <f t="shared" si="104"/>
        <v>440</v>
      </c>
      <c r="AK454" s="135"/>
      <c r="AL454" s="135"/>
      <c r="AM454" s="135">
        <f t="shared" si="99"/>
        <v>440</v>
      </c>
      <c r="AN454" s="135">
        <f t="shared" si="100"/>
        <v>440</v>
      </c>
    </row>
    <row r="455" spans="1:40" ht="33.75" x14ac:dyDescent="0.2">
      <c r="A455" s="42" t="s">
        <v>146</v>
      </c>
      <c r="B455" s="55" t="s">
        <v>4</v>
      </c>
      <c r="C455" s="56" t="s">
        <v>3</v>
      </c>
      <c r="D455" s="55" t="s">
        <v>2</v>
      </c>
      <c r="E455" s="57" t="s">
        <v>145</v>
      </c>
      <c r="F455" s="60" t="s">
        <v>7</v>
      </c>
      <c r="G455" s="52">
        <f>G456</f>
        <v>2500</v>
      </c>
      <c r="H455" s="52">
        <f>H456</f>
        <v>2500</v>
      </c>
      <c r="I455" s="52"/>
      <c r="J455" s="52"/>
      <c r="K455" s="52">
        <f t="shared" si="113"/>
        <v>2500</v>
      </c>
      <c r="L455" s="91">
        <f t="shared" si="114"/>
        <v>2500</v>
      </c>
      <c r="M455" s="51"/>
      <c r="N455" s="51"/>
      <c r="O455" s="49">
        <f t="shared" si="116"/>
        <v>2500</v>
      </c>
      <c r="P455" s="49">
        <f t="shared" si="116"/>
        <v>2500</v>
      </c>
      <c r="Q455" s="49"/>
      <c r="R455" s="49"/>
      <c r="S455" s="49">
        <f t="shared" si="109"/>
        <v>2500</v>
      </c>
      <c r="T455" s="49">
        <f t="shared" si="110"/>
        <v>2500</v>
      </c>
      <c r="U455" s="49"/>
      <c r="V455" s="49"/>
      <c r="W455" s="49">
        <f t="shared" si="105"/>
        <v>2500</v>
      </c>
      <c r="X455" s="49">
        <f t="shared" si="106"/>
        <v>2500</v>
      </c>
      <c r="Y455" s="49"/>
      <c r="Z455" s="49"/>
      <c r="AA455" s="49">
        <f t="shared" si="107"/>
        <v>2500</v>
      </c>
      <c r="AB455" s="49">
        <f t="shared" si="108"/>
        <v>2500</v>
      </c>
      <c r="AC455" s="49"/>
      <c r="AD455" s="49"/>
      <c r="AE455" s="49">
        <f t="shared" si="101"/>
        <v>2500</v>
      </c>
      <c r="AF455" s="49">
        <f t="shared" si="102"/>
        <v>2500</v>
      </c>
      <c r="AG455" s="3"/>
      <c r="AH455" s="3"/>
      <c r="AI455" s="135">
        <f t="shared" si="103"/>
        <v>2500</v>
      </c>
      <c r="AJ455" s="135">
        <f t="shared" si="104"/>
        <v>2500</v>
      </c>
      <c r="AK455" s="135"/>
      <c r="AL455" s="135"/>
      <c r="AM455" s="135">
        <f t="shared" si="99"/>
        <v>2500</v>
      </c>
      <c r="AN455" s="135">
        <f t="shared" si="100"/>
        <v>2500</v>
      </c>
    </row>
    <row r="456" spans="1:40" x14ac:dyDescent="0.2">
      <c r="A456" s="42" t="s">
        <v>71</v>
      </c>
      <c r="B456" s="55" t="s">
        <v>4</v>
      </c>
      <c r="C456" s="56" t="s">
        <v>3</v>
      </c>
      <c r="D456" s="55" t="s">
        <v>2</v>
      </c>
      <c r="E456" s="57" t="s">
        <v>145</v>
      </c>
      <c r="F456" s="60">
        <v>800</v>
      </c>
      <c r="G456" s="52">
        <f>G457</f>
        <v>2500</v>
      </c>
      <c r="H456" s="52">
        <f>H457</f>
        <v>2500</v>
      </c>
      <c r="I456" s="52"/>
      <c r="J456" s="52"/>
      <c r="K456" s="52">
        <f t="shared" si="113"/>
        <v>2500</v>
      </c>
      <c r="L456" s="91">
        <f t="shared" si="114"/>
        <v>2500</v>
      </c>
      <c r="M456" s="51"/>
      <c r="N456" s="51"/>
      <c r="O456" s="49">
        <f t="shared" si="116"/>
        <v>2500</v>
      </c>
      <c r="P456" s="49">
        <f t="shared" si="116"/>
        <v>2500</v>
      </c>
      <c r="Q456" s="49"/>
      <c r="R456" s="49"/>
      <c r="S456" s="49">
        <f t="shared" si="109"/>
        <v>2500</v>
      </c>
      <c r="T456" s="49">
        <f t="shared" si="110"/>
        <v>2500</v>
      </c>
      <c r="U456" s="49"/>
      <c r="V456" s="49"/>
      <c r="W456" s="49">
        <f t="shared" si="105"/>
        <v>2500</v>
      </c>
      <c r="X456" s="49">
        <f t="shared" si="106"/>
        <v>2500</v>
      </c>
      <c r="Y456" s="49"/>
      <c r="Z456" s="49"/>
      <c r="AA456" s="49">
        <f t="shared" si="107"/>
        <v>2500</v>
      </c>
      <c r="AB456" s="49">
        <f t="shared" si="108"/>
        <v>2500</v>
      </c>
      <c r="AC456" s="49"/>
      <c r="AD456" s="49"/>
      <c r="AE456" s="49">
        <f t="shared" si="101"/>
        <v>2500</v>
      </c>
      <c r="AF456" s="49">
        <f t="shared" si="102"/>
        <v>2500</v>
      </c>
      <c r="AG456" s="3"/>
      <c r="AH456" s="3"/>
      <c r="AI456" s="135">
        <f t="shared" si="103"/>
        <v>2500</v>
      </c>
      <c r="AJ456" s="135">
        <f t="shared" si="104"/>
        <v>2500</v>
      </c>
      <c r="AK456" s="135"/>
      <c r="AL456" s="135"/>
      <c r="AM456" s="135">
        <f t="shared" si="99"/>
        <v>2500</v>
      </c>
      <c r="AN456" s="135">
        <f t="shared" si="100"/>
        <v>2500</v>
      </c>
    </row>
    <row r="457" spans="1:40" x14ac:dyDescent="0.2">
      <c r="A457" s="42" t="s">
        <v>144</v>
      </c>
      <c r="B457" s="55" t="s">
        <v>4</v>
      </c>
      <c r="C457" s="56" t="s">
        <v>3</v>
      </c>
      <c r="D457" s="55" t="s">
        <v>2</v>
      </c>
      <c r="E457" s="57" t="s">
        <v>145</v>
      </c>
      <c r="F457" s="60">
        <v>870</v>
      </c>
      <c r="G457" s="52">
        <v>2500</v>
      </c>
      <c r="H457" s="52">
        <v>2500</v>
      </c>
      <c r="I457" s="52"/>
      <c r="J457" s="52"/>
      <c r="K457" s="52">
        <f t="shared" si="113"/>
        <v>2500</v>
      </c>
      <c r="L457" s="91">
        <f t="shared" si="114"/>
        <v>2500</v>
      </c>
      <c r="M457" s="51"/>
      <c r="N457" s="51"/>
      <c r="O457" s="49">
        <f t="shared" si="116"/>
        <v>2500</v>
      </c>
      <c r="P457" s="49">
        <f t="shared" si="116"/>
        <v>2500</v>
      </c>
      <c r="Q457" s="49"/>
      <c r="R457" s="49"/>
      <c r="S457" s="49">
        <f t="shared" si="109"/>
        <v>2500</v>
      </c>
      <c r="T457" s="49">
        <f t="shared" si="110"/>
        <v>2500</v>
      </c>
      <c r="U457" s="49"/>
      <c r="V457" s="49"/>
      <c r="W457" s="49">
        <f t="shared" si="105"/>
        <v>2500</v>
      </c>
      <c r="X457" s="49">
        <f t="shared" si="106"/>
        <v>2500</v>
      </c>
      <c r="Y457" s="49"/>
      <c r="Z457" s="49"/>
      <c r="AA457" s="49">
        <f t="shared" si="107"/>
        <v>2500</v>
      </c>
      <c r="AB457" s="49">
        <f t="shared" si="108"/>
        <v>2500</v>
      </c>
      <c r="AC457" s="49"/>
      <c r="AD457" s="49"/>
      <c r="AE457" s="49">
        <f t="shared" si="101"/>
        <v>2500</v>
      </c>
      <c r="AF457" s="49">
        <f t="shared" si="102"/>
        <v>2500</v>
      </c>
      <c r="AG457" s="3"/>
      <c r="AH457" s="3"/>
      <c r="AI457" s="135">
        <f t="shared" si="103"/>
        <v>2500</v>
      </c>
      <c r="AJ457" s="135">
        <f t="shared" si="104"/>
        <v>2500</v>
      </c>
      <c r="AK457" s="135"/>
      <c r="AL457" s="135"/>
      <c r="AM457" s="135">
        <f t="shared" si="99"/>
        <v>2500</v>
      </c>
      <c r="AN457" s="135">
        <f t="shared" si="100"/>
        <v>2500</v>
      </c>
    </row>
    <row r="458" spans="1:40" ht="56.25" x14ac:dyDescent="0.2">
      <c r="A458" s="42" t="s">
        <v>306</v>
      </c>
      <c r="B458" s="55" t="s">
        <v>4</v>
      </c>
      <c r="C458" s="56" t="s">
        <v>3</v>
      </c>
      <c r="D458" s="55" t="s">
        <v>2</v>
      </c>
      <c r="E458" s="57" t="s">
        <v>143</v>
      </c>
      <c r="F458" s="60" t="s">
        <v>7</v>
      </c>
      <c r="G458" s="52">
        <f t="shared" ref="G458:J459" si="118">G459</f>
        <v>4601.3999999999996</v>
      </c>
      <c r="H458" s="52">
        <f t="shared" si="118"/>
        <v>4909.3</v>
      </c>
      <c r="I458" s="52">
        <f t="shared" si="118"/>
        <v>-20.361000000000001</v>
      </c>
      <c r="J458" s="52">
        <f t="shared" si="118"/>
        <v>128.82499999999999</v>
      </c>
      <c r="K458" s="52">
        <f t="shared" si="113"/>
        <v>4581.0389999999998</v>
      </c>
      <c r="L458" s="91">
        <f t="shared" si="114"/>
        <v>5038.125</v>
      </c>
      <c r="M458" s="51"/>
      <c r="N458" s="51"/>
      <c r="O458" s="49">
        <f t="shared" si="116"/>
        <v>4581.0389999999998</v>
      </c>
      <c r="P458" s="49">
        <f t="shared" si="116"/>
        <v>5038.125</v>
      </c>
      <c r="Q458" s="49"/>
      <c r="R458" s="49"/>
      <c r="S458" s="49">
        <f t="shared" si="109"/>
        <v>4581.0389999999998</v>
      </c>
      <c r="T458" s="49">
        <f t="shared" si="110"/>
        <v>5038.125</v>
      </c>
      <c r="U458" s="49"/>
      <c r="V458" s="49"/>
      <c r="W458" s="49">
        <f>S458+U458</f>
        <v>4581.0389999999998</v>
      </c>
      <c r="X458" s="49">
        <f t="shared" si="106"/>
        <v>5038.125</v>
      </c>
      <c r="Y458" s="49">
        <f>Y459</f>
        <v>-10</v>
      </c>
      <c r="Z458" s="49"/>
      <c r="AA458" s="49">
        <f t="shared" si="107"/>
        <v>4571.0389999999998</v>
      </c>
      <c r="AB458" s="49">
        <f t="shared" si="108"/>
        <v>5038.125</v>
      </c>
      <c r="AC458" s="49">
        <f>AC459</f>
        <v>-20.642890000000001</v>
      </c>
      <c r="AD458" s="49"/>
      <c r="AE458" s="49">
        <f t="shared" si="101"/>
        <v>4550.3961099999997</v>
      </c>
      <c r="AF458" s="49">
        <f t="shared" si="102"/>
        <v>5038.125</v>
      </c>
      <c r="AG458" s="49"/>
      <c r="AH458" s="3"/>
      <c r="AI458" s="135">
        <f t="shared" si="103"/>
        <v>4550.3961099999997</v>
      </c>
      <c r="AJ458" s="135">
        <f t="shared" si="104"/>
        <v>5038.125</v>
      </c>
      <c r="AK458" s="135">
        <f>AK459</f>
        <v>-1518.5530000000001</v>
      </c>
      <c r="AL458" s="135"/>
      <c r="AM458" s="135">
        <f t="shared" si="99"/>
        <v>3031.8431099999998</v>
      </c>
      <c r="AN458" s="135">
        <f t="shared" si="100"/>
        <v>5038.125</v>
      </c>
    </row>
    <row r="459" spans="1:40" x14ac:dyDescent="0.2">
      <c r="A459" s="42" t="s">
        <v>71</v>
      </c>
      <c r="B459" s="55" t="s">
        <v>4</v>
      </c>
      <c r="C459" s="56" t="s">
        <v>3</v>
      </c>
      <c r="D459" s="55" t="s">
        <v>2</v>
      </c>
      <c r="E459" s="57" t="s">
        <v>143</v>
      </c>
      <c r="F459" s="60">
        <v>800</v>
      </c>
      <c r="G459" s="52">
        <f t="shared" si="118"/>
        <v>4601.3999999999996</v>
      </c>
      <c r="H459" s="52">
        <f t="shared" si="118"/>
        <v>4909.3</v>
      </c>
      <c r="I459" s="52">
        <f t="shared" si="118"/>
        <v>-20.361000000000001</v>
      </c>
      <c r="J459" s="52">
        <f t="shared" si="118"/>
        <v>128.82499999999999</v>
      </c>
      <c r="K459" s="52">
        <f t="shared" si="113"/>
        <v>4581.0389999999998</v>
      </c>
      <c r="L459" s="91">
        <f t="shared" si="114"/>
        <v>5038.125</v>
      </c>
      <c r="M459" s="51"/>
      <c r="N459" s="51"/>
      <c r="O459" s="49">
        <f t="shared" si="116"/>
        <v>4581.0389999999998</v>
      </c>
      <c r="P459" s="49">
        <f t="shared" si="116"/>
        <v>5038.125</v>
      </c>
      <c r="Q459" s="49"/>
      <c r="R459" s="49"/>
      <c r="S459" s="49">
        <f t="shared" si="109"/>
        <v>4581.0389999999998</v>
      </c>
      <c r="T459" s="49">
        <f t="shared" si="110"/>
        <v>5038.125</v>
      </c>
      <c r="U459" s="49"/>
      <c r="V459" s="49"/>
      <c r="W459" s="49">
        <f>S459+U459</f>
        <v>4581.0389999999998</v>
      </c>
      <c r="X459" s="49">
        <f t="shared" si="106"/>
        <v>5038.125</v>
      </c>
      <c r="Y459" s="49">
        <f>Y460</f>
        <v>-10</v>
      </c>
      <c r="Z459" s="49"/>
      <c r="AA459" s="49">
        <f t="shared" si="107"/>
        <v>4571.0389999999998</v>
      </c>
      <c r="AB459" s="49">
        <f t="shared" si="108"/>
        <v>5038.125</v>
      </c>
      <c r="AC459" s="49">
        <f>AC460</f>
        <v>-20.642890000000001</v>
      </c>
      <c r="AD459" s="49"/>
      <c r="AE459" s="49">
        <f t="shared" si="101"/>
        <v>4550.3961099999997</v>
      </c>
      <c r="AF459" s="49">
        <f t="shared" si="102"/>
        <v>5038.125</v>
      </c>
      <c r="AG459" s="49"/>
      <c r="AH459" s="3"/>
      <c r="AI459" s="135">
        <f t="shared" si="103"/>
        <v>4550.3961099999997</v>
      </c>
      <c r="AJ459" s="135">
        <f t="shared" si="104"/>
        <v>5038.125</v>
      </c>
      <c r="AK459" s="135">
        <f>AK460</f>
        <v>-1518.5530000000001</v>
      </c>
      <c r="AL459" s="135"/>
      <c r="AM459" s="135">
        <f t="shared" si="99"/>
        <v>3031.8431099999998</v>
      </c>
      <c r="AN459" s="135">
        <f t="shared" si="100"/>
        <v>5038.125</v>
      </c>
    </row>
    <row r="460" spans="1:40" ht="13.5" thickBot="1" x14ac:dyDescent="0.25">
      <c r="A460" s="128" t="s">
        <v>144</v>
      </c>
      <c r="B460" s="129" t="s">
        <v>4</v>
      </c>
      <c r="C460" s="130" t="s">
        <v>3</v>
      </c>
      <c r="D460" s="129" t="s">
        <v>2</v>
      </c>
      <c r="E460" s="131" t="s">
        <v>143</v>
      </c>
      <c r="F460" s="132">
        <v>870</v>
      </c>
      <c r="G460" s="93">
        <v>4601.3999999999996</v>
      </c>
      <c r="H460" s="93">
        <v>4909.3</v>
      </c>
      <c r="I460" s="93">
        <f>-20.361</f>
        <v>-20.361000000000001</v>
      </c>
      <c r="J460" s="93">
        <f>-21.175+150</f>
        <v>128.82499999999999</v>
      </c>
      <c r="K460" s="93">
        <f t="shared" si="113"/>
        <v>4581.0389999999998</v>
      </c>
      <c r="L460" s="133">
        <f t="shared" si="114"/>
        <v>5038.125</v>
      </c>
      <c r="M460" s="82"/>
      <c r="N460" s="82"/>
      <c r="O460" s="89">
        <f t="shared" si="116"/>
        <v>4581.0389999999998</v>
      </c>
      <c r="P460" s="89">
        <f t="shared" si="116"/>
        <v>5038.125</v>
      </c>
      <c r="Q460" s="89"/>
      <c r="R460" s="89"/>
      <c r="S460" s="89">
        <f t="shared" si="109"/>
        <v>4581.0389999999998</v>
      </c>
      <c r="T460" s="89">
        <f t="shared" si="110"/>
        <v>5038.125</v>
      </c>
      <c r="U460" s="89"/>
      <c r="V460" s="89"/>
      <c r="W460" s="89">
        <f>S460+U460</f>
        <v>4581.0389999999998</v>
      </c>
      <c r="X460" s="89">
        <f t="shared" si="106"/>
        <v>5038.125</v>
      </c>
      <c r="Y460" s="89">
        <v>-10</v>
      </c>
      <c r="Z460" s="89"/>
      <c r="AA460" s="89">
        <f t="shared" si="107"/>
        <v>4571.0389999999998</v>
      </c>
      <c r="AB460" s="89">
        <f t="shared" si="108"/>
        <v>5038.125</v>
      </c>
      <c r="AC460" s="89">
        <v>-20.642890000000001</v>
      </c>
      <c r="AD460" s="89"/>
      <c r="AE460" s="89">
        <f t="shared" si="101"/>
        <v>4550.3961099999997</v>
      </c>
      <c r="AF460" s="89">
        <f t="shared" si="102"/>
        <v>5038.125</v>
      </c>
      <c r="AG460" s="89"/>
      <c r="AH460" s="11"/>
      <c r="AI460" s="136">
        <f t="shared" si="103"/>
        <v>4550.3961099999997</v>
      </c>
      <c r="AJ460" s="136">
        <f t="shared" si="104"/>
        <v>5038.125</v>
      </c>
      <c r="AK460" s="136">
        <f>-1518.553</f>
        <v>-1518.5530000000001</v>
      </c>
      <c r="AL460" s="136"/>
      <c r="AM460" s="136">
        <f t="shared" si="99"/>
        <v>3031.8431099999998</v>
      </c>
      <c r="AN460" s="136">
        <f t="shared" si="100"/>
        <v>5038.125</v>
      </c>
    </row>
    <row r="461" spans="1:40" ht="13.5" thickBot="1" x14ac:dyDescent="0.25">
      <c r="A461" s="137" t="s">
        <v>256</v>
      </c>
      <c r="B461" s="138"/>
      <c r="C461" s="139"/>
      <c r="D461" s="138"/>
      <c r="E461" s="140"/>
      <c r="F461" s="141"/>
      <c r="G461" s="121">
        <v>20000</v>
      </c>
      <c r="H461" s="86">
        <v>35000</v>
      </c>
      <c r="I461" s="121"/>
      <c r="J461" s="85"/>
      <c r="K461" s="121">
        <f t="shared" si="113"/>
        <v>20000</v>
      </c>
      <c r="L461" s="85">
        <f t="shared" si="114"/>
        <v>35000</v>
      </c>
      <c r="M461" s="122"/>
      <c r="N461" s="122"/>
      <c r="O461" s="85">
        <f t="shared" si="116"/>
        <v>20000</v>
      </c>
      <c r="P461" s="86">
        <f t="shared" si="116"/>
        <v>35000</v>
      </c>
      <c r="Q461" s="85"/>
      <c r="R461" s="86"/>
      <c r="S461" s="85">
        <f t="shared" si="109"/>
        <v>20000</v>
      </c>
      <c r="T461" s="86">
        <f t="shared" si="110"/>
        <v>35000</v>
      </c>
      <c r="U461" s="85"/>
      <c r="V461" s="86"/>
      <c r="W461" s="85">
        <f t="shared" si="105"/>
        <v>20000</v>
      </c>
      <c r="X461" s="86">
        <f t="shared" si="106"/>
        <v>35000</v>
      </c>
      <c r="Y461" s="85"/>
      <c r="Z461" s="86"/>
      <c r="AA461" s="85">
        <f t="shared" si="107"/>
        <v>20000</v>
      </c>
      <c r="AB461" s="86">
        <f t="shared" si="108"/>
        <v>35000</v>
      </c>
      <c r="AC461" s="85"/>
      <c r="AD461" s="86"/>
      <c r="AE461" s="85">
        <f t="shared" si="101"/>
        <v>20000</v>
      </c>
      <c r="AF461" s="85">
        <f t="shared" si="102"/>
        <v>35000</v>
      </c>
      <c r="AG461" s="142"/>
      <c r="AH461" s="142"/>
      <c r="AI461" s="143">
        <f t="shared" si="103"/>
        <v>20000</v>
      </c>
      <c r="AJ461" s="144">
        <f t="shared" si="104"/>
        <v>35000</v>
      </c>
      <c r="AK461" s="143"/>
      <c r="AL461" s="144"/>
      <c r="AM461" s="143">
        <f t="shared" si="99"/>
        <v>20000</v>
      </c>
      <c r="AN461" s="144">
        <f t="shared" si="100"/>
        <v>35000</v>
      </c>
    </row>
    <row r="462" spans="1:40" ht="13.5" thickBot="1" x14ac:dyDescent="0.25">
      <c r="A462" s="208" t="s">
        <v>0</v>
      </c>
      <c r="B462" s="208"/>
      <c r="C462" s="208"/>
      <c r="D462" s="208"/>
      <c r="E462" s="208"/>
      <c r="F462" s="208"/>
      <c r="G462" s="84">
        <f>G15+G420+G461</f>
        <v>1075883.2</v>
      </c>
      <c r="H462" s="86">
        <f>H15+H420+H461</f>
        <v>1112759.7000000002</v>
      </c>
      <c r="I462" s="84">
        <f>I15+I420</f>
        <v>2274.9</v>
      </c>
      <c r="J462" s="85">
        <f>J15+J420</f>
        <v>2355.9</v>
      </c>
      <c r="K462" s="121">
        <f>G462+I462</f>
        <v>1078158.0999999999</v>
      </c>
      <c r="L462" s="85">
        <f>H462+J462</f>
        <v>1115115.6000000001</v>
      </c>
      <c r="M462" s="85">
        <f>M15+M420</f>
        <v>42465</v>
      </c>
      <c r="N462" s="85">
        <f>N15+N420</f>
        <v>42940</v>
      </c>
      <c r="O462" s="85">
        <f t="shared" si="116"/>
        <v>1120623.0999999999</v>
      </c>
      <c r="P462" s="86">
        <f t="shared" si="116"/>
        <v>1158055.6000000001</v>
      </c>
      <c r="Q462" s="85">
        <f>Q420+Q15</f>
        <v>10000</v>
      </c>
      <c r="R462" s="85">
        <f>R420+R15</f>
        <v>0</v>
      </c>
      <c r="S462" s="85">
        <f t="shared" si="109"/>
        <v>1130623.0999999999</v>
      </c>
      <c r="T462" s="86">
        <f t="shared" si="110"/>
        <v>1158055.6000000001</v>
      </c>
      <c r="U462" s="85"/>
      <c r="V462" s="86"/>
      <c r="W462" s="85">
        <f t="shared" si="105"/>
        <v>1130623.0999999999</v>
      </c>
      <c r="X462" s="86">
        <f t="shared" si="106"/>
        <v>1158055.6000000001</v>
      </c>
      <c r="Y462" s="85">
        <f>Y420+Y15</f>
        <v>0</v>
      </c>
      <c r="Z462" s="85">
        <f>Z420+Z15</f>
        <v>0</v>
      </c>
      <c r="AA462" s="85">
        <f t="shared" si="107"/>
        <v>1130623.0999999999</v>
      </c>
      <c r="AB462" s="86">
        <f t="shared" si="108"/>
        <v>1158055.6000000001</v>
      </c>
      <c r="AC462" s="85">
        <f>AC420+AC15</f>
        <v>23170.8449</v>
      </c>
      <c r="AD462" s="85">
        <f>AD43</f>
        <v>2564.1</v>
      </c>
      <c r="AE462" s="85">
        <f t="shared" si="101"/>
        <v>1153793.9448999998</v>
      </c>
      <c r="AF462" s="85">
        <f t="shared" si="102"/>
        <v>1160619.7000000002</v>
      </c>
      <c r="AG462" s="145">
        <f>AG15+AG420</f>
        <v>0</v>
      </c>
      <c r="AH462" s="145">
        <f>AH15+AH420</f>
        <v>0</v>
      </c>
      <c r="AI462" s="143">
        <f t="shared" si="103"/>
        <v>1153793.9448999998</v>
      </c>
      <c r="AJ462" s="144">
        <f t="shared" si="104"/>
        <v>1160619.7000000002</v>
      </c>
      <c r="AK462" s="143">
        <f>AK420+AK15</f>
        <v>0</v>
      </c>
      <c r="AL462" s="143">
        <f>AL420+AL15</f>
        <v>0</v>
      </c>
      <c r="AM462" s="143">
        <f t="shared" si="99"/>
        <v>1153793.9448999998</v>
      </c>
      <c r="AN462" s="144">
        <f t="shared" si="100"/>
        <v>1160619.7000000002</v>
      </c>
    </row>
    <row r="463" spans="1:40" x14ac:dyDescent="0.2">
      <c r="A463" s="20"/>
      <c r="B463" s="20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  <c r="Q463" s="20"/>
      <c r="R463" s="20"/>
      <c r="S463" s="20"/>
      <c r="T463" s="20"/>
    </row>
  </sheetData>
  <sheetProtection sort="0" autoFilter="0"/>
  <mergeCells count="44">
    <mergeCell ref="AK12:AL12"/>
    <mergeCell ref="AM12:AN12"/>
    <mergeCell ref="AM11:AN11"/>
    <mergeCell ref="A7:AN9"/>
    <mergeCell ref="AL3:AN3"/>
    <mergeCell ref="AK4:AN4"/>
    <mergeCell ref="AI12:AJ12"/>
    <mergeCell ref="W12:X12"/>
    <mergeCell ref="W11:X11"/>
    <mergeCell ref="Q12:R12"/>
    <mergeCell ref="S12:T12"/>
    <mergeCell ref="S11:T11"/>
    <mergeCell ref="U12:V12"/>
    <mergeCell ref="AI11:AJ11"/>
    <mergeCell ref="AA12:AB12"/>
    <mergeCell ref="AA11:AB11"/>
    <mergeCell ref="N2:P2"/>
    <mergeCell ref="K2:L2"/>
    <mergeCell ref="K12:L12"/>
    <mergeCell ref="M12:N12"/>
    <mergeCell ref="O12:P12"/>
    <mergeCell ref="K11:L11"/>
    <mergeCell ref="A462:F462"/>
    <mergeCell ref="A12:A13"/>
    <mergeCell ref="B12:E13"/>
    <mergeCell ref="F12:F13"/>
    <mergeCell ref="G11:H11"/>
    <mergeCell ref="G12:H12"/>
    <mergeCell ref="AM6:AN6"/>
    <mergeCell ref="AI1:AJ1"/>
    <mergeCell ref="AI2:AJ2"/>
    <mergeCell ref="I11:J11"/>
    <mergeCell ref="AG12:AH12"/>
    <mergeCell ref="AH3:AJ3"/>
    <mergeCell ref="AH4:AJ4"/>
    <mergeCell ref="AC12:AD12"/>
    <mergeCell ref="AE12:AF12"/>
    <mergeCell ref="AE11:AF11"/>
    <mergeCell ref="Z3:AF3"/>
    <mergeCell ref="Z4:AF4"/>
    <mergeCell ref="I12:J12"/>
    <mergeCell ref="R3:T3"/>
    <mergeCell ref="R4:T4"/>
    <mergeCell ref="Y12:Z12"/>
  </mergeCells>
  <pageMargins left="0.70866141732283472" right="0.59055118110236227" top="0.74803149606299213" bottom="0.55118110236220474" header="0.31496062992125984" footer="0.31496062992125984"/>
  <pageSetup paperSize="9" scale="76" fitToHeight="3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Приложение№6</vt:lpstr>
      <vt:lpstr>Приложение №8</vt:lpstr>
      <vt:lpstr>Приложение№6!Заголовки_для_печати</vt:lpstr>
      <vt:lpstr>'Приложение №8'!Область_печати</vt:lpstr>
      <vt:lpstr>Приложение№6!Область_печати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Сицинская Юлия Леонидовна</cp:lastModifiedBy>
  <cp:lastPrinted>2019-10-15T09:37:28Z</cp:lastPrinted>
  <dcterms:created xsi:type="dcterms:W3CDTF">2018-01-22T05:45:56Z</dcterms:created>
  <dcterms:modified xsi:type="dcterms:W3CDTF">2019-11-01T06:16:43Z</dcterms:modified>
</cp:coreProperties>
</file>