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 2021 года\ПАКЕТ ПО БЮДЖЕТУ\"/>
    </mc:Choice>
  </mc:AlternateContent>
  <bookViews>
    <workbookView xWindow="0" yWindow="600" windowWidth="15360" windowHeight="9630"/>
  </bookViews>
  <sheets>
    <sheet name="Приложение №5" sheetId="2" r:id="rId1"/>
    <sheet name="Приложение №6" sheetId="4" r:id="rId2"/>
  </sheets>
  <definedNames>
    <definedName name="_xlnm._FilterDatabase" localSheetId="0" hidden="1">'Приложение №5'!$A$10:$Q$772</definedName>
    <definedName name="_xlnm._FilterDatabase" localSheetId="1" hidden="1">'Приложение №6'!$A$9:$HI$522</definedName>
    <definedName name="_xlnm.Print_Titles" localSheetId="0">'Приложение №5'!$8:$10</definedName>
    <definedName name="_xlnm.Print_Area" localSheetId="0">'Приложение №5'!$A$1:$L$790</definedName>
    <definedName name="_xlnm.Print_Area" localSheetId="1">'Приложение №6'!$A$1:$I$523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3" i="4" l="1"/>
  <c r="G405" i="4"/>
  <c r="G404" i="4" s="1"/>
  <c r="H407" i="4"/>
  <c r="I407" i="4"/>
  <c r="G407" i="4"/>
  <c r="J615" i="2"/>
  <c r="K615" i="2"/>
  <c r="I615" i="2"/>
  <c r="J618" i="2"/>
  <c r="K618" i="2"/>
  <c r="I618" i="2"/>
  <c r="H357" i="4" l="1"/>
  <c r="I357" i="4"/>
  <c r="G357" i="4"/>
  <c r="I731" i="2" l="1"/>
  <c r="K455" i="2"/>
  <c r="K429" i="2" l="1"/>
  <c r="G510" i="4" l="1"/>
  <c r="I429" i="2"/>
  <c r="J314" i="2"/>
  <c r="J313" i="2" s="1"/>
  <c r="J312" i="2" s="1"/>
  <c r="K314" i="2"/>
  <c r="K313" i="2" s="1"/>
  <c r="K312" i="2" s="1"/>
  <c r="I314" i="2"/>
  <c r="I313" i="2" s="1"/>
  <c r="I312" i="2" s="1"/>
  <c r="I495" i="4" l="1"/>
  <c r="I494" i="4" s="1"/>
  <c r="I493" i="4" s="1"/>
  <c r="H495" i="4"/>
  <c r="H494" i="4" s="1"/>
  <c r="H493" i="4" s="1"/>
  <c r="G495" i="4"/>
  <c r="G494" i="4" s="1"/>
  <c r="G493" i="4" s="1"/>
  <c r="I517" i="4"/>
  <c r="I516" i="4" s="1"/>
  <c r="I515" i="4" s="1"/>
  <c r="H517" i="4"/>
  <c r="H516" i="4" s="1"/>
  <c r="H515" i="4" s="1"/>
  <c r="G517" i="4"/>
  <c r="G516" i="4" s="1"/>
  <c r="G515" i="4" s="1"/>
  <c r="G370" i="4"/>
  <c r="G369" i="4" s="1"/>
  <c r="G368" i="4" s="1"/>
  <c r="I369" i="4"/>
  <c r="I368" i="4" s="1"/>
  <c r="H369" i="4"/>
  <c r="H368" i="4" s="1"/>
  <c r="G367" i="4"/>
  <c r="G366" i="4" s="1"/>
  <c r="G365" i="4" s="1"/>
  <c r="I366" i="4"/>
  <c r="I365" i="4" s="1"/>
  <c r="H366" i="4"/>
  <c r="H365" i="4" s="1"/>
  <c r="I205" i="4"/>
  <c r="I204" i="4" s="1"/>
  <c r="H205" i="4"/>
  <c r="H204" i="4" s="1"/>
  <c r="G205" i="4"/>
  <c r="G204" i="4" s="1"/>
  <c r="I132" i="4"/>
  <c r="I131" i="4" s="1"/>
  <c r="H132" i="4"/>
  <c r="H131" i="4" s="1"/>
  <c r="G132" i="4"/>
  <c r="G131" i="4" s="1"/>
  <c r="I151" i="4"/>
  <c r="H151" i="4"/>
  <c r="G151" i="4"/>
  <c r="I149" i="4"/>
  <c r="H149" i="4"/>
  <c r="G149" i="4"/>
  <c r="G148" i="4"/>
  <c r="G147" i="4" s="1"/>
  <c r="I147" i="4"/>
  <c r="H147" i="4"/>
  <c r="I172" i="4"/>
  <c r="H172" i="4"/>
  <c r="G172" i="4"/>
  <c r="I170" i="4"/>
  <c r="H170" i="4"/>
  <c r="G170" i="4"/>
  <c r="I212" i="4"/>
  <c r="I211" i="4" s="1"/>
  <c r="I210" i="4" s="1"/>
  <c r="H212" i="4"/>
  <c r="H211" i="4" s="1"/>
  <c r="H210" i="4" s="1"/>
  <c r="G212" i="4"/>
  <c r="G211" i="4" s="1"/>
  <c r="G210" i="4" s="1"/>
  <c r="H164" i="4"/>
  <c r="H163" i="4" s="1"/>
  <c r="I164" i="4"/>
  <c r="I163" i="4" s="1"/>
  <c r="G164" i="4"/>
  <c r="G163" i="4" s="1"/>
  <c r="I456" i="4"/>
  <c r="H456" i="4"/>
  <c r="G456" i="4"/>
  <c r="G455" i="4"/>
  <c r="I441" i="4"/>
  <c r="I440" i="4" s="1"/>
  <c r="H441" i="4"/>
  <c r="H440" i="4" s="1"/>
  <c r="G441" i="4"/>
  <c r="G440" i="4" s="1"/>
  <c r="I388" i="4"/>
  <c r="H388" i="4"/>
  <c r="G388" i="4"/>
  <c r="I395" i="4"/>
  <c r="H395" i="4"/>
  <c r="G395" i="4"/>
  <c r="I393" i="4"/>
  <c r="H393" i="4"/>
  <c r="G393" i="4"/>
  <c r="I383" i="4"/>
  <c r="H383" i="4"/>
  <c r="G383" i="4"/>
  <c r="I348" i="4"/>
  <c r="H348" i="4"/>
  <c r="G348" i="4"/>
  <c r="I346" i="4"/>
  <c r="H346" i="4"/>
  <c r="G346" i="4"/>
  <c r="I343" i="4"/>
  <c r="H343" i="4"/>
  <c r="G343" i="4"/>
  <c r="I340" i="4"/>
  <c r="H340" i="4"/>
  <c r="G340" i="4"/>
  <c r="I338" i="4"/>
  <c r="H338" i="4"/>
  <c r="G338" i="4"/>
  <c r="I336" i="4"/>
  <c r="H336" i="4"/>
  <c r="G336" i="4"/>
  <c r="I333" i="4"/>
  <c r="H333" i="4"/>
  <c r="G333" i="4"/>
  <c r="I331" i="4"/>
  <c r="H331" i="4"/>
  <c r="G331" i="4"/>
  <c r="I324" i="4"/>
  <c r="I323" i="4" s="1"/>
  <c r="H324" i="4"/>
  <c r="H323" i="4" s="1"/>
  <c r="G324" i="4"/>
  <c r="G323" i="4" s="1"/>
  <c r="I321" i="4"/>
  <c r="I320" i="4" s="1"/>
  <c r="H321" i="4"/>
  <c r="H320" i="4" s="1"/>
  <c r="G321" i="4"/>
  <c r="G320" i="4" s="1"/>
  <c r="I327" i="4"/>
  <c r="I326" i="4" s="1"/>
  <c r="H327" i="4"/>
  <c r="H326" i="4" s="1"/>
  <c r="G327" i="4"/>
  <c r="G326" i="4" s="1"/>
  <c r="I318" i="4"/>
  <c r="I317" i="4" s="1"/>
  <c r="H318" i="4"/>
  <c r="H317" i="4" s="1"/>
  <c r="G318" i="4"/>
  <c r="G317" i="4" s="1"/>
  <c r="I305" i="4"/>
  <c r="I304" i="4" s="1"/>
  <c r="H305" i="4"/>
  <c r="H304" i="4" s="1"/>
  <c r="G305" i="4"/>
  <c r="G304" i="4" s="1"/>
  <c r="I299" i="4"/>
  <c r="H299" i="4"/>
  <c r="G299" i="4"/>
  <c r="I297" i="4"/>
  <c r="H297" i="4"/>
  <c r="G297" i="4"/>
  <c r="I288" i="4"/>
  <c r="I287" i="4" s="1"/>
  <c r="H288" i="4"/>
  <c r="H287" i="4" s="1"/>
  <c r="G288" i="4"/>
  <c r="G287" i="4" s="1"/>
  <c r="I311" i="4"/>
  <c r="I310" i="4" s="1"/>
  <c r="H311" i="4"/>
  <c r="H310" i="4" s="1"/>
  <c r="G311" i="4"/>
  <c r="G310" i="4" s="1"/>
  <c r="I308" i="4"/>
  <c r="I307" i="4" s="1"/>
  <c r="H308" i="4"/>
  <c r="H307" i="4" s="1"/>
  <c r="G308" i="4"/>
  <c r="G307" i="4" s="1"/>
  <c r="I314" i="4"/>
  <c r="I313" i="4" s="1"/>
  <c r="H314" i="4"/>
  <c r="H313" i="4" s="1"/>
  <c r="G314" i="4"/>
  <c r="G313" i="4" s="1"/>
  <c r="I291" i="4"/>
  <c r="I290" i="4" s="1"/>
  <c r="H291" i="4"/>
  <c r="H290" i="4" s="1"/>
  <c r="G291" i="4"/>
  <c r="G290" i="4" s="1"/>
  <c r="I226" i="4"/>
  <c r="H226" i="4"/>
  <c r="G226" i="4"/>
  <c r="I225" i="4"/>
  <c r="I224" i="4" s="1"/>
  <c r="H225" i="4"/>
  <c r="H224" i="4" s="1"/>
  <c r="G225" i="4"/>
  <c r="G224" i="4" s="1"/>
  <c r="I235" i="4"/>
  <c r="I234" i="4" s="1"/>
  <c r="H235" i="4"/>
  <c r="H234" i="4" s="1"/>
  <c r="G235" i="4"/>
  <c r="G234" i="4" s="1"/>
  <c r="I232" i="4"/>
  <c r="I231" i="4" s="1"/>
  <c r="H232" i="4"/>
  <c r="H231" i="4" s="1"/>
  <c r="G232" i="4"/>
  <c r="G231" i="4" s="1"/>
  <c r="I221" i="4"/>
  <c r="I220" i="4" s="1"/>
  <c r="H221" i="4"/>
  <c r="H220" i="4" s="1"/>
  <c r="G221" i="4"/>
  <c r="G220" i="4" s="1"/>
  <c r="I55" i="4"/>
  <c r="H55" i="4"/>
  <c r="G55" i="4"/>
  <c r="I51" i="4"/>
  <c r="H51" i="4"/>
  <c r="G51" i="4"/>
  <c r="J136" i="2"/>
  <c r="J135" i="2" s="1"/>
  <c r="K136" i="2"/>
  <c r="K135" i="2" s="1"/>
  <c r="I136" i="2"/>
  <c r="I135" i="2" s="1"/>
  <c r="K139" i="2"/>
  <c r="K138" i="2" s="1"/>
  <c r="J139" i="2"/>
  <c r="J138" i="2" s="1"/>
  <c r="I139" i="2"/>
  <c r="I138" i="2" s="1"/>
  <c r="G24" i="4"/>
  <c r="G23" i="4"/>
  <c r="G22" i="4" s="1"/>
  <c r="I22" i="4"/>
  <c r="H22" i="4"/>
  <c r="I48" i="4"/>
  <c r="H48" i="4"/>
  <c r="G48" i="4"/>
  <c r="I46" i="4"/>
  <c r="H46" i="4"/>
  <c r="G46" i="4"/>
  <c r="I44" i="4"/>
  <c r="H44" i="4"/>
  <c r="G44" i="4"/>
  <c r="I24" i="4"/>
  <c r="H24" i="4"/>
  <c r="J440" i="2"/>
  <c r="J439" i="2" s="1"/>
  <c r="J438" i="2" s="1"/>
  <c r="J437" i="2" s="1"/>
  <c r="J436" i="2" s="1"/>
  <c r="K440" i="2"/>
  <c r="K439" i="2" s="1"/>
  <c r="K438" i="2" s="1"/>
  <c r="K437" i="2" s="1"/>
  <c r="K436" i="2" s="1"/>
  <c r="I440" i="2"/>
  <c r="I439" i="2" s="1"/>
  <c r="I438" i="2" s="1"/>
  <c r="I437" i="2" s="1"/>
  <c r="I436" i="2" s="1"/>
  <c r="G316" i="4" l="1"/>
  <c r="H316" i="4"/>
  <c r="I316" i="4"/>
  <c r="G223" i="4"/>
  <c r="H223" i="4"/>
  <c r="I223" i="4"/>
  <c r="H21" i="4"/>
  <c r="G21" i="4"/>
  <c r="I21" i="4"/>
  <c r="I43" i="4"/>
  <c r="G43" i="4"/>
  <c r="J134" i="2"/>
  <c r="J133" i="2" s="1"/>
  <c r="J132" i="2" s="1"/>
  <c r="I134" i="2"/>
  <c r="I133" i="2" s="1"/>
  <c r="I132" i="2" s="1"/>
  <c r="K134" i="2"/>
  <c r="K133" i="2" s="1"/>
  <c r="K132" i="2" s="1"/>
  <c r="H43" i="4"/>
  <c r="K391" i="2"/>
  <c r="K390" i="2" s="1"/>
  <c r="K389" i="2" s="1"/>
  <c r="J391" i="2"/>
  <c r="J390" i="2" s="1"/>
  <c r="J389" i="2" s="1"/>
  <c r="I391" i="2"/>
  <c r="I390" i="2" s="1"/>
  <c r="I389" i="2" s="1"/>
  <c r="K362" i="2"/>
  <c r="J362" i="2"/>
  <c r="I362" i="2"/>
  <c r="I322" i="2"/>
  <c r="I321" i="2" s="1"/>
  <c r="I320" i="2" s="1"/>
  <c r="K321" i="2"/>
  <c r="K320" i="2" s="1"/>
  <c r="J321" i="2"/>
  <c r="J320" i="2" s="1"/>
  <c r="I319" i="2"/>
  <c r="I318" i="2" s="1"/>
  <c r="I317" i="2" s="1"/>
  <c r="K318" i="2"/>
  <c r="K317" i="2" s="1"/>
  <c r="J318" i="2"/>
  <c r="J317" i="2" s="1"/>
  <c r="I316" i="2" l="1"/>
  <c r="J316" i="2"/>
  <c r="K316" i="2"/>
  <c r="J650" i="2"/>
  <c r="K650" i="2"/>
  <c r="I650" i="2"/>
  <c r="J652" i="2"/>
  <c r="K652" i="2"/>
  <c r="I652" i="2"/>
  <c r="I649" i="2" l="1"/>
  <c r="J396" i="2" l="1"/>
  <c r="J395" i="2" s="1"/>
  <c r="J394" i="2" s="1"/>
  <c r="K396" i="2"/>
  <c r="K395" i="2" s="1"/>
  <c r="K394" i="2" s="1"/>
  <c r="I396" i="2"/>
  <c r="I395" i="2" s="1"/>
  <c r="I394" i="2" s="1"/>
  <c r="J512" i="2" l="1"/>
  <c r="J511" i="2" s="1"/>
  <c r="J510" i="2" s="1"/>
  <c r="J509" i="2" s="1"/>
  <c r="J508" i="2" s="1"/>
  <c r="K512" i="2"/>
  <c r="K511" i="2" s="1"/>
  <c r="K510" i="2" s="1"/>
  <c r="K509" i="2" s="1"/>
  <c r="K508" i="2" s="1"/>
  <c r="I512" i="2"/>
  <c r="I511" i="2" s="1"/>
  <c r="I510" i="2" s="1"/>
  <c r="I509" i="2" s="1"/>
  <c r="I508" i="2" s="1"/>
  <c r="K494" i="2"/>
  <c r="J494" i="2"/>
  <c r="I494" i="2"/>
  <c r="K667" i="2"/>
  <c r="K666" i="2" s="1"/>
  <c r="K665" i="2" s="1"/>
  <c r="K664" i="2" s="1"/>
  <c r="K663" i="2" s="1"/>
  <c r="J667" i="2"/>
  <c r="J666" i="2" s="1"/>
  <c r="J665" i="2" s="1"/>
  <c r="J664" i="2" s="1"/>
  <c r="J663" i="2" s="1"/>
  <c r="I667" i="2"/>
  <c r="I666" i="2" s="1"/>
  <c r="I665" i="2" s="1"/>
  <c r="I664" i="2" s="1"/>
  <c r="I663" i="2" s="1"/>
  <c r="J598" i="2" l="1"/>
  <c r="J597" i="2" s="1"/>
  <c r="J596" i="2" s="1"/>
  <c r="J595" i="2" s="1"/>
  <c r="K598" i="2"/>
  <c r="K597" i="2" s="1"/>
  <c r="K596" i="2" s="1"/>
  <c r="K595" i="2" s="1"/>
  <c r="I598" i="2"/>
  <c r="I597" i="2" s="1"/>
  <c r="I596" i="2" s="1"/>
  <c r="I595" i="2" s="1"/>
  <c r="I513" i="4" l="1"/>
  <c r="I512" i="4" s="1"/>
  <c r="I511" i="4" s="1"/>
  <c r="H513" i="4"/>
  <c r="H512" i="4" s="1"/>
  <c r="H511" i="4" s="1"/>
  <c r="G513" i="4"/>
  <c r="G512" i="4" s="1"/>
  <c r="G511" i="4" s="1"/>
  <c r="H358" i="4"/>
  <c r="I358" i="4"/>
  <c r="G358" i="4"/>
  <c r="H36" i="4"/>
  <c r="I36" i="4"/>
  <c r="G36" i="4"/>
  <c r="I33" i="4"/>
  <c r="I32" i="4" s="1"/>
  <c r="H33" i="4"/>
  <c r="H32" i="4" s="1"/>
  <c r="G33" i="4"/>
  <c r="G32" i="4" s="1"/>
  <c r="I30" i="4"/>
  <c r="I29" i="4" s="1"/>
  <c r="H30" i="4"/>
  <c r="H29" i="4" s="1"/>
  <c r="G30" i="4"/>
  <c r="G29" i="4" s="1"/>
  <c r="I27" i="4"/>
  <c r="H27" i="4"/>
  <c r="G27" i="4"/>
  <c r="I19" i="4"/>
  <c r="I18" i="4" s="1"/>
  <c r="H19" i="4"/>
  <c r="H18" i="4" s="1"/>
  <c r="G19" i="4"/>
  <c r="G18" i="4" s="1"/>
  <c r="I16" i="4"/>
  <c r="I15" i="4" s="1"/>
  <c r="H16" i="4"/>
  <c r="H15" i="4" s="1"/>
  <c r="G16" i="4"/>
  <c r="G15" i="4" s="1"/>
  <c r="I26" i="4" l="1"/>
  <c r="G26" i="4"/>
  <c r="H26" i="4"/>
  <c r="G35" i="4"/>
  <c r="I35" i="4"/>
  <c r="H35" i="4"/>
  <c r="I355" i="4"/>
  <c r="I354" i="4" s="1"/>
  <c r="I353" i="4" s="1"/>
  <c r="H355" i="4"/>
  <c r="H354" i="4" s="1"/>
  <c r="H353" i="4" s="1"/>
  <c r="G355" i="4"/>
  <c r="G354" i="4" s="1"/>
  <c r="G353" i="4" s="1"/>
  <c r="E355" i="4"/>
  <c r="E354" i="4" s="1"/>
  <c r="G363" i="4"/>
  <c r="G362" i="4" s="1"/>
  <c r="I360" i="4"/>
  <c r="H360" i="4"/>
  <c r="G360" i="4"/>
  <c r="I121" i="4"/>
  <c r="I120" i="4" s="1"/>
  <c r="H121" i="4"/>
  <c r="H120" i="4" s="1"/>
  <c r="G121" i="4"/>
  <c r="G120" i="4" s="1"/>
  <c r="I103" i="4"/>
  <c r="H103" i="4"/>
  <c r="G103" i="4"/>
  <c r="I101" i="4"/>
  <c r="H101" i="4"/>
  <c r="G101" i="4"/>
  <c r="I106" i="4"/>
  <c r="I105" i="4" s="1"/>
  <c r="H106" i="4"/>
  <c r="H105" i="4" s="1"/>
  <c r="G106" i="4"/>
  <c r="G105" i="4" s="1"/>
  <c r="G118" i="4"/>
  <c r="G117" i="4" s="1"/>
  <c r="I125" i="4"/>
  <c r="I124" i="4" s="1"/>
  <c r="H125" i="4"/>
  <c r="H124" i="4" s="1"/>
  <c r="G125" i="4"/>
  <c r="G124" i="4" s="1"/>
  <c r="I115" i="4"/>
  <c r="I114" i="4" s="1"/>
  <c r="H115" i="4"/>
  <c r="H114" i="4" s="1"/>
  <c r="G115" i="4"/>
  <c r="G114" i="4" s="1"/>
  <c r="I112" i="4"/>
  <c r="I111" i="4" s="1"/>
  <c r="H112" i="4"/>
  <c r="H111" i="4" s="1"/>
  <c r="G112" i="4"/>
  <c r="G111" i="4" s="1"/>
  <c r="I109" i="4"/>
  <c r="I108" i="4" s="1"/>
  <c r="H109" i="4"/>
  <c r="H108" i="4" s="1"/>
  <c r="G109" i="4"/>
  <c r="G108" i="4" s="1"/>
  <c r="I85" i="4"/>
  <c r="H85" i="4"/>
  <c r="G85" i="4"/>
  <c r="G77" i="4"/>
  <c r="G76" i="4" s="1"/>
  <c r="H84" i="4" l="1"/>
  <c r="H83" i="4" s="1"/>
  <c r="H82" i="4" s="1"/>
  <c r="I84" i="4"/>
  <c r="I83" i="4" s="1"/>
  <c r="I82" i="4" s="1"/>
  <c r="G84" i="4"/>
  <c r="G83" i="4" s="1"/>
  <c r="G82" i="4" s="1"/>
  <c r="G100" i="4"/>
  <c r="H100" i="4"/>
  <c r="I100" i="4"/>
  <c r="H61" i="4"/>
  <c r="H60" i="4" s="1"/>
  <c r="I61" i="4"/>
  <c r="I60" i="4" s="1"/>
  <c r="G61" i="4"/>
  <c r="G60" i="4" s="1"/>
  <c r="I148" i="2"/>
  <c r="I147" i="2" s="1"/>
  <c r="G145" i="2"/>
  <c r="G144" i="2" s="1"/>
  <c r="J117" i="2" l="1"/>
  <c r="J116" i="2" s="1"/>
  <c r="J115" i="2" s="1"/>
  <c r="J114" i="2" s="1"/>
  <c r="J113" i="2" s="1"/>
  <c r="J112" i="2" s="1"/>
  <c r="K117" i="2"/>
  <c r="K116" i="2" s="1"/>
  <c r="K115" i="2" s="1"/>
  <c r="K114" i="2" s="1"/>
  <c r="K113" i="2" s="1"/>
  <c r="K112" i="2" s="1"/>
  <c r="I117" i="2"/>
  <c r="I116" i="2" s="1"/>
  <c r="I115" i="2" s="1"/>
  <c r="I114" i="2" s="1"/>
  <c r="I113" i="2" s="1"/>
  <c r="I112" i="2" s="1"/>
  <c r="J34" i="2" l="1"/>
  <c r="K34" i="2"/>
  <c r="I34" i="2"/>
  <c r="I622" i="2" l="1"/>
  <c r="K587" i="2" l="1"/>
  <c r="K586" i="2" s="1"/>
  <c r="K585" i="2" s="1"/>
  <c r="J587" i="2"/>
  <c r="J586" i="2" s="1"/>
  <c r="J585" i="2" s="1"/>
  <c r="I587" i="2"/>
  <c r="I586" i="2" s="1"/>
  <c r="I585" i="2" s="1"/>
  <c r="J506" i="2" l="1"/>
  <c r="J505" i="2" s="1"/>
  <c r="J504" i="2" s="1"/>
  <c r="K506" i="2"/>
  <c r="K505" i="2" s="1"/>
  <c r="K504" i="2" s="1"/>
  <c r="I506" i="2"/>
  <c r="I505" i="2" s="1"/>
  <c r="I504" i="2" s="1"/>
  <c r="J502" i="2"/>
  <c r="J501" i="2" s="1"/>
  <c r="K502" i="2"/>
  <c r="K501" i="2" s="1"/>
  <c r="I502" i="2"/>
  <c r="I501" i="2" s="1"/>
  <c r="I750" i="2" l="1"/>
  <c r="K255" i="2"/>
  <c r="J255" i="2"/>
  <c r="I255" i="2"/>
  <c r="K230" i="2"/>
  <c r="K229" i="2" s="1"/>
  <c r="J230" i="2"/>
  <c r="J229" i="2" s="1"/>
  <c r="I230" i="2"/>
  <c r="I229" i="2" s="1"/>
  <c r="K248" i="2"/>
  <c r="K247" i="2" s="1"/>
  <c r="J248" i="2"/>
  <c r="J247" i="2" s="1"/>
  <c r="I248" i="2"/>
  <c r="I247" i="2" s="1"/>
  <c r="J196" i="2" l="1"/>
  <c r="J195" i="2" s="1"/>
  <c r="K196" i="2"/>
  <c r="K195" i="2" s="1"/>
  <c r="I196" i="2"/>
  <c r="I195" i="2" s="1"/>
  <c r="K199" i="2" l="1"/>
  <c r="K198" i="2" s="1"/>
  <c r="J199" i="2"/>
  <c r="J198" i="2" s="1"/>
  <c r="I199" i="2"/>
  <c r="I198" i="2" s="1"/>
  <c r="J209" i="2"/>
  <c r="J208" i="2" s="1"/>
  <c r="J207" i="2" s="1"/>
  <c r="K209" i="2"/>
  <c r="K208" i="2" s="1"/>
  <c r="K207" i="2" s="1"/>
  <c r="I209" i="2"/>
  <c r="I208" i="2" s="1"/>
  <c r="I207" i="2" s="1"/>
  <c r="K194" i="2" l="1"/>
  <c r="J194" i="2"/>
  <c r="I194" i="2"/>
  <c r="J296" i="2" l="1"/>
  <c r="J295" i="2" s="1"/>
  <c r="K296" i="2"/>
  <c r="K295" i="2" s="1"/>
  <c r="I296" i="2"/>
  <c r="I295" i="2" s="1"/>
  <c r="J375" i="2"/>
  <c r="J374" i="2" s="1"/>
  <c r="J373" i="2" s="1"/>
  <c r="K375" i="2"/>
  <c r="K374" i="2" s="1"/>
  <c r="K373" i="2" s="1"/>
  <c r="I375" i="2"/>
  <c r="I374" i="2" s="1"/>
  <c r="I373" i="2" s="1"/>
  <c r="I355" i="2" l="1"/>
  <c r="I492" i="2" l="1"/>
  <c r="I531" i="2"/>
  <c r="J381" i="2" l="1"/>
  <c r="J380" i="2" s="1"/>
  <c r="I381" i="2"/>
  <c r="I380" i="2" s="1"/>
  <c r="K381" i="2"/>
  <c r="K221" i="2"/>
  <c r="K220" i="2" s="1"/>
  <c r="J221" i="2"/>
  <c r="J220" i="2" s="1"/>
  <c r="I221" i="2"/>
  <c r="I220" i="2" s="1"/>
  <c r="J544" i="2"/>
  <c r="J543" i="2" s="1"/>
  <c r="K544" i="2"/>
  <c r="K543" i="2" s="1"/>
  <c r="I544" i="2"/>
  <c r="I543" i="2" s="1"/>
  <c r="J387" i="2"/>
  <c r="J386" i="2" s="1"/>
  <c r="K387" i="2"/>
  <c r="K386" i="2" s="1"/>
  <c r="I387" i="2"/>
  <c r="I386" i="2" s="1"/>
  <c r="J542" i="2" l="1"/>
  <c r="I542" i="2"/>
  <c r="K542" i="2"/>
  <c r="G278" i="4"/>
  <c r="G277" i="4" s="1"/>
  <c r="H278" i="4"/>
  <c r="H277" i="4" s="1"/>
  <c r="I274" i="4"/>
  <c r="H274" i="4"/>
  <c r="G274" i="4"/>
  <c r="I272" i="4"/>
  <c r="H272" i="4"/>
  <c r="G272" i="4"/>
  <c r="I278" i="4"/>
  <c r="I277" i="4" s="1"/>
  <c r="I733" i="2"/>
  <c r="J737" i="2"/>
  <c r="J736" i="2" s="1"/>
  <c r="K737" i="2"/>
  <c r="K736" i="2" s="1"/>
  <c r="I737" i="2"/>
  <c r="I736" i="2" s="1"/>
  <c r="J181" i="2"/>
  <c r="J180" i="2" s="1"/>
  <c r="K181" i="2"/>
  <c r="K180" i="2" s="1"/>
  <c r="I181" i="2"/>
  <c r="I180" i="2" s="1"/>
  <c r="H257" i="4"/>
  <c r="H256" i="4" s="1"/>
  <c r="I257" i="4"/>
  <c r="I256" i="4" s="1"/>
  <c r="G257" i="4"/>
  <c r="G256" i="4" s="1"/>
  <c r="H264" i="4"/>
  <c r="H263" i="4" s="1"/>
  <c r="I264" i="4"/>
  <c r="I263" i="4" s="1"/>
  <c r="G264" i="4"/>
  <c r="G263" i="4" s="1"/>
  <c r="J166" i="2"/>
  <c r="K166" i="2"/>
  <c r="I166" i="2"/>
  <c r="J518" i="2"/>
  <c r="J517" i="2" s="1"/>
  <c r="J516" i="2" s="1"/>
  <c r="J515" i="2" s="1"/>
  <c r="K518" i="2"/>
  <c r="K517" i="2" s="1"/>
  <c r="K516" i="2" s="1"/>
  <c r="K515" i="2" s="1"/>
  <c r="I518" i="2"/>
  <c r="I517" i="2" s="1"/>
  <c r="I516" i="2" s="1"/>
  <c r="I515" i="2" s="1"/>
  <c r="I41" i="4"/>
  <c r="H41" i="4"/>
  <c r="G41" i="4"/>
  <c r="I39" i="2"/>
  <c r="I38" i="2" s="1"/>
  <c r="G39" i="2"/>
  <c r="G40" i="2" s="1"/>
  <c r="E118" i="4"/>
  <c r="E119" i="4" s="1"/>
  <c r="I181" i="4"/>
  <c r="I180" i="4" s="1"/>
  <c r="H181" i="4"/>
  <c r="H180" i="4" s="1"/>
  <c r="G181" i="4"/>
  <c r="G180" i="4" s="1"/>
  <c r="J307" i="2"/>
  <c r="J306" i="2" s="1"/>
  <c r="K307" i="2"/>
  <c r="K306" i="2" s="1"/>
  <c r="I307" i="2"/>
  <c r="I306" i="2" s="1"/>
  <c r="I454" i="4"/>
  <c r="H454" i="4"/>
  <c r="G454" i="4"/>
  <c r="I629" i="2"/>
  <c r="I628" i="2" s="1"/>
  <c r="I627" i="2" s="1"/>
  <c r="I351" i="4"/>
  <c r="I350" i="4" s="1"/>
  <c r="H351" i="4"/>
  <c r="H350" i="4" s="1"/>
  <c r="G351" i="4"/>
  <c r="G350" i="4" s="1"/>
  <c r="J655" i="2"/>
  <c r="J654" i="2" s="1"/>
  <c r="K655" i="2"/>
  <c r="K654" i="2" s="1"/>
  <c r="I655" i="2"/>
  <c r="I654" i="2" s="1"/>
  <c r="I67" i="4"/>
  <c r="I66" i="4" s="1"/>
  <c r="H67" i="4"/>
  <c r="H66" i="4" s="1"/>
  <c r="G67" i="4"/>
  <c r="G66" i="4" s="1"/>
  <c r="H97" i="4"/>
  <c r="I97" i="4"/>
  <c r="G97" i="4"/>
  <c r="G74" i="4"/>
  <c r="G73" i="4" s="1"/>
  <c r="H74" i="4"/>
  <c r="H73" i="4" s="1"/>
  <c r="I74" i="4"/>
  <c r="I73" i="4" s="1"/>
  <c r="J44" i="2"/>
  <c r="K44" i="2"/>
  <c r="I44" i="2"/>
  <c r="K70" i="2"/>
  <c r="J70" i="2"/>
  <c r="I70" i="2"/>
  <c r="K68" i="2"/>
  <c r="J68" i="2"/>
  <c r="I68" i="2"/>
  <c r="K66" i="2"/>
  <c r="J66" i="2"/>
  <c r="I66" i="2"/>
  <c r="J87" i="2"/>
  <c r="J86" i="2" s="1"/>
  <c r="K87" i="2"/>
  <c r="K86" i="2" s="1"/>
  <c r="I87" i="2"/>
  <c r="I86" i="2" s="1"/>
  <c r="I145" i="2"/>
  <c r="I144" i="2" s="1"/>
  <c r="I143" i="2" s="1"/>
  <c r="J145" i="2"/>
  <c r="J144" i="2" s="1"/>
  <c r="J143" i="2" s="1"/>
  <c r="K145" i="2"/>
  <c r="K144" i="2" s="1"/>
  <c r="K143" i="2" s="1"/>
  <c r="K123" i="2"/>
  <c r="K122" i="2" s="1"/>
  <c r="K121" i="2" s="1"/>
  <c r="J123" i="2"/>
  <c r="J122" i="2" s="1"/>
  <c r="J121" i="2" s="1"/>
  <c r="I123" i="2"/>
  <c r="I122" i="2" s="1"/>
  <c r="K96" i="2"/>
  <c r="K95" i="2" s="1"/>
  <c r="K94" i="2" s="1"/>
  <c r="J96" i="2"/>
  <c r="J95" i="2" s="1"/>
  <c r="J94" i="2" s="1"/>
  <c r="I96" i="2"/>
  <c r="I95" i="2" s="1"/>
  <c r="I94" i="2" s="1"/>
  <c r="H64" i="4"/>
  <c r="I64" i="4"/>
  <c r="I93" i="4"/>
  <c r="I92" i="4" s="1"/>
  <c r="H93" i="4"/>
  <c r="H92" i="4" s="1"/>
  <c r="G93" i="4"/>
  <c r="G92" i="4" s="1"/>
  <c r="I90" i="4"/>
  <c r="H90" i="4"/>
  <c r="G90" i="4"/>
  <c r="I284" i="4"/>
  <c r="H284" i="4"/>
  <c r="G284" i="4"/>
  <c r="I282" i="4"/>
  <c r="H282" i="4"/>
  <c r="G282" i="4"/>
  <c r="G521" i="4"/>
  <c r="I770" i="2"/>
  <c r="J425" i="2"/>
  <c r="J424" i="2" s="1"/>
  <c r="K425" i="2"/>
  <c r="K424" i="2" s="1"/>
  <c r="I425" i="2"/>
  <c r="I424" i="2" s="1"/>
  <c r="J401" i="2"/>
  <c r="J400" i="2" s="1"/>
  <c r="J399" i="2" s="1"/>
  <c r="J398" i="2" s="1"/>
  <c r="K401" i="2"/>
  <c r="K400" i="2" s="1"/>
  <c r="K399" i="2" s="1"/>
  <c r="K398" i="2" s="1"/>
  <c r="H184" i="4"/>
  <c r="H183" i="4" s="1"/>
  <c r="I184" i="4"/>
  <c r="I183" i="4" s="1"/>
  <c r="G184" i="4"/>
  <c r="G183" i="4" s="1"/>
  <c r="J346" i="2"/>
  <c r="J345" i="2" s="1"/>
  <c r="J344" i="2" s="1"/>
  <c r="J343" i="2" s="1"/>
  <c r="K346" i="2"/>
  <c r="K345" i="2" s="1"/>
  <c r="K344" i="2" s="1"/>
  <c r="K343" i="2" s="1"/>
  <c r="I346" i="2"/>
  <c r="I345" i="2" s="1"/>
  <c r="I344" i="2" s="1"/>
  <c r="I343" i="2" s="1"/>
  <c r="H138" i="4"/>
  <c r="H137" i="4" s="1"/>
  <c r="I724" i="2"/>
  <c r="K724" i="2"/>
  <c r="J724" i="2"/>
  <c r="K722" i="2"/>
  <c r="J722" i="2"/>
  <c r="I722" i="2"/>
  <c r="K603" i="2"/>
  <c r="K602" i="2" s="1"/>
  <c r="K601" i="2" s="1"/>
  <c r="J603" i="2"/>
  <c r="J602" i="2" s="1"/>
  <c r="J601" i="2" s="1"/>
  <c r="I603" i="2"/>
  <c r="I602" i="2" s="1"/>
  <c r="I601" i="2" s="1"/>
  <c r="J621" i="2"/>
  <c r="J620" i="2" s="1"/>
  <c r="K629" i="2"/>
  <c r="K628" i="2" s="1"/>
  <c r="K627" i="2" s="1"/>
  <c r="J629" i="2"/>
  <c r="J628" i="2" s="1"/>
  <c r="J627" i="2" s="1"/>
  <c r="H405" i="4"/>
  <c r="H404" i="4" s="1"/>
  <c r="I405" i="4"/>
  <c r="I404" i="4" s="1"/>
  <c r="I138" i="4"/>
  <c r="I137" i="4" s="1"/>
  <c r="G138" i="4"/>
  <c r="G137" i="4" s="1"/>
  <c r="G391" i="4"/>
  <c r="H391" i="4"/>
  <c r="I391" i="4"/>
  <c r="K711" i="2"/>
  <c r="J711" i="2"/>
  <c r="I711" i="2"/>
  <c r="K709" i="2"/>
  <c r="J709" i="2"/>
  <c r="I709" i="2"/>
  <c r="J686" i="2"/>
  <c r="J685" i="2" s="1"/>
  <c r="J684" i="2" s="1"/>
  <c r="J683" i="2" s="1"/>
  <c r="J682" i="2" s="1"/>
  <c r="K686" i="2"/>
  <c r="K685" i="2" s="1"/>
  <c r="K684" i="2" s="1"/>
  <c r="K683" i="2" s="1"/>
  <c r="K682" i="2" s="1"/>
  <c r="I686" i="2"/>
  <c r="I685" i="2" s="1"/>
  <c r="I684" i="2" s="1"/>
  <c r="I683" i="2" s="1"/>
  <c r="I682" i="2" s="1"/>
  <c r="K714" i="2"/>
  <c r="K713" i="2" s="1"/>
  <c r="J714" i="2"/>
  <c r="J713" i="2" s="1"/>
  <c r="I714" i="2"/>
  <c r="I713" i="2" s="1"/>
  <c r="H302" i="4"/>
  <c r="H301" i="4" s="1"/>
  <c r="I302" i="4"/>
  <c r="I301" i="4" s="1"/>
  <c r="G302" i="4"/>
  <c r="G301" i="4" s="1"/>
  <c r="K644" i="2"/>
  <c r="J644" i="2"/>
  <c r="I644" i="2"/>
  <c r="K642" i="2"/>
  <c r="J642" i="2"/>
  <c r="I642" i="2"/>
  <c r="I640" i="2"/>
  <c r="K640" i="2"/>
  <c r="J640" i="2"/>
  <c r="K608" i="2"/>
  <c r="K607" i="2" s="1"/>
  <c r="K606" i="2" s="1"/>
  <c r="J608" i="2"/>
  <c r="J607" i="2" s="1"/>
  <c r="J606" i="2" s="1"/>
  <c r="I608" i="2"/>
  <c r="I607" i="2" s="1"/>
  <c r="I606" i="2" s="1"/>
  <c r="K616" i="2"/>
  <c r="J616" i="2"/>
  <c r="I616" i="2"/>
  <c r="K621" i="2"/>
  <c r="K620" i="2" s="1"/>
  <c r="I621" i="2"/>
  <c r="I620" i="2" s="1"/>
  <c r="I378" i="4"/>
  <c r="I377" i="4" s="1"/>
  <c r="H378" i="4"/>
  <c r="H377" i="4" s="1"/>
  <c r="G378" i="4"/>
  <c r="G377" i="4" s="1"/>
  <c r="K612" i="2"/>
  <c r="K611" i="2" s="1"/>
  <c r="K610" i="2" s="1"/>
  <c r="J612" i="2"/>
  <c r="J611" i="2" s="1"/>
  <c r="J610" i="2" s="1"/>
  <c r="I612" i="2"/>
  <c r="I611" i="2" s="1"/>
  <c r="I610" i="2" s="1"/>
  <c r="K577" i="2"/>
  <c r="J577" i="2"/>
  <c r="I577" i="2"/>
  <c r="K575" i="2"/>
  <c r="J575" i="2"/>
  <c r="I575" i="2"/>
  <c r="K573" i="2"/>
  <c r="J573" i="2"/>
  <c r="I573" i="2"/>
  <c r="I418" i="4"/>
  <c r="H418" i="4"/>
  <c r="G418" i="4"/>
  <c r="K764" i="2"/>
  <c r="J764" i="2"/>
  <c r="K762" i="2"/>
  <c r="J762" i="2"/>
  <c r="I477" i="4"/>
  <c r="H477" i="4"/>
  <c r="J56" i="2"/>
  <c r="J55" i="2" s="1"/>
  <c r="K56" i="2"/>
  <c r="K55" i="2" s="1"/>
  <c r="I56" i="2"/>
  <c r="I55" i="2" s="1"/>
  <c r="J60" i="2"/>
  <c r="J59" i="2" s="1"/>
  <c r="J58" i="2" s="1"/>
  <c r="K60" i="2"/>
  <c r="K59" i="2" s="1"/>
  <c r="K58" i="2" s="1"/>
  <c r="I60" i="2"/>
  <c r="I59" i="2" s="1"/>
  <c r="I58" i="2" s="1"/>
  <c r="J78" i="2"/>
  <c r="K78" i="2"/>
  <c r="I78" i="2"/>
  <c r="J81" i="2"/>
  <c r="J80" i="2" s="1"/>
  <c r="K81" i="2"/>
  <c r="K80" i="2" s="1"/>
  <c r="I81" i="2"/>
  <c r="I80" i="2" s="1"/>
  <c r="J90" i="2"/>
  <c r="J89" i="2" s="1"/>
  <c r="K90" i="2"/>
  <c r="K89" i="2" s="1"/>
  <c r="I90" i="2"/>
  <c r="I89" i="2" s="1"/>
  <c r="J47" i="2"/>
  <c r="J46" i="2" s="1"/>
  <c r="K47" i="2"/>
  <c r="K46" i="2" s="1"/>
  <c r="I47" i="2"/>
  <c r="I46" i="2" s="1"/>
  <c r="J53" i="2"/>
  <c r="J52" i="2" s="1"/>
  <c r="K53" i="2"/>
  <c r="K52" i="2" s="1"/>
  <c r="I53" i="2"/>
  <c r="I52" i="2" s="1"/>
  <c r="J50" i="2"/>
  <c r="J49" i="2" s="1"/>
  <c r="K50" i="2"/>
  <c r="K49" i="2" s="1"/>
  <c r="I50" i="2"/>
  <c r="I49" i="2" s="1"/>
  <c r="J36" i="2"/>
  <c r="K36" i="2"/>
  <c r="I36" i="2"/>
  <c r="G477" i="4"/>
  <c r="G485" i="4"/>
  <c r="G484" i="4" s="1"/>
  <c r="G483" i="4" s="1"/>
  <c r="G489" i="4"/>
  <c r="J130" i="2"/>
  <c r="J129" i="2" s="1"/>
  <c r="J128" i="2" s="1"/>
  <c r="J127" i="2" s="1"/>
  <c r="K130" i="2"/>
  <c r="K129" i="2" s="1"/>
  <c r="K128" i="2" s="1"/>
  <c r="K127" i="2" s="1"/>
  <c r="I130" i="2"/>
  <c r="I129" i="2" s="1"/>
  <c r="I128" i="2" s="1"/>
  <c r="I127" i="2" s="1"/>
  <c r="J647" i="2"/>
  <c r="J646" i="2" s="1"/>
  <c r="K647" i="2"/>
  <c r="K646" i="2" s="1"/>
  <c r="I647" i="2"/>
  <c r="I646" i="2" s="1"/>
  <c r="J635" i="2"/>
  <c r="K635" i="2"/>
  <c r="I635" i="2"/>
  <c r="J637" i="2"/>
  <c r="K637" i="2"/>
  <c r="I637" i="2"/>
  <c r="J625" i="2"/>
  <c r="J624" i="2" s="1"/>
  <c r="J623" i="2" s="1"/>
  <c r="K625" i="2"/>
  <c r="K624" i="2" s="1"/>
  <c r="K623" i="2" s="1"/>
  <c r="I625" i="2"/>
  <c r="I624" i="2" s="1"/>
  <c r="I623" i="2" s="1"/>
  <c r="J593" i="2"/>
  <c r="J592" i="2" s="1"/>
  <c r="J591" i="2" s="1"/>
  <c r="J590" i="2" s="1"/>
  <c r="J589" i="2" s="1"/>
  <c r="K593" i="2"/>
  <c r="K592" i="2" s="1"/>
  <c r="K591" i="2" s="1"/>
  <c r="K590" i="2" s="1"/>
  <c r="K589" i="2" s="1"/>
  <c r="I593" i="2"/>
  <c r="I592" i="2" s="1"/>
  <c r="I591" i="2" s="1"/>
  <c r="I590" i="2" s="1"/>
  <c r="I589" i="2" s="1"/>
  <c r="J581" i="2"/>
  <c r="K581" i="2"/>
  <c r="I581" i="2"/>
  <c r="J583" i="2"/>
  <c r="K583" i="2"/>
  <c r="I583" i="2"/>
  <c r="J570" i="2"/>
  <c r="K570" i="2"/>
  <c r="I570" i="2"/>
  <c r="J568" i="2"/>
  <c r="K568" i="2"/>
  <c r="I568" i="2"/>
  <c r="J562" i="2"/>
  <c r="J561" i="2" s="1"/>
  <c r="J560" i="2" s="1"/>
  <c r="J559" i="2" s="1"/>
  <c r="J558" i="2" s="1"/>
  <c r="K562" i="2"/>
  <c r="K561" i="2" s="1"/>
  <c r="K560" i="2" s="1"/>
  <c r="K559" i="2" s="1"/>
  <c r="K558" i="2" s="1"/>
  <c r="I562" i="2"/>
  <c r="I561" i="2" s="1"/>
  <c r="I560" i="2" s="1"/>
  <c r="I559" i="2" s="1"/>
  <c r="I558" i="2" s="1"/>
  <c r="J276" i="2"/>
  <c r="J275" i="2" s="1"/>
  <c r="K276" i="2"/>
  <c r="K275" i="2" s="1"/>
  <c r="J273" i="2"/>
  <c r="J272" i="2" s="1"/>
  <c r="K273" i="2"/>
  <c r="K272" i="2" s="1"/>
  <c r="I273" i="2"/>
  <c r="I272" i="2" s="1"/>
  <c r="I276" i="2"/>
  <c r="I275" i="2" s="1"/>
  <c r="J279" i="2"/>
  <c r="J278" i="2" s="1"/>
  <c r="K279" i="2"/>
  <c r="K278" i="2" s="1"/>
  <c r="I279" i="2"/>
  <c r="I278" i="2" s="1"/>
  <c r="J282" i="2"/>
  <c r="J281" i="2" s="1"/>
  <c r="K282" i="2"/>
  <c r="K281" i="2" s="1"/>
  <c r="I282" i="2"/>
  <c r="I281" i="2" s="1"/>
  <c r="J287" i="2"/>
  <c r="J286" i="2" s="1"/>
  <c r="K287" i="2"/>
  <c r="K286" i="2" s="1"/>
  <c r="I287" i="2"/>
  <c r="I286" i="2" s="1"/>
  <c r="J290" i="2"/>
  <c r="J289" i="2" s="1"/>
  <c r="K290" i="2"/>
  <c r="K289" i="2" s="1"/>
  <c r="I290" i="2"/>
  <c r="I289" i="2" s="1"/>
  <c r="J293" i="2"/>
  <c r="J292" i="2" s="1"/>
  <c r="I293" i="2"/>
  <c r="I292" i="2" s="1"/>
  <c r="J673" i="2"/>
  <c r="K673" i="2"/>
  <c r="I673" i="2"/>
  <c r="J675" i="2"/>
  <c r="K675" i="2"/>
  <c r="I675" i="2"/>
  <c r="J23" i="2"/>
  <c r="K23" i="2"/>
  <c r="I23" i="2"/>
  <c r="J28" i="2"/>
  <c r="J27" i="2" s="1"/>
  <c r="J26" i="2" s="1"/>
  <c r="K28" i="2"/>
  <c r="K27" i="2" s="1"/>
  <c r="K26" i="2" s="1"/>
  <c r="I28" i="2"/>
  <c r="I27" i="2" s="1"/>
  <c r="I26" i="2" s="1"/>
  <c r="J17" i="2"/>
  <c r="K17" i="2"/>
  <c r="I17" i="2"/>
  <c r="K236" i="2"/>
  <c r="K235" i="2" s="1"/>
  <c r="J706" i="2"/>
  <c r="J705" i="2" s="1"/>
  <c r="K706" i="2"/>
  <c r="K705" i="2" s="1"/>
  <c r="I706" i="2"/>
  <c r="I705" i="2" s="1"/>
  <c r="J717" i="2"/>
  <c r="J716" i="2" s="1"/>
  <c r="K717" i="2"/>
  <c r="K716" i="2" s="1"/>
  <c r="I717" i="2"/>
  <c r="I716" i="2" s="1"/>
  <c r="J660" i="2"/>
  <c r="J659" i="2" s="1"/>
  <c r="J658" i="2" s="1"/>
  <c r="J657" i="2" s="1"/>
  <c r="K660" i="2"/>
  <c r="K659" i="2" s="1"/>
  <c r="K658" i="2" s="1"/>
  <c r="K657" i="2" s="1"/>
  <c r="I660" i="2"/>
  <c r="I659" i="2" s="1"/>
  <c r="I658" i="2" s="1"/>
  <c r="I657" i="2" s="1"/>
  <c r="K256" i="2"/>
  <c r="J256" i="2"/>
  <c r="I256" i="2"/>
  <c r="K254" i="2"/>
  <c r="J254" i="2"/>
  <c r="I254" i="2"/>
  <c r="J264" i="2"/>
  <c r="J263" i="2" s="1"/>
  <c r="J262" i="2" s="1"/>
  <c r="J261" i="2" s="1"/>
  <c r="J260" i="2" s="1"/>
  <c r="J259" i="2" s="1"/>
  <c r="K264" i="2"/>
  <c r="K263" i="2" s="1"/>
  <c r="K262" i="2" s="1"/>
  <c r="K261" i="2" s="1"/>
  <c r="K260" i="2" s="1"/>
  <c r="K259" i="2" s="1"/>
  <c r="I264" i="2"/>
  <c r="I263" i="2" s="1"/>
  <c r="I262" i="2" s="1"/>
  <c r="I261" i="2" s="1"/>
  <c r="I260" i="2" s="1"/>
  <c r="I259" i="2" s="1"/>
  <c r="J245" i="2"/>
  <c r="J244" i="2" s="1"/>
  <c r="K245" i="2"/>
  <c r="K244" i="2" s="1"/>
  <c r="I245" i="2"/>
  <c r="I244" i="2" s="1"/>
  <c r="J242" i="2"/>
  <c r="J241" i="2" s="1"/>
  <c r="K242" i="2"/>
  <c r="K241" i="2" s="1"/>
  <c r="I242" i="2"/>
  <c r="I241" i="2" s="1"/>
  <c r="J239" i="2"/>
  <c r="J238" i="2" s="1"/>
  <c r="K239" i="2"/>
  <c r="K238" i="2" s="1"/>
  <c r="I239" i="2"/>
  <c r="I238" i="2" s="1"/>
  <c r="J236" i="2"/>
  <c r="J235" i="2" s="1"/>
  <c r="I236" i="2"/>
  <c r="I235" i="2" s="1"/>
  <c r="J155" i="2"/>
  <c r="J154" i="2" s="1"/>
  <c r="K155" i="2"/>
  <c r="K154" i="2" s="1"/>
  <c r="I155" i="2"/>
  <c r="I154" i="2" s="1"/>
  <c r="J158" i="2"/>
  <c r="J157" i="2" s="1"/>
  <c r="K158" i="2"/>
  <c r="K157" i="2" s="1"/>
  <c r="I158" i="2"/>
  <c r="I157" i="2" s="1"/>
  <c r="K216" i="2"/>
  <c r="K215" i="2" s="1"/>
  <c r="K214" i="2" s="1"/>
  <c r="K213" i="2" s="1"/>
  <c r="J216" i="2"/>
  <c r="J215" i="2" s="1"/>
  <c r="J214" i="2" s="1"/>
  <c r="J213" i="2" s="1"/>
  <c r="I216" i="2"/>
  <c r="I215" i="2" s="1"/>
  <c r="I214" i="2" s="1"/>
  <c r="I213" i="2" s="1"/>
  <c r="J227" i="2"/>
  <c r="J226" i="2" s="1"/>
  <c r="K227" i="2"/>
  <c r="K226" i="2" s="1"/>
  <c r="I227" i="2"/>
  <c r="I226" i="2" s="1"/>
  <c r="J233" i="2"/>
  <c r="J232" i="2" s="1"/>
  <c r="K233" i="2"/>
  <c r="K232" i="2" s="1"/>
  <c r="I233" i="2"/>
  <c r="I232" i="2" s="1"/>
  <c r="J224" i="2"/>
  <c r="J223" i="2" s="1"/>
  <c r="K224" i="2"/>
  <c r="K223" i="2" s="1"/>
  <c r="I224" i="2"/>
  <c r="I223" i="2" s="1"/>
  <c r="J174" i="2"/>
  <c r="J173" i="2" s="1"/>
  <c r="J172" i="2" s="1"/>
  <c r="J171" i="2" s="1"/>
  <c r="K174" i="2"/>
  <c r="K173" i="2" s="1"/>
  <c r="K172" i="2" s="1"/>
  <c r="K171" i="2" s="1"/>
  <c r="I174" i="2"/>
  <c r="I173" i="2" s="1"/>
  <c r="I172" i="2" s="1"/>
  <c r="I171" i="2" s="1"/>
  <c r="J169" i="2"/>
  <c r="J168" i="2" s="1"/>
  <c r="K169" i="2"/>
  <c r="K168" i="2" s="1"/>
  <c r="I169" i="2"/>
  <c r="I168" i="2" s="1"/>
  <c r="I491" i="2"/>
  <c r="K467" i="2"/>
  <c r="K466" i="2" s="1"/>
  <c r="K465" i="2" s="1"/>
  <c r="K464" i="2" s="1"/>
  <c r="K499" i="2"/>
  <c r="K498" i="2" s="1"/>
  <c r="J499" i="2"/>
  <c r="J498" i="2" s="1"/>
  <c r="I499" i="2"/>
  <c r="I498" i="2" s="1"/>
  <c r="K496" i="2"/>
  <c r="K495" i="2" s="1"/>
  <c r="J496" i="2"/>
  <c r="J495" i="2" s="1"/>
  <c r="I496" i="2"/>
  <c r="I495" i="2" s="1"/>
  <c r="K493" i="2"/>
  <c r="J493" i="2"/>
  <c r="I493" i="2"/>
  <c r="K491" i="2"/>
  <c r="J491" i="2"/>
  <c r="K488" i="2"/>
  <c r="K487" i="2" s="1"/>
  <c r="J488" i="2"/>
  <c r="J487" i="2" s="1"/>
  <c r="I488" i="2"/>
  <c r="I487" i="2" s="1"/>
  <c r="H374" i="4"/>
  <c r="H373" i="4" s="1"/>
  <c r="H372" i="4" s="1"/>
  <c r="G374" i="4"/>
  <c r="G373" i="4" s="1"/>
  <c r="G372" i="4" s="1"/>
  <c r="K483" i="2"/>
  <c r="K482" i="2" s="1"/>
  <c r="K481" i="2" s="1"/>
  <c r="J483" i="2"/>
  <c r="J482" i="2" s="1"/>
  <c r="J481" i="2" s="1"/>
  <c r="I483" i="2"/>
  <c r="I482" i="2" s="1"/>
  <c r="I481" i="2" s="1"/>
  <c r="K530" i="2"/>
  <c r="J530" i="2"/>
  <c r="I530" i="2"/>
  <c r="K551" i="2"/>
  <c r="K550" i="2" s="1"/>
  <c r="J551" i="2"/>
  <c r="J550" i="2" s="1"/>
  <c r="I551" i="2"/>
  <c r="I550" i="2" s="1"/>
  <c r="K554" i="2"/>
  <c r="K553" i="2" s="1"/>
  <c r="J554" i="2"/>
  <c r="J553" i="2" s="1"/>
  <c r="I554" i="2"/>
  <c r="I553" i="2" s="1"/>
  <c r="K526" i="2"/>
  <c r="K525" i="2" s="1"/>
  <c r="K524" i="2" s="1"/>
  <c r="K523" i="2" s="1"/>
  <c r="J526" i="2"/>
  <c r="J525" i="2" s="1"/>
  <c r="J524" i="2" s="1"/>
  <c r="J523" i="2" s="1"/>
  <c r="I526" i="2"/>
  <c r="I525" i="2" s="1"/>
  <c r="I524" i="2" s="1"/>
  <c r="I523" i="2" s="1"/>
  <c r="K532" i="2"/>
  <c r="J532" i="2"/>
  <c r="J529" i="2" s="1"/>
  <c r="I532" i="2"/>
  <c r="K535" i="2"/>
  <c r="K534" i="2" s="1"/>
  <c r="J535" i="2"/>
  <c r="J534" i="2" s="1"/>
  <c r="I535" i="2"/>
  <c r="I534" i="2" s="1"/>
  <c r="K538" i="2"/>
  <c r="K537" i="2" s="1"/>
  <c r="J538" i="2"/>
  <c r="J537" i="2" s="1"/>
  <c r="I538" i="2"/>
  <c r="I537" i="2" s="1"/>
  <c r="G427" i="4"/>
  <c r="G426" i="4" s="1"/>
  <c r="H427" i="4"/>
  <c r="H426" i="4" s="1"/>
  <c r="I427" i="4"/>
  <c r="I426" i="4" s="1"/>
  <c r="G430" i="4"/>
  <c r="G429" i="4" s="1"/>
  <c r="H430" i="4"/>
  <c r="H429" i="4" s="1"/>
  <c r="I430" i="4"/>
  <c r="I429" i="4" s="1"/>
  <c r="G433" i="4"/>
  <c r="G432" i="4" s="1"/>
  <c r="H433" i="4"/>
  <c r="H432" i="4" s="1"/>
  <c r="I433" i="4"/>
  <c r="I432" i="4" s="1"/>
  <c r="G444" i="4"/>
  <c r="H444" i="4"/>
  <c r="I444" i="4"/>
  <c r="G447" i="4"/>
  <c r="G446" i="4" s="1"/>
  <c r="H447" i="4"/>
  <c r="H446" i="4" s="1"/>
  <c r="I447" i="4"/>
  <c r="I446" i="4" s="1"/>
  <c r="G450" i="4"/>
  <c r="G449" i="4" s="1"/>
  <c r="H450" i="4"/>
  <c r="H449" i="4" s="1"/>
  <c r="I450" i="4"/>
  <c r="I449" i="4" s="1"/>
  <c r="J679" i="2"/>
  <c r="J678" i="2" s="1"/>
  <c r="J677" i="2" s="1"/>
  <c r="K679" i="2"/>
  <c r="K678" i="2" s="1"/>
  <c r="K677" i="2" s="1"/>
  <c r="I679" i="2"/>
  <c r="I678" i="2" s="1"/>
  <c r="I677" i="2" s="1"/>
  <c r="J692" i="2"/>
  <c r="J691" i="2" s="1"/>
  <c r="K692" i="2"/>
  <c r="K691" i="2" s="1"/>
  <c r="I692" i="2"/>
  <c r="I691" i="2" s="1"/>
  <c r="J695" i="2"/>
  <c r="J694" i="2" s="1"/>
  <c r="K695" i="2"/>
  <c r="K694" i="2" s="1"/>
  <c r="I695" i="2"/>
  <c r="I694" i="2" s="1"/>
  <c r="G64" i="4"/>
  <c r="G70" i="4"/>
  <c r="G69" i="4" s="1"/>
  <c r="H70" i="4"/>
  <c r="H69" i="4" s="1"/>
  <c r="I70" i="4"/>
  <c r="I69" i="4" s="1"/>
  <c r="G53" i="4"/>
  <c r="G50" i="4" s="1"/>
  <c r="H53" i="4"/>
  <c r="I53" i="4"/>
  <c r="G123" i="4"/>
  <c r="H123" i="4"/>
  <c r="I123" i="4"/>
  <c r="G128" i="4"/>
  <c r="G127" i="4" s="1"/>
  <c r="H128" i="4"/>
  <c r="H127" i="4" s="1"/>
  <c r="I128" i="4"/>
  <c r="I127" i="4" s="1"/>
  <c r="G135" i="4"/>
  <c r="G134" i="4" s="1"/>
  <c r="H135" i="4"/>
  <c r="H134" i="4" s="1"/>
  <c r="I135" i="4"/>
  <c r="I134" i="4" s="1"/>
  <c r="G141" i="4"/>
  <c r="G140" i="4" s="1"/>
  <c r="H141" i="4"/>
  <c r="H140" i="4" s="1"/>
  <c r="I141" i="4"/>
  <c r="I140" i="4" s="1"/>
  <c r="G144" i="4"/>
  <c r="G143" i="4" s="1"/>
  <c r="H144" i="4"/>
  <c r="H143" i="4" s="1"/>
  <c r="I144" i="4"/>
  <c r="I143" i="4" s="1"/>
  <c r="G161" i="4"/>
  <c r="G160" i="4" s="1"/>
  <c r="H161" i="4"/>
  <c r="H160" i="4" s="1"/>
  <c r="I161" i="4"/>
  <c r="I160" i="4" s="1"/>
  <c r="G167" i="4"/>
  <c r="G166" i="4" s="1"/>
  <c r="H167" i="4"/>
  <c r="H166" i="4" s="1"/>
  <c r="I167" i="4"/>
  <c r="I166" i="4" s="1"/>
  <c r="G175" i="4"/>
  <c r="G174" i="4" s="1"/>
  <c r="H175" i="4"/>
  <c r="H174" i="4" s="1"/>
  <c r="I175" i="4"/>
  <c r="I174" i="4" s="1"/>
  <c r="G178" i="4"/>
  <c r="G177" i="4" s="1"/>
  <c r="H178" i="4"/>
  <c r="H177" i="4" s="1"/>
  <c r="I178" i="4"/>
  <c r="I177" i="4" s="1"/>
  <c r="G187" i="4"/>
  <c r="H187" i="4"/>
  <c r="I187" i="4"/>
  <c r="G190" i="4"/>
  <c r="G189" i="4" s="1"/>
  <c r="H190" i="4"/>
  <c r="H189" i="4" s="1"/>
  <c r="I190" i="4"/>
  <c r="I189" i="4" s="1"/>
  <c r="G193" i="4"/>
  <c r="G192" i="4" s="1"/>
  <c r="H193" i="4"/>
  <c r="H192" i="4" s="1"/>
  <c r="I193" i="4"/>
  <c r="I192" i="4" s="1"/>
  <c r="G196" i="4"/>
  <c r="G195" i="4" s="1"/>
  <c r="H196" i="4"/>
  <c r="H195" i="4" s="1"/>
  <c r="I196" i="4"/>
  <c r="I195" i="4" s="1"/>
  <c r="G199" i="4"/>
  <c r="G198" i="4" s="1"/>
  <c r="H199" i="4"/>
  <c r="H198" i="4" s="1"/>
  <c r="I199" i="4"/>
  <c r="I198" i="4" s="1"/>
  <c r="G202" i="4"/>
  <c r="G201" i="4" s="1"/>
  <c r="H202" i="4"/>
  <c r="H201" i="4" s="1"/>
  <c r="I202" i="4"/>
  <c r="I201" i="4" s="1"/>
  <c r="G208" i="4"/>
  <c r="G207" i="4" s="1"/>
  <c r="H208" i="4"/>
  <c r="H207" i="4" s="1"/>
  <c r="I208" i="4"/>
  <c r="I207" i="4" s="1"/>
  <c r="G229" i="4"/>
  <c r="G228" i="4" s="1"/>
  <c r="H229" i="4"/>
  <c r="H228" i="4" s="1"/>
  <c r="I229" i="4"/>
  <c r="I228" i="4" s="1"/>
  <c r="G238" i="4"/>
  <c r="G237" i="4" s="1"/>
  <c r="H238" i="4"/>
  <c r="H237" i="4" s="1"/>
  <c r="I238" i="4"/>
  <c r="I237" i="4" s="1"/>
  <c r="G241" i="4"/>
  <c r="G240" i="4" s="1"/>
  <c r="H241" i="4"/>
  <c r="H240" i="4" s="1"/>
  <c r="I241" i="4"/>
  <c r="I240" i="4" s="1"/>
  <c r="G244" i="4"/>
  <c r="G243" i="4" s="1"/>
  <c r="H244" i="4"/>
  <c r="H243" i="4" s="1"/>
  <c r="I244" i="4"/>
  <c r="I243" i="4" s="1"/>
  <c r="G247" i="4"/>
  <c r="G246" i="4" s="1"/>
  <c r="H247" i="4"/>
  <c r="H246" i="4" s="1"/>
  <c r="I247" i="4"/>
  <c r="I246" i="4" s="1"/>
  <c r="G250" i="4"/>
  <c r="G249" i="4" s="1"/>
  <c r="H250" i="4"/>
  <c r="H249" i="4" s="1"/>
  <c r="I250" i="4"/>
  <c r="I249" i="4" s="1"/>
  <c r="G253" i="4"/>
  <c r="G252" i="4" s="1"/>
  <c r="H253" i="4"/>
  <c r="H252" i="4" s="1"/>
  <c r="I253" i="4"/>
  <c r="I252" i="4" s="1"/>
  <c r="G260" i="4"/>
  <c r="G259" i="4" s="1"/>
  <c r="H260" i="4"/>
  <c r="H259" i="4" s="1"/>
  <c r="I260" i="4"/>
  <c r="I259" i="4" s="1"/>
  <c r="G267" i="4"/>
  <c r="G266" i="4" s="1"/>
  <c r="H267" i="4"/>
  <c r="H266" i="4" s="1"/>
  <c r="I267" i="4"/>
  <c r="I266" i="4" s="1"/>
  <c r="G381" i="4"/>
  <c r="H381" i="4"/>
  <c r="I381" i="4"/>
  <c r="G386" i="4"/>
  <c r="H386" i="4"/>
  <c r="I386" i="4"/>
  <c r="G342" i="4"/>
  <c r="H342" i="4"/>
  <c r="I342" i="4"/>
  <c r="G398" i="4"/>
  <c r="H398" i="4"/>
  <c r="I398" i="4"/>
  <c r="G414" i="4"/>
  <c r="G413" i="4" s="1"/>
  <c r="G412" i="4" s="1"/>
  <c r="H414" i="4"/>
  <c r="H413" i="4" s="1"/>
  <c r="H412" i="4" s="1"/>
  <c r="G459" i="4"/>
  <c r="G458" i="4" s="1"/>
  <c r="H459" i="4"/>
  <c r="H458" i="4" s="1"/>
  <c r="I459" i="4"/>
  <c r="I458" i="4" s="1"/>
  <c r="G462" i="4"/>
  <c r="G461" i="4" s="1"/>
  <c r="H462" i="4"/>
  <c r="H461" i="4" s="1"/>
  <c r="I462" i="4"/>
  <c r="I461" i="4" s="1"/>
  <c r="G438" i="4"/>
  <c r="H438" i="4"/>
  <c r="I438" i="4"/>
  <c r="G410" i="4"/>
  <c r="G409" i="4" s="1"/>
  <c r="H410" i="4"/>
  <c r="H409" i="4" s="1"/>
  <c r="I410" i="4"/>
  <c r="I409" i="4" s="1"/>
  <c r="I374" i="4"/>
  <c r="I373" i="4" s="1"/>
  <c r="I372" i="4" s="1"/>
  <c r="G401" i="4"/>
  <c r="G400" i="4" s="1"/>
  <c r="H401" i="4"/>
  <c r="H400" i="4" s="1"/>
  <c r="G58" i="4"/>
  <c r="G57" i="4" s="1"/>
  <c r="H58" i="4"/>
  <c r="H57" i="4" s="1"/>
  <c r="H485" i="4"/>
  <c r="H484" i="4" s="1"/>
  <c r="H483" i="4" s="1"/>
  <c r="I485" i="4"/>
  <c r="I484" i="4" s="1"/>
  <c r="I483" i="4" s="1"/>
  <c r="H489" i="4"/>
  <c r="I489" i="4"/>
  <c r="G473" i="4"/>
  <c r="G472" i="4" s="1"/>
  <c r="G471" i="4" s="1"/>
  <c r="H473" i="4"/>
  <c r="H472" i="4" s="1"/>
  <c r="H471" i="4" s="1"/>
  <c r="G468" i="4"/>
  <c r="G467" i="4" s="1"/>
  <c r="G466" i="4" s="1"/>
  <c r="G465" i="4" s="1"/>
  <c r="H468" i="4"/>
  <c r="H467" i="4" s="1"/>
  <c r="H466" i="4" s="1"/>
  <c r="H465" i="4" s="1"/>
  <c r="G499" i="4"/>
  <c r="G498" i="4" s="1"/>
  <c r="G497" i="4" s="1"/>
  <c r="H499" i="4"/>
  <c r="H498" i="4" s="1"/>
  <c r="H497" i="4" s="1"/>
  <c r="I499" i="4"/>
  <c r="I498" i="4" s="1"/>
  <c r="I497" i="4" s="1"/>
  <c r="G503" i="4"/>
  <c r="G502" i="4" s="1"/>
  <c r="H503" i="4"/>
  <c r="H502" i="4" s="1"/>
  <c r="I503" i="4"/>
  <c r="I502" i="4" s="1"/>
  <c r="G80" i="4"/>
  <c r="G79" i="4" s="1"/>
  <c r="H80" i="4"/>
  <c r="H79" i="4" s="1"/>
  <c r="I80" i="4"/>
  <c r="I79" i="4" s="1"/>
  <c r="G13" i="4"/>
  <c r="H13" i="4"/>
  <c r="I13" i="4"/>
  <c r="G423" i="4"/>
  <c r="G422" i="4" s="1"/>
  <c r="H423" i="4"/>
  <c r="H422" i="4" s="1"/>
  <c r="I423" i="4"/>
  <c r="I422" i="4" s="1"/>
  <c r="I509" i="4"/>
  <c r="I508" i="4" s="1"/>
  <c r="I506" i="4"/>
  <c r="I505" i="4" s="1"/>
  <c r="J700" i="2"/>
  <c r="J699" i="2" s="1"/>
  <c r="J698" i="2" s="1"/>
  <c r="J697" i="2" s="1"/>
  <c r="K700" i="2"/>
  <c r="K699" i="2" s="1"/>
  <c r="K698" i="2" s="1"/>
  <c r="K697" i="2" s="1"/>
  <c r="I700" i="2"/>
  <c r="I699" i="2" s="1"/>
  <c r="I698" i="2" s="1"/>
  <c r="I697" i="2" s="1"/>
  <c r="J202" i="2"/>
  <c r="J201" i="2" s="1"/>
  <c r="K202" i="2"/>
  <c r="K201" i="2" s="1"/>
  <c r="I202" i="2"/>
  <c r="I201" i="2" s="1"/>
  <c r="J205" i="2"/>
  <c r="J204" i="2" s="1"/>
  <c r="K205" i="2"/>
  <c r="K204" i="2" s="1"/>
  <c r="I205" i="2"/>
  <c r="I204" i="2" s="1"/>
  <c r="J193" i="2"/>
  <c r="J192" i="2" s="1"/>
  <c r="K193" i="2"/>
  <c r="K192" i="2" s="1"/>
  <c r="I193" i="2"/>
  <c r="I192" i="2" s="1"/>
  <c r="J190" i="2"/>
  <c r="J189" i="2" s="1"/>
  <c r="K190" i="2"/>
  <c r="K189" i="2" s="1"/>
  <c r="I190" i="2"/>
  <c r="I189" i="2" s="1"/>
  <c r="J184" i="2"/>
  <c r="J183" i="2" s="1"/>
  <c r="K184" i="2"/>
  <c r="K183" i="2" s="1"/>
  <c r="I184" i="2"/>
  <c r="I183" i="2" s="1"/>
  <c r="J102" i="2"/>
  <c r="K102" i="2"/>
  <c r="J104" i="2"/>
  <c r="K104" i="2"/>
  <c r="J106" i="2"/>
  <c r="K106" i="2"/>
  <c r="I102" i="2"/>
  <c r="I104" i="2"/>
  <c r="I106" i="2"/>
  <c r="J110" i="2"/>
  <c r="J109" i="2" s="1"/>
  <c r="J108" i="2" s="1"/>
  <c r="K110" i="2"/>
  <c r="K109" i="2" s="1"/>
  <c r="K108" i="2" s="1"/>
  <c r="I110" i="2"/>
  <c r="I109" i="2" s="1"/>
  <c r="I108" i="2" s="1"/>
  <c r="J731" i="2"/>
  <c r="K731" i="2"/>
  <c r="J733" i="2"/>
  <c r="K733" i="2"/>
  <c r="J472" i="2"/>
  <c r="J471" i="2" s="1"/>
  <c r="J470" i="2" s="1"/>
  <c r="K472" i="2"/>
  <c r="K471" i="2" s="1"/>
  <c r="K470" i="2" s="1"/>
  <c r="J477" i="2"/>
  <c r="J476" i="2" s="1"/>
  <c r="J475" i="2" s="1"/>
  <c r="J474" i="2" s="1"/>
  <c r="K477" i="2"/>
  <c r="K476" i="2" s="1"/>
  <c r="K475" i="2" s="1"/>
  <c r="K474" i="2" s="1"/>
  <c r="I477" i="2"/>
  <c r="I476" i="2" s="1"/>
  <c r="I475" i="2" s="1"/>
  <c r="I474" i="2" s="1"/>
  <c r="I472" i="2"/>
  <c r="I471" i="2" s="1"/>
  <c r="I470" i="2" s="1"/>
  <c r="J310" i="2"/>
  <c r="J309" i="2" s="1"/>
  <c r="K310" i="2"/>
  <c r="K309" i="2" s="1"/>
  <c r="I310" i="2"/>
  <c r="I309" i="2" s="1"/>
  <c r="G506" i="4"/>
  <c r="G505" i="4" s="1"/>
  <c r="H506" i="4"/>
  <c r="H505" i="4" s="1"/>
  <c r="J467" i="2"/>
  <c r="J466" i="2" s="1"/>
  <c r="J465" i="2" s="1"/>
  <c r="J464" i="2" s="1"/>
  <c r="I467" i="2"/>
  <c r="I466" i="2" s="1"/>
  <c r="I465" i="2" s="1"/>
  <c r="I464" i="2" s="1"/>
  <c r="J384" i="2"/>
  <c r="J383" i="2" s="1"/>
  <c r="J379" i="2" s="1"/>
  <c r="K384" i="2"/>
  <c r="I384" i="2"/>
  <c r="I383" i="2" s="1"/>
  <c r="I379" i="2" s="1"/>
  <c r="J329" i="2"/>
  <c r="J328" i="2" s="1"/>
  <c r="I329" i="2"/>
  <c r="I328" i="2" s="1"/>
  <c r="J326" i="2"/>
  <c r="J325" i="2" s="1"/>
  <c r="K326" i="2"/>
  <c r="K325" i="2" s="1"/>
  <c r="I326" i="2"/>
  <c r="I325" i="2" s="1"/>
  <c r="J302" i="2"/>
  <c r="J304" i="2"/>
  <c r="K304" i="2"/>
  <c r="I302" i="2"/>
  <c r="I304" i="2"/>
  <c r="J299" i="2"/>
  <c r="J298" i="2" s="1"/>
  <c r="I299" i="2"/>
  <c r="I298" i="2" s="1"/>
  <c r="J332" i="2"/>
  <c r="J331" i="2" s="1"/>
  <c r="K332" i="2"/>
  <c r="K331" i="2" s="1"/>
  <c r="I332" i="2"/>
  <c r="I331" i="2" s="1"/>
  <c r="J335" i="2"/>
  <c r="J334" i="2" s="1"/>
  <c r="K335" i="2"/>
  <c r="K334" i="2" s="1"/>
  <c r="I335" i="2"/>
  <c r="I334" i="2" s="1"/>
  <c r="J368" i="2"/>
  <c r="J367" i="2" s="1"/>
  <c r="K368" i="2"/>
  <c r="K367" i="2" s="1"/>
  <c r="I368" i="2"/>
  <c r="I367" i="2" s="1"/>
  <c r="J371" i="2"/>
  <c r="J370" i="2" s="1"/>
  <c r="K371" i="2"/>
  <c r="K370" i="2" s="1"/>
  <c r="I371" i="2"/>
  <c r="I370" i="2" s="1"/>
  <c r="J361" i="2"/>
  <c r="K361" i="2"/>
  <c r="I361" i="2"/>
  <c r="J363" i="2"/>
  <c r="K363" i="2"/>
  <c r="I363" i="2"/>
  <c r="J365" i="2"/>
  <c r="K365" i="2"/>
  <c r="I365" i="2"/>
  <c r="J354" i="2"/>
  <c r="K354" i="2"/>
  <c r="I354" i="2"/>
  <c r="J356" i="2"/>
  <c r="K356" i="2"/>
  <c r="I356" i="2"/>
  <c r="J358" i="2"/>
  <c r="K358" i="2"/>
  <c r="I358" i="2"/>
  <c r="J340" i="2"/>
  <c r="J339" i="2" s="1"/>
  <c r="J338" i="2" s="1"/>
  <c r="K340" i="2"/>
  <c r="K339" i="2" s="1"/>
  <c r="K338" i="2" s="1"/>
  <c r="I340" i="2"/>
  <c r="I339" i="2" s="1"/>
  <c r="I338" i="2" s="1"/>
  <c r="I337" i="2" s="1"/>
  <c r="J270" i="2"/>
  <c r="J269" i="2" s="1"/>
  <c r="K270" i="2"/>
  <c r="K269" i="2" s="1"/>
  <c r="I270" i="2"/>
  <c r="I269" i="2" s="1"/>
  <c r="J393" i="2"/>
  <c r="K393" i="2"/>
  <c r="I393" i="2"/>
  <c r="I401" i="2"/>
  <c r="I400" i="2" s="1"/>
  <c r="I399" i="2" s="1"/>
  <c r="I398" i="2" s="1"/>
  <c r="J408" i="2"/>
  <c r="K408" i="2"/>
  <c r="I408" i="2"/>
  <c r="J410" i="2"/>
  <c r="K410" i="2"/>
  <c r="I410" i="2"/>
  <c r="J415" i="2"/>
  <c r="J414" i="2" s="1"/>
  <c r="J413" i="2" s="1"/>
  <c r="J412" i="2" s="1"/>
  <c r="K415" i="2"/>
  <c r="K414" i="2" s="1"/>
  <c r="K413" i="2" s="1"/>
  <c r="K412" i="2" s="1"/>
  <c r="I415" i="2"/>
  <c r="I414" i="2" s="1"/>
  <c r="I413" i="2" s="1"/>
  <c r="I412" i="2" s="1"/>
  <c r="J421" i="2"/>
  <c r="J420" i="2" s="1"/>
  <c r="J418" i="2" s="1"/>
  <c r="K421" i="2"/>
  <c r="K420" i="2" s="1"/>
  <c r="K418" i="2" s="1"/>
  <c r="I421" i="2"/>
  <c r="I420" i="2" s="1"/>
  <c r="I418" i="2" s="1"/>
  <c r="J428" i="2"/>
  <c r="J427" i="2" s="1"/>
  <c r="K428" i="2"/>
  <c r="K427" i="2" s="1"/>
  <c r="I428" i="2"/>
  <c r="I427" i="2" s="1"/>
  <c r="J434" i="2"/>
  <c r="J433" i="2" s="1"/>
  <c r="J432" i="2" s="1"/>
  <c r="J431" i="2" s="1"/>
  <c r="K434" i="2"/>
  <c r="K433" i="2" s="1"/>
  <c r="K432" i="2" s="1"/>
  <c r="K431" i="2" s="1"/>
  <c r="I434" i="2"/>
  <c r="I433" i="2" s="1"/>
  <c r="J446" i="2"/>
  <c r="K446" i="2"/>
  <c r="I446" i="2"/>
  <c r="J452" i="2"/>
  <c r="J451" i="2" s="1"/>
  <c r="K452" i="2"/>
  <c r="K451" i="2" s="1"/>
  <c r="I452" i="2"/>
  <c r="I451" i="2" s="1"/>
  <c r="J455" i="2"/>
  <c r="J454" i="2" s="1"/>
  <c r="K454" i="2"/>
  <c r="I455" i="2"/>
  <c r="I454" i="2" s="1"/>
  <c r="J460" i="2"/>
  <c r="J459" i="2" s="1"/>
  <c r="J458" i="2" s="1"/>
  <c r="J457" i="2" s="1"/>
  <c r="K460" i="2"/>
  <c r="K459" i="2" s="1"/>
  <c r="K458" i="2" s="1"/>
  <c r="K457" i="2" s="1"/>
  <c r="I460" i="2"/>
  <c r="I459" i="2" s="1"/>
  <c r="I458" i="2" s="1"/>
  <c r="I457" i="2" s="1"/>
  <c r="J745" i="2"/>
  <c r="J744" i="2" s="1"/>
  <c r="J743" i="2" s="1"/>
  <c r="K745" i="2"/>
  <c r="K744" i="2" s="1"/>
  <c r="K743" i="2" s="1"/>
  <c r="I745" i="2"/>
  <c r="I744" i="2" s="1"/>
  <c r="I743" i="2" s="1"/>
  <c r="J749" i="2"/>
  <c r="K749" i="2"/>
  <c r="I749" i="2"/>
  <c r="J751" i="2"/>
  <c r="K751" i="2"/>
  <c r="I751" i="2"/>
  <c r="J753" i="2"/>
  <c r="K753" i="2"/>
  <c r="I753" i="2"/>
  <c r="I762" i="2"/>
  <c r="I764" i="2"/>
  <c r="J757" i="2"/>
  <c r="J756" i="2" s="1"/>
  <c r="K757" i="2"/>
  <c r="K756" i="2" s="1"/>
  <c r="I757" i="2"/>
  <c r="I756" i="2" s="1"/>
  <c r="J768" i="2"/>
  <c r="J767" i="2" s="1"/>
  <c r="J766" i="2" s="1"/>
  <c r="K768" i="2"/>
  <c r="K767" i="2" s="1"/>
  <c r="K766" i="2" s="1"/>
  <c r="I768" i="2"/>
  <c r="I767" i="2" s="1"/>
  <c r="I766" i="2" s="1"/>
  <c r="J350" i="2"/>
  <c r="J349" i="2" s="1"/>
  <c r="J348" i="2" s="1"/>
  <c r="K350" i="2"/>
  <c r="K349" i="2" s="1"/>
  <c r="K348" i="2" s="1"/>
  <c r="I350" i="2"/>
  <c r="I349" i="2" s="1"/>
  <c r="I348" i="2" s="1"/>
  <c r="G509" i="4"/>
  <c r="G508" i="4" s="1"/>
  <c r="H509" i="4"/>
  <c r="H508" i="4" s="1"/>
  <c r="G436" i="4"/>
  <c r="H436" i="4"/>
  <c r="D124" i="4"/>
  <c r="D125" i="4" s="1"/>
  <c r="F59" i="2"/>
  <c r="F60" i="2" s="1"/>
  <c r="K299" i="2"/>
  <c r="K298" i="2" s="1"/>
  <c r="K302" i="2"/>
  <c r="K329" i="2"/>
  <c r="K328" i="2" s="1"/>
  <c r="K293" i="2"/>
  <c r="K292" i="2" s="1"/>
  <c r="I468" i="4"/>
  <c r="I467" i="4" s="1"/>
  <c r="I466" i="4" s="1"/>
  <c r="I465" i="4" s="1"/>
  <c r="I473" i="4"/>
  <c r="I472" i="4" s="1"/>
  <c r="I471" i="4" s="1"/>
  <c r="I436" i="4"/>
  <c r="I58" i="4"/>
  <c r="I57" i="4" s="1"/>
  <c r="I401" i="4"/>
  <c r="I400" i="4" s="1"/>
  <c r="I414" i="4"/>
  <c r="I413" i="4" s="1"/>
  <c r="I412" i="4" s="1"/>
  <c r="K541" i="2" l="1"/>
  <c r="K540" i="2" s="1"/>
  <c r="I541" i="2"/>
  <c r="I540" i="2" s="1"/>
  <c r="J541" i="2"/>
  <c r="J540" i="2" s="1"/>
  <c r="J25" i="2"/>
  <c r="K25" i="2"/>
  <c r="I25" i="2"/>
  <c r="J120" i="2"/>
  <c r="K120" i="2"/>
  <c r="I126" i="2"/>
  <c r="I125" i="2" s="1"/>
  <c r="K126" i="2"/>
  <c r="K125" i="2" s="1"/>
  <c r="J126" i="2"/>
  <c r="J125" i="2" s="1"/>
  <c r="K93" i="2"/>
  <c r="K92" i="2" s="1"/>
  <c r="I93" i="2"/>
  <c r="I92" i="2" s="1"/>
  <c r="J93" i="2"/>
  <c r="J92" i="2" s="1"/>
  <c r="H12" i="4"/>
  <c r="I12" i="4"/>
  <c r="I11" i="4" s="1"/>
  <c r="G12" i="4"/>
  <c r="G11" i="4" s="1"/>
  <c r="H397" i="4"/>
  <c r="G397" i="4"/>
  <c r="I397" i="4"/>
  <c r="G443" i="4"/>
  <c r="I443" i="4"/>
  <c r="H443" i="4"/>
  <c r="I96" i="4"/>
  <c r="I95" i="4" s="1"/>
  <c r="H96" i="4"/>
  <c r="H95" i="4" s="1"/>
  <c r="G96" i="4"/>
  <c r="G95" i="4" s="1"/>
  <c r="G63" i="4"/>
  <c r="I63" i="4"/>
  <c r="H63" i="4"/>
  <c r="G89" i="4"/>
  <c r="G88" i="4" s="1"/>
  <c r="G87" i="4" s="1"/>
  <c r="H89" i="4"/>
  <c r="H88" i="4" s="1"/>
  <c r="H87" i="4" s="1"/>
  <c r="I89" i="4"/>
  <c r="I88" i="4" s="1"/>
  <c r="I87" i="4" s="1"/>
  <c r="H186" i="4"/>
  <c r="I186" i="4"/>
  <c r="G186" i="4"/>
  <c r="G40" i="4"/>
  <c r="H40" i="4"/>
  <c r="I40" i="4"/>
  <c r="K43" i="2"/>
  <c r="K42" i="2" s="1"/>
  <c r="K41" i="2" s="1"/>
  <c r="J43" i="2"/>
  <c r="J42" i="2" s="1"/>
  <c r="J41" i="2" s="1"/>
  <c r="I43" i="2"/>
  <c r="I42" i="2" s="1"/>
  <c r="I41" i="2" s="1"/>
  <c r="I445" i="2"/>
  <c r="I444" i="2" s="1"/>
  <c r="I443" i="2" s="1"/>
  <c r="I442" i="2" s="1"/>
  <c r="K445" i="2"/>
  <c r="K444" i="2" s="1"/>
  <c r="K443" i="2" s="1"/>
  <c r="K442" i="2" s="1"/>
  <c r="J445" i="2"/>
  <c r="J444" i="2" s="1"/>
  <c r="J443" i="2" s="1"/>
  <c r="J442" i="2" s="1"/>
  <c r="I165" i="2"/>
  <c r="I164" i="2" s="1"/>
  <c r="K165" i="2"/>
  <c r="K164" i="2" s="1"/>
  <c r="J165" i="2"/>
  <c r="J164" i="2" s="1"/>
  <c r="I33" i="2"/>
  <c r="I32" i="2" s="1"/>
  <c r="I31" i="2" s="1"/>
  <c r="K77" i="2"/>
  <c r="K76" i="2" s="1"/>
  <c r="K75" i="2" s="1"/>
  <c r="I77" i="2"/>
  <c r="I76" i="2" s="1"/>
  <c r="I75" i="2" s="1"/>
  <c r="J77" i="2"/>
  <c r="J76" i="2" s="1"/>
  <c r="J75" i="2" s="1"/>
  <c r="I16" i="2"/>
  <c r="I15" i="2" s="1"/>
  <c r="K16" i="2"/>
  <c r="K15" i="2" s="1"/>
  <c r="J16" i="2"/>
  <c r="J15" i="2" s="1"/>
  <c r="J22" i="2"/>
  <c r="J21" i="2" s="1"/>
  <c r="J20" i="2" s="1"/>
  <c r="I22" i="2"/>
  <c r="I21" i="2" s="1"/>
  <c r="I20" i="2" s="1"/>
  <c r="K22" i="2"/>
  <c r="K21" i="2" s="1"/>
  <c r="K20" i="2" s="1"/>
  <c r="I514" i="2"/>
  <c r="K514" i="2"/>
  <c r="J514" i="2"/>
  <c r="J430" i="2"/>
  <c r="K430" i="2"/>
  <c r="G271" i="4"/>
  <c r="I501" i="4"/>
  <c r="I219" i="4"/>
  <c r="H219" i="4"/>
  <c r="G219" i="4"/>
  <c r="H501" i="4"/>
  <c r="G501" i="4"/>
  <c r="I407" i="2"/>
  <c r="I406" i="2" s="1"/>
  <c r="I405" i="2" s="1"/>
  <c r="J407" i="2"/>
  <c r="J406" i="2" s="1"/>
  <c r="J405" i="2" s="1"/>
  <c r="H435" i="4"/>
  <c r="K407" i="2"/>
  <c r="K406" i="2" s="1"/>
  <c r="K405" i="2" s="1"/>
  <c r="J614" i="2"/>
  <c r="H255" i="4"/>
  <c r="I255" i="4"/>
  <c r="G255" i="4"/>
  <c r="G330" i="4"/>
  <c r="I385" i="4"/>
  <c r="I72" i="4"/>
  <c r="G345" i="4"/>
  <c r="I101" i="2"/>
  <c r="I100" i="2" s="1"/>
  <c r="I99" i="2" s="1"/>
  <c r="I98" i="2" s="1"/>
  <c r="I262" i="4"/>
  <c r="H50" i="4"/>
  <c r="I50" i="4"/>
  <c r="H488" i="4"/>
  <c r="H487" i="4" s="1"/>
  <c r="I281" i="4"/>
  <c r="I280" i="4" s="1"/>
  <c r="K268" i="2"/>
  <c r="K267" i="2" s="1"/>
  <c r="J324" i="2"/>
  <c r="J323" i="2" s="1"/>
  <c r="J268" i="2"/>
  <c r="J267" i="2" s="1"/>
  <c r="I324" i="2"/>
  <c r="I323" i="2" s="1"/>
  <c r="I268" i="2"/>
  <c r="I267" i="2" s="1"/>
  <c r="K324" i="2"/>
  <c r="K323" i="2" s="1"/>
  <c r="I690" i="2"/>
  <c r="I689" i="2" s="1"/>
  <c r="I688" i="2" s="1"/>
  <c r="K614" i="2"/>
  <c r="I614" i="2"/>
  <c r="H72" i="4"/>
  <c r="H380" i="4"/>
  <c r="H11" i="4"/>
  <c r="G72" i="4"/>
  <c r="G476" i="4"/>
  <c r="G475" i="4" s="1"/>
  <c r="G470" i="4" s="1"/>
  <c r="G99" i="4"/>
  <c r="I330" i="4"/>
  <c r="D126" i="4"/>
  <c r="G380" i="4"/>
  <c r="I276" i="4"/>
  <c r="H276" i="4"/>
  <c r="I390" i="4"/>
  <c r="G262" i="4"/>
  <c r="I169" i="4"/>
  <c r="H403" i="4"/>
  <c r="G169" i="4"/>
  <c r="G335" i="4"/>
  <c r="G488" i="4"/>
  <c r="G487" i="4" s="1"/>
  <c r="I296" i="4"/>
  <c r="I286" i="4" s="1"/>
  <c r="K85" i="2"/>
  <c r="K84" i="2" s="1"/>
  <c r="K83" i="2" s="1"/>
  <c r="K142" i="2"/>
  <c r="J142" i="2"/>
  <c r="I142" i="2"/>
  <c r="I85" i="2"/>
  <c r="I84" i="2" s="1"/>
  <c r="I83" i="2" s="1"/>
  <c r="J85" i="2"/>
  <c r="J84" i="2" s="1"/>
  <c r="J83" i="2" s="1"/>
  <c r="K33" i="2"/>
  <c r="K32" i="2" s="1"/>
  <c r="K31" i="2" s="1"/>
  <c r="J33" i="2"/>
  <c r="J32" i="2" s="1"/>
  <c r="J31" i="2" s="1"/>
  <c r="I179" i="2"/>
  <c r="J219" i="2"/>
  <c r="I219" i="2"/>
  <c r="K219" i="2"/>
  <c r="J188" i="2"/>
  <c r="K188" i="2"/>
  <c r="K179" i="2"/>
  <c r="I188" i="2"/>
  <c r="J179" i="2"/>
  <c r="K383" i="2"/>
  <c r="J419" i="2"/>
  <c r="I490" i="2"/>
  <c r="I486" i="2" s="1"/>
  <c r="I485" i="2" s="1"/>
  <c r="J392" i="2"/>
  <c r="I730" i="2"/>
  <c r="K490" i="2"/>
  <c r="K486" i="2" s="1"/>
  <c r="K485" i="2" s="1"/>
  <c r="H169" i="4"/>
  <c r="G146" i="4"/>
  <c r="H281" i="4"/>
  <c r="H280" i="4" s="1"/>
  <c r="H335" i="4"/>
  <c r="H390" i="4"/>
  <c r="G390" i="4"/>
  <c r="H385" i="4"/>
  <c r="G385" i="4"/>
  <c r="G281" i="4"/>
  <c r="G280" i="4" s="1"/>
  <c r="H345" i="4"/>
  <c r="I335" i="4"/>
  <c r="G296" i="4"/>
  <c r="G286" i="4" s="1"/>
  <c r="H153" i="4"/>
  <c r="I453" i="4"/>
  <c r="I452" i="4" s="1"/>
  <c r="I435" i="4"/>
  <c r="H476" i="4"/>
  <c r="H475" i="4" s="1"/>
  <c r="H470" i="4" s="1"/>
  <c r="G417" i="4"/>
  <c r="G416" i="4" s="1"/>
  <c r="I153" i="4"/>
  <c r="G435" i="4"/>
  <c r="I476" i="4"/>
  <c r="I475" i="4" s="1"/>
  <c r="I470" i="4" s="1"/>
  <c r="I417" i="4"/>
  <c r="I416" i="4" s="1"/>
  <c r="H330" i="4"/>
  <c r="G453" i="4"/>
  <c r="G452" i="4" s="1"/>
  <c r="H271" i="4"/>
  <c r="I271" i="4"/>
  <c r="G276" i="4"/>
  <c r="I403" i="4"/>
  <c r="H99" i="4"/>
  <c r="H262" i="4"/>
  <c r="I99" i="4"/>
  <c r="H296" i="4"/>
  <c r="H286" i="4" s="1"/>
  <c r="H453" i="4"/>
  <c r="H452" i="4" s="1"/>
  <c r="H417" i="4"/>
  <c r="H416" i="4" s="1"/>
  <c r="I488" i="4"/>
  <c r="I487" i="4" s="1"/>
  <c r="I345" i="4"/>
  <c r="K529" i="2"/>
  <c r="K528" i="2" s="1"/>
  <c r="I580" i="2"/>
  <c r="I579" i="2" s="1"/>
  <c r="J567" i="2"/>
  <c r="I748" i="2"/>
  <c r="I747" i="2" s="1"/>
  <c r="J301" i="2"/>
  <c r="J285" i="2" s="1"/>
  <c r="I253" i="2"/>
  <c r="I252" i="2" s="1"/>
  <c r="I251" i="2" s="1"/>
  <c r="I250" i="2" s="1"/>
  <c r="J65" i="2"/>
  <c r="J64" i="2" s="1"/>
  <c r="I755" i="2"/>
  <c r="J480" i="2"/>
  <c r="K708" i="2"/>
  <c r="K704" i="2" s="1"/>
  <c r="K703" i="2" s="1"/>
  <c r="J423" i="2"/>
  <c r="J417" i="2" s="1"/>
  <c r="K392" i="2"/>
  <c r="I419" i="2"/>
  <c r="K690" i="2"/>
  <c r="K689" i="2" s="1"/>
  <c r="K688" i="2" s="1"/>
  <c r="K721" i="2"/>
  <c r="K720" i="2" s="1"/>
  <c r="K719" i="2" s="1"/>
  <c r="K423" i="2"/>
  <c r="K417" i="2" s="1"/>
  <c r="I529" i="2"/>
  <c r="I528" i="2" s="1"/>
  <c r="I301" i="2"/>
  <c r="I285" i="2" s="1"/>
  <c r="J730" i="2"/>
  <c r="I672" i="2"/>
  <c r="K567" i="2"/>
  <c r="K639" i="2"/>
  <c r="K353" i="2"/>
  <c r="J353" i="2"/>
  <c r="I360" i="2"/>
  <c r="K360" i="2"/>
  <c r="J101" i="2"/>
  <c r="J100" i="2" s="1"/>
  <c r="J99" i="2" s="1"/>
  <c r="J98" i="2" s="1"/>
  <c r="I639" i="2"/>
  <c r="J735" i="2"/>
  <c r="K672" i="2"/>
  <c r="K671" i="2" s="1"/>
  <c r="K670" i="2" s="1"/>
  <c r="K669" i="2" s="1"/>
  <c r="K662" i="2" s="1"/>
  <c r="I634" i="2"/>
  <c r="J708" i="2"/>
  <c r="J704" i="2" s="1"/>
  <c r="J703" i="2" s="1"/>
  <c r="J755" i="2"/>
  <c r="J748" i="2"/>
  <c r="J747" i="2" s="1"/>
  <c r="K730" i="2"/>
  <c r="J253" i="2"/>
  <c r="J251" i="2" s="1"/>
  <c r="J250" i="2" s="1"/>
  <c r="K253" i="2"/>
  <c r="K251" i="2" s="1"/>
  <c r="K250" i="2" s="1"/>
  <c r="J672" i="2"/>
  <c r="J671" i="2" s="1"/>
  <c r="J670" i="2" s="1"/>
  <c r="J669" i="2" s="1"/>
  <c r="J662" i="2" s="1"/>
  <c r="I567" i="2"/>
  <c r="K580" i="2"/>
  <c r="K579" i="2" s="1"/>
  <c r="J580" i="2"/>
  <c r="J579" i="2" s="1"/>
  <c r="K634" i="2"/>
  <c r="J761" i="2"/>
  <c r="J760" i="2" s="1"/>
  <c r="I721" i="2"/>
  <c r="I720" i="2" s="1"/>
  <c r="I719" i="2" s="1"/>
  <c r="J360" i="2"/>
  <c r="K549" i="2"/>
  <c r="K548" i="2" s="1"/>
  <c r="K480" i="2"/>
  <c r="J490" i="2"/>
  <c r="J486" i="2" s="1"/>
  <c r="J485" i="2" s="1"/>
  <c r="I708" i="2"/>
  <c r="I704" i="2" s="1"/>
  <c r="I703" i="2" s="1"/>
  <c r="J337" i="2"/>
  <c r="I450" i="2"/>
  <c r="I449" i="2" s="1"/>
  <c r="I448" i="2" s="1"/>
  <c r="I353" i="2"/>
  <c r="I121" i="2"/>
  <c r="I65" i="2"/>
  <c r="I64" i="2" s="1"/>
  <c r="I761" i="2"/>
  <c r="I760" i="2" s="1"/>
  <c r="J639" i="2"/>
  <c r="J721" i="2"/>
  <c r="J720" i="2" s="1"/>
  <c r="J719" i="2" s="1"/>
  <c r="I735" i="2"/>
  <c r="K301" i="2"/>
  <c r="K285" i="2" s="1"/>
  <c r="J450" i="2"/>
  <c r="J449" i="2" s="1"/>
  <c r="J448" i="2" s="1"/>
  <c r="K101" i="2"/>
  <c r="K100" i="2" s="1"/>
  <c r="K99" i="2" s="1"/>
  <c r="K98" i="2" s="1"/>
  <c r="J690" i="2"/>
  <c r="J689" i="2" s="1"/>
  <c r="J688" i="2" s="1"/>
  <c r="I480" i="2"/>
  <c r="K153" i="2"/>
  <c r="K152" i="2" s="1"/>
  <c r="K151" i="2" s="1"/>
  <c r="F61" i="2"/>
  <c r="K419" i="2"/>
  <c r="J528" i="2"/>
  <c r="K748" i="2"/>
  <c r="K747" i="2" s="1"/>
  <c r="K450" i="2"/>
  <c r="K449" i="2" s="1"/>
  <c r="K448" i="2" s="1"/>
  <c r="I549" i="2"/>
  <c r="I548" i="2" s="1"/>
  <c r="J549" i="2"/>
  <c r="J548" i="2" s="1"/>
  <c r="I469" i="2"/>
  <c r="I463" i="2" s="1"/>
  <c r="J634" i="2"/>
  <c r="K572" i="2"/>
  <c r="I572" i="2"/>
  <c r="J378" i="2"/>
  <c r="J377" i="2" s="1"/>
  <c r="J153" i="2"/>
  <c r="J152" i="2" s="1"/>
  <c r="J151" i="2" s="1"/>
  <c r="K761" i="2"/>
  <c r="K760" i="2" s="1"/>
  <c r="J572" i="2"/>
  <c r="K65" i="2"/>
  <c r="K64" i="2" s="1"/>
  <c r="I423" i="2"/>
  <c r="I417" i="2" s="1"/>
  <c r="I378" i="2"/>
  <c r="I377" i="2" s="1"/>
  <c r="K469" i="2"/>
  <c r="K463" i="2" s="1"/>
  <c r="I153" i="2"/>
  <c r="I152" i="2" s="1"/>
  <c r="I151" i="2" s="1"/>
  <c r="K755" i="2"/>
  <c r="J469" i="2"/>
  <c r="J463" i="2" s="1"/>
  <c r="I380" i="4"/>
  <c r="I432" i="2"/>
  <c r="I431" i="2" s="1"/>
  <c r="I392" i="2"/>
  <c r="K337" i="2"/>
  <c r="H146" i="4"/>
  <c r="I146" i="4"/>
  <c r="G153" i="4"/>
  <c r="K735" i="2"/>
  <c r="J119" i="2" l="1"/>
  <c r="K759" i="2"/>
  <c r="I759" i="2"/>
  <c r="J759" i="2"/>
  <c r="K522" i="2"/>
  <c r="K521" i="2" s="1"/>
  <c r="J522" i="2"/>
  <c r="J521" i="2" s="1"/>
  <c r="I605" i="2"/>
  <c r="I600" i="2" s="1"/>
  <c r="I120" i="2"/>
  <c r="I119" i="2" s="1"/>
  <c r="K119" i="2"/>
  <c r="J547" i="2"/>
  <c r="J546" i="2" s="1"/>
  <c r="I547" i="2"/>
  <c r="I546" i="2" s="1"/>
  <c r="K547" i="2"/>
  <c r="K546" i="2" s="1"/>
  <c r="J163" i="2"/>
  <c r="J162" i="2" s="1"/>
  <c r="J161" i="2" s="1"/>
  <c r="K163" i="2"/>
  <c r="I163" i="2"/>
  <c r="I162" i="2" s="1"/>
  <c r="I161" i="2" s="1"/>
  <c r="K178" i="2"/>
  <c r="K177" i="2" s="1"/>
  <c r="K176" i="2" s="1"/>
  <c r="J178" i="2"/>
  <c r="J177" i="2" s="1"/>
  <c r="J176" i="2" s="1"/>
  <c r="I178" i="2"/>
  <c r="I177" i="2" s="1"/>
  <c r="I176" i="2" s="1"/>
  <c r="K218" i="2"/>
  <c r="K212" i="2" s="1"/>
  <c r="K211" i="2" s="1"/>
  <c r="I218" i="2"/>
  <c r="I212" i="2" s="1"/>
  <c r="I211" i="2" s="1"/>
  <c r="J218" i="2"/>
  <c r="J212" i="2" s="1"/>
  <c r="J211" i="2" s="1"/>
  <c r="J14" i="2"/>
  <c r="K14" i="2"/>
  <c r="I14" i="2"/>
  <c r="K19" i="2"/>
  <c r="I19" i="2"/>
  <c r="J19" i="2"/>
  <c r="G425" i="4"/>
  <c r="I425" i="4"/>
  <c r="H425" i="4"/>
  <c r="I39" i="4"/>
  <c r="I38" i="4" s="1"/>
  <c r="I352" i="2"/>
  <c r="I342" i="2" s="1"/>
  <c r="I150" i="2"/>
  <c r="J150" i="2"/>
  <c r="K150" i="2"/>
  <c r="I141" i="2"/>
  <c r="J141" i="2"/>
  <c r="K141" i="2"/>
  <c r="I430" i="2"/>
  <c r="I130" i="4"/>
  <c r="H130" i="4"/>
  <c r="G130" i="4"/>
  <c r="H464" i="4"/>
  <c r="G464" i="4"/>
  <c r="I464" i="4"/>
  <c r="I187" i="2"/>
  <c r="K187" i="2"/>
  <c r="J187" i="2"/>
  <c r="G329" i="4"/>
  <c r="G270" i="4"/>
  <c r="I270" i="4"/>
  <c r="H376" i="4"/>
  <c r="H371" i="4" s="1"/>
  <c r="I376" i="4"/>
  <c r="I371" i="4" s="1"/>
  <c r="J352" i="2"/>
  <c r="J342" i="2" s="1"/>
  <c r="K352" i="2"/>
  <c r="K342" i="2" s="1"/>
  <c r="I284" i="2"/>
  <c r="K633" i="2"/>
  <c r="J633" i="2"/>
  <c r="I633" i="2"/>
  <c r="J566" i="2"/>
  <c r="I702" i="2"/>
  <c r="I681" i="2" s="1"/>
  <c r="I671" i="2"/>
  <c r="I670" i="2" s="1"/>
  <c r="I669" i="2" s="1"/>
  <c r="I662" i="2" s="1"/>
  <c r="I729" i="2"/>
  <c r="I728" i="2" s="1"/>
  <c r="I727" i="2" s="1"/>
  <c r="I726" i="2" s="1"/>
  <c r="K566" i="2"/>
  <c r="I566" i="2"/>
  <c r="I329" i="4"/>
  <c r="H329" i="4"/>
  <c r="H270" i="4"/>
  <c r="H269" i="4" s="1"/>
  <c r="H39" i="4"/>
  <c r="H38" i="4" s="1"/>
  <c r="G39" i="4"/>
  <c r="G38" i="4" s="1"/>
  <c r="G376" i="4"/>
  <c r="G371" i="4" s="1"/>
  <c r="J74" i="2"/>
  <c r="J73" i="2" s="1"/>
  <c r="I74" i="2"/>
  <c r="I73" i="2" s="1"/>
  <c r="K74" i="2"/>
  <c r="K73" i="2" s="1"/>
  <c r="K63" i="2"/>
  <c r="K62" i="2" s="1"/>
  <c r="K30" i="2" s="1"/>
  <c r="I63" i="2"/>
  <c r="I62" i="2" s="1"/>
  <c r="I30" i="2" s="1"/>
  <c r="J63" i="2"/>
  <c r="J62" i="2" s="1"/>
  <c r="J30" i="2" s="1"/>
  <c r="K404" i="2"/>
  <c r="K403" i="2" s="1"/>
  <c r="J404" i="2"/>
  <c r="J403" i="2" s="1"/>
  <c r="I404" i="2"/>
  <c r="J284" i="2"/>
  <c r="K284" i="2"/>
  <c r="I522" i="2"/>
  <c r="I742" i="2"/>
  <c r="K252" i="2"/>
  <c r="G218" i="4"/>
  <c r="I218" i="4"/>
  <c r="H218" i="4"/>
  <c r="J479" i="2"/>
  <c r="J462" i="2" s="1"/>
  <c r="K729" i="2"/>
  <c r="K728" i="2" s="1"/>
  <c r="K727" i="2" s="1"/>
  <c r="K726" i="2" s="1"/>
  <c r="K479" i="2"/>
  <c r="K462" i="2" s="1"/>
  <c r="J742" i="2"/>
  <c r="J729" i="2"/>
  <c r="J728" i="2" s="1"/>
  <c r="J727" i="2" s="1"/>
  <c r="J726" i="2" s="1"/>
  <c r="J702" i="2"/>
  <c r="J681" i="2" s="1"/>
  <c r="K702" i="2"/>
  <c r="K681" i="2" s="1"/>
  <c r="J252" i="2"/>
  <c r="K742" i="2"/>
  <c r="I479" i="2"/>
  <c r="I462" i="2" s="1"/>
  <c r="K605" i="2"/>
  <c r="K600" i="2" s="1"/>
  <c r="J605" i="2"/>
  <c r="J600" i="2" s="1"/>
  <c r="J741" i="2" l="1"/>
  <c r="J740" i="2" s="1"/>
  <c r="J739" i="2" s="1"/>
  <c r="I741" i="2"/>
  <c r="I740" i="2" s="1"/>
  <c r="I739" i="2" s="1"/>
  <c r="K520" i="2"/>
  <c r="K741" i="2"/>
  <c r="K740" i="2" s="1"/>
  <c r="K739" i="2" s="1"/>
  <c r="J520" i="2"/>
  <c r="I565" i="2"/>
  <c r="K565" i="2"/>
  <c r="J565" i="2"/>
  <c r="J632" i="2"/>
  <c r="J631" i="2" s="1"/>
  <c r="K632" i="2"/>
  <c r="K631" i="2" s="1"/>
  <c r="I632" i="2"/>
  <c r="I631" i="2" s="1"/>
  <c r="K162" i="2"/>
  <c r="K161" i="2" s="1"/>
  <c r="K13" i="2"/>
  <c r="K12" i="2" s="1"/>
  <c r="I13" i="2"/>
  <c r="I12" i="2" s="1"/>
  <c r="J13" i="2"/>
  <c r="J12" i="2" s="1"/>
  <c r="J186" i="2"/>
  <c r="K186" i="2"/>
  <c r="I186" i="2"/>
  <c r="K72" i="2"/>
  <c r="I72" i="2"/>
  <c r="J72" i="2"/>
  <c r="I403" i="2"/>
  <c r="I521" i="2"/>
  <c r="I520" i="2" s="1"/>
  <c r="I269" i="4"/>
  <c r="I10" i="4" s="1"/>
  <c r="I522" i="4" s="1"/>
  <c r="G269" i="4"/>
  <c r="G10" i="4" s="1"/>
  <c r="G522" i="4" s="1"/>
  <c r="H10" i="4"/>
  <c r="H522" i="4" s="1"/>
  <c r="I266" i="2"/>
  <c r="K266" i="2"/>
  <c r="J266" i="2"/>
  <c r="K564" i="2" l="1"/>
  <c r="K557" i="2" s="1"/>
  <c r="K556" i="2" s="1"/>
  <c r="J564" i="2"/>
  <c r="J557" i="2" s="1"/>
  <c r="J556" i="2" s="1"/>
  <c r="I564" i="2"/>
  <c r="I557" i="2" s="1"/>
  <c r="I556" i="2" s="1"/>
  <c r="K160" i="2"/>
  <c r="K11" i="2"/>
  <c r="I11" i="2"/>
  <c r="J11" i="2"/>
  <c r="I258" i="2"/>
  <c r="J160" i="2"/>
  <c r="I160" i="2"/>
  <c r="J258" i="2"/>
  <c r="K380" i="2"/>
  <c r="I771" i="2" l="1"/>
  <c r="J771" i="2"/>
  <c r="K379" i="2"/>
  <c r="K378" i="2" l="1"/>
  <c r="K377" i="2" l="1"/>
  <c r="K258" i="2" s="1"/>
  <c r="K771" i="2" l="1"/>
</calcChain>
</file>

<file path=xl/sharedStrings.xml><?xml version="1.0" encoding="utf-8"?>
<sst xmlns="http://schemas.openxmlformats.org/spreadsheetml/2006/main" count="5062" uniqueCount="377">
  <si>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</si>
  <si>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</si>
  <si>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</si>
  <si>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</si>
  <si>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</si>
  <si>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</si>
  <si>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</si>
  <si>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</si>
  <si>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</si>
  <si>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</si>
  <si>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</si>
  <si>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</si>
  <si>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</si>
  <si>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</si>
  <si>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</si>
  <si>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</si>
  <si>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</si>
  <si>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</si>
  <si>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</si>
  <si>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</si>
  <si>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</si>
  <si>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</si>
  <si>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</si>
  <si>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</si>
  <si>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</si>
  <si>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</si>
  <si>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</si>
  <si>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</si>
  <si>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</si>
  <si>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</si>
  <si>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</si>
  <si>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</si>
  <si>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</si>
  <si>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</si>
  <si>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</si>
  <si>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</si>
  <si>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</si>
  <si>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</si>
  <si>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</si>
  <si>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</si>
  <si>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</si>
  <si>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</si>
  <si>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</si>
  <si>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</si>
  <si>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</si>
  <si>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</si>
  <si>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</si>
  <si>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</si>
  <si>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</si>
  <si>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</si>
  <si>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</si>
  <si>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</si>
  <si>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</si>
  <si>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</si>
  <si>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</si>
  <si>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</si>
  <si>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</si>
  <si>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</si>
  <si>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</si>
  <si>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</si>
  <si>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</si>
  <si>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</si>
  <si>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</si>
  <si>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</si>
  <si>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</si>
  <si>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</si>
  <si>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</si>
  <si>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</si>
  <si>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</si>
  <si>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</si>
  <si>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</si>
  <si>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</si>
  <si>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</si>
  <si>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</si>
  <si>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</si>
  <si>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</si>
  <si>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</si>
  <si>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</si>
  <si>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</si>
  <si>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</si>
  <si>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</si>
  <si>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</si>
  <si>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</si>
  <si>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</si>
  <si>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</si>
  <si>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</si>
  <si>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</si>
  <si>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</si>
  <si>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</si>
  <si>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</si>
  <si>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</si>
  <si>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</si>
  <si>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</si>
  <si>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</si>
  <si>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</si>
  <si>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</si>
  <si>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</si>
  <si>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</si>
  <si>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</si>
  <si>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</si>
  <si>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</si>
  <si>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</si>
  <si>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</si>
  <si>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</si>
  <si>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</si>
  <si>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</si>
  <si>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</si>
  <si>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</si>
  <si>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</si>
  <si>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</si>
  <si>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</si>
  <si>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</si>
  <si>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</si>
  <si>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</si>
  <si>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</si>
  <si>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</si>
  <si>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</si>
  <si>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</si>
  <si>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</si>
  <si>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</si>
  <si>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</si>
  <si>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</si>
  <si>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</si>
  <si>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</si>
  <si>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</si>
  <si>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</si>
  <si>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</si>
  <si>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</si>
  <si>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</si>
  <si>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</si>
  <si>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</si>
  <si>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</si>
  <si>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</si>
  <si>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</si>
  <si>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</si>
  <si>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</si>
  <si>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</si>
  <si>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</si>
  <si>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</si>
  <si>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</si>
  <si>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</si>
  <si>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</si>
  <si>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</si>
  <si>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</si>
  <si>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</si>
  <si>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</si>
  <si>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</si>
  <si>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</si>
  <si>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</si>
  <si>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</si>
  <si>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</si>
  <si>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</si>
  <si>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</si>
  <si>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</si>
  <si>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</si>
  <si>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</si>
  <si>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</si>
  <si>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</si>
  <si>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</si>
  <si>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</si>
  <si>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</si>
  <si>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</si>
  <si>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</si>
  <si>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</si>
  <si>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</si>
  <si>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</si>
  <si>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</si>
  <si>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</si>
  <si>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</si>
  <si>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</si>
  <si>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</si>
  <si>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</si>
  <si>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</si>
  <si>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</si>
  <si>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</si>
  <si>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</si>
  <si>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</si>
  <si>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</si>
  <si>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</si>
  <si>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</si>
  <si>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</si>
  <si>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</si>
  <si>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</si>
  <si>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</si>
  <si>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</si>
  <si>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</si>
  <si>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</si>
  <si>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</si>
  <si>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</si>
  <si>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</si>
  <si>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</si>
  <si>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</si>
  <si>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</si>
  <si>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</si>
  <si>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</si>
  <si>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</si>
  <si>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</si>
  <si>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</si>
  <si>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</si>
  <si>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</si>
  <si>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</si>
  <si>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</si>
  <si>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</si>
  <si>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</si>
  <si>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</si>
  <si>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</si>
  <si>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</si>
  <si>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</si>
  <si>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</si>
  <si>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</si>
  <si>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</si>
  <si>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</si>
  <si>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</si>
  <si>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</si>
  <si>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</si>
  <si>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</si>
  <si>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</si>
  <si>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</si>
  <si>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</si>
  <si>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</si>
  <si>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</si>
  <si>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</si>
  <si>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83200</t>
  </si>
  <si>
    <t>Резервные средства на дорожную деятельность</t>
  </si>
  <si>
    <t>Дорожное хозяйство (дорожные фонды)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</si>
  <si>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</si>
  <si>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</si>
  <si>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</si>
  <si>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</si>
  <si>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</si>
  <si>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</si>
  <si>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</si>
  <si>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</si>
  <si>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</si>
  <si>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</si>
  <si>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</si>
  <si>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</si>
  <si>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</si>
  <si>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</si>
  <si>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</si>
  <si>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I. МУНИЦИПАЛЬНЫЕ ПРОГРАММЫ МУНИЦИПАЛЬНОГО ОБРАЗОВАНИЯ "ПРИМОРСКИЙ МУНИЦИПАЛЬНЫЙ РАЙОН"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</si>
  <si>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</si>
  <si>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</si>
  <si>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</si>
  <si>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</si>
  <si>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</si>
  <si>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</si>
  <si>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</si>
  <si>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</si>
  <si>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</si>
  <si>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</si>
  <si>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</si>
  <si>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</si>
  <si>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</si>
  <si>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</si>
  <si>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</si>
  <si>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</si>
  <si>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</si>
  <si>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</si>
  <si>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</si>
  <si>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</si>
  <si>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Создание условий для обеспечения поселений и жителей городских округов услугами торговли</t>
  </si>
  <si>
    <t>5393Д</t>
  </si>
  <si>
    <t>Федеральный проект "Дорожная сеть"</t>
  </si>
  <si>
    <t>R1</t>
  </si>
  <si>
    <t>ПРИЛОЖЕНИЕ №5</t>
  </si>
  <si>
    <t>S8240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</si>
  <si>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</si>
  <si>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"Современная школа"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</si>
  <si>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</si>
  <si>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</si>
  <si>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</si>
  <si>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</si>
  <si>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</si>
  <si>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</si>
  <si>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</si>
  <si>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</si>
  <si>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</si>
  <si>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</si>
  <si>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</si>
  <si>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</si>
  <si>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</si>
  <si>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</si>
  <si>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</si>
  <si>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</si>
  <si>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</si>
  <si>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</si>
  <si>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</si>
  <si>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</si>
  <si>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</si>
  <si>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</si>
  <si>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</si>
  <si>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</si>
  <si>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</si>
  <si>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</si>
  <si>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</si>
  <si>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</si>
  <si>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</si>
  <si>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</si>
  <si>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Федеральный проект "Обеспечение устойчивого сокращения непригодного для проживания жилищного фонда"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</si>
  <si>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</si>
  <si>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</si>
  <si>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</si>
  <si>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</si>
  <si>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</si>
  <si>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</si>
  <si>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</si>
  <si>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</si>
  <si>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</si>
  <si>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>Приложение   №6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</si>
  <si>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</si>
  <si>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</si>
  <si>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</si>
  <si>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</si>
  <si>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>Подпрограмма "Повышние энергетической эффективности бюджетной сферы"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</si>
  <si>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</si>
  <si>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</si>
  <si>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</si>
  <si>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</si>
  <si>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к Решению Собрания депутатов МО "Приморский муниципальный район" от 10 декабря 2020 г. №</t>
  </si>
  <si>
    <t>к Решению Собрания депутатов МО"Приморский муниципальный район" от 10 декабря 2020 г. №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</si>
  <si>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</si>
  <si>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</si>
  <si>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</si>
  <si>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</si>
  <si>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Обеспечение комплексного развития сельских территорий (капитальный ремонт стадиона МБОУ «Приморская средняя школа» в дер. Рикасиха Приморского района Архангельской области)</t>
  </si>
  <si>
    <t>Обеспечение комплексного развития сельских территорий (капитальный ремонт здания МБОУ «Приморская средняя школа» в дер. Рикасиха, д. 66, Приморского района Архангельской области)</t>
  </si>
  <si>
    <t>Софинансирование приобретения объектов недвижимого имущества в муниципальную собственность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</si>
  <si>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</si>
  <si>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</si>
  <si>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</si>
  <si>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</si>
  <si>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Мероприятия по финансовой грамотности</t>
  </si>
  <si>
    <t>Реализация мероприятий по разработке проектной документации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</si>
  <si>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</si>
  <si>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А1</t>
  </si>
  <si>
    <t>Федеральный проект "Культурная среда"</t>
  </si>
  <si>
    <t>Прочие мероприятия в области национальной экономики</t>
  </si>
  <si>
    <t>L576К</t>
  </si>
  <si>
    <t>L576Л</t>
  </si>
  <si>
    <t>S812Д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</si>
  <si>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</si>
  <si>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</si>
  <si>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 xml:space="preserve">Содержание мест (площадок) накопления твердых коммунальных отходов
</t>
  </si>
  <si>
    <t>ОХРАНА ОКРУЖАЮЩЕЙ СРЕДЫ</t>
  </si>
  <si>
    <t>Другие вопросы в области охраны окружающей среды</t>
  </si>
  <si>
    <t>Обеспечение комплексного развития сельских территорий</t>
  </si>
  <si>
    <t xml:space="preserve">  L5760</t>
  </si>
  <si>
    <t>Создание новых мест в общеобразовательных организациях, расположенных в сельской местности и поселках городского типа</t>
  </si>
  <si>
    <t>E1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</si>
  <si>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</si>
  <si>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S0310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</si>
  <si>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</si>
  <si>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L5769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</si>
  <si>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</si>
  <si>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Исполнение требований судебных актов</t>
  </si>
  <si>
    <t>Исполнение судебных актов</t>
  </si>
  <si>
    <t>Непрограммные расходы в сфере национальной экономики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</si>
  <si>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</si>
  <si>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представительный орган муниципального образования</t>
  </si>
  <si>
    <t>Специальные расходы</t>
  </si>
  <si>
    <t xml:space="preserve">Обеспечение проведения выборов и референдумов </t>
  </si>
  <si>
    <t>Профессиональная подготовка, переподготовка и повышение квалификации</t>
  </si>
  <si>
    <t>Непрограммные расходы в сфере жилищно-коммунального хозяйства</t>
  </si>
  <si>
    <t xml:space="preserve">L3040 </t>
  </si>
  <si>
    <t>Федеральный проект "Успех каждого ребенка"</t>
  </si>
  <si>
    <t>Е2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</si>
  <si>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</si>
  <si>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Ведомственная структура расходов районного бюджета на 2021 год и на плановый период 2022 и 2023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</si>
  <si>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2021 год и на плановый период 2022 и 2023 годов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</si>
  <si>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</si>
  <si>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Расходы местного бюджета на создание условий для обеспечения поселений и жителей Приморского муниципального района услугами торговли </t>
  </si>
  <si>
    <t>Реализация мероприятий по ликцидации несанкционированных свалок на территории Приморского муниципального района</t>
  </si>
  <si>
    <t>L5760</t>
  </si>
  <si>
    <t>Содержание и ремонт автомобильных дорог на территории Приморского муниципального района, в том числе устройство и содержание ледовых переправ</t>
  </si>
  <si>
    <t>Содержание и ремонт автомобильных дорог в границах Приморского муниципального района, в том числе устройство и содержание ледовых переправ</t>
  </si>
  <si>
    <t xml:space="preserve">Расходы на обеспечение деятельности  организаций дополнительного образования по спортивной подготовке  за счет субсидии на финансовое обеспечение выполнения муниципального задания на оказание муниципальных услуг (выполнение работ)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</si>
</sst>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000_ ;[Red]\-#,##0.00000\ "/>
    <numFmt numFmtId="171" formatCode="0.00000"/>
    <numFmt numFmtId="172" formatCode="#,##0.00_ ;[Red]\-#,##0.00\ "/>
    <numFmt numFmtId="173" formatCode="#,##0.0"/>
    <numFmt numFmtId="174" formatCode="#,##0.000000_ ;[Red]\-#,##0.000000\ "/>
    <numFmt numFmtId="175" formatCode="0.0000000"/>
    <numFmt numFmtId="176" formatCode="0.000000"/>
    <numFmt numFmtId="177" formatCode="#,##0.00000000_ ;[Red]\-#,##0.00000000\ "/>
    <numFmt numFmtId="178" formatCode="#,##0.0000_ ;[Red]\-#,##0.0000\ "/>
    <numFmt numFmtId="179" formatCode="#,##0.0000000_ ;[Red]\-#,##0.0000000\ "/>
    <numFmt numFmtId="180" formatCode="#,##0.00000000000_ ;[Red]\-#,##0.000000000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rgb="FF00FFFF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63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7" xfId="1" applyNumberFormat="1" applyFont="1" applyFill="1" applyBorder="1" applyAlignment="1" applyProtection="1">
      <alignment horizontal="center" wrapText="1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171" fontId="1" fillId="2" borderId="0" xfId="1" applyNumberFormat="1" applyFill="1"/>
    <xf numFmtId="170" fontId="1" fillId="2" borderId="0" xfId="1" applyNumberFormat="1" applyFill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168" fontId="3" fillId="0" borderId="3" xfId="1" applyNumberFormat="1" applyFont="1" applyFill="1" applyBorder="1"/>
    <xf numFmtId="165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/>
    <xf numFmtId="169" fontId="1" fillId="2" borderId="0" xfId="1" applyNumberFormat="1" applyFill="1"/>
    <xf numFmtId="169" fontId="1" fillId="2" borderId="0" xfId="1" applyNumberFormat="1" applyFill="1" applyProtection="1">
      <protection hidden="1"/>
    </xf>
    <xf numFmtId="173" fontId="7" fillId="2" borderId="0" xfId="1" applyNumberFormat="1" applyFont="1" applyFill="1"/>
    <xf numFmtId="173" fontId="1" fillId="2" borderId="0" xfId="1" applyNumberFormat="1" applyFill="1"/>
    <xf numFmtId="166" fontId="2" fillId="0" borderId="12" xfId="1" applyNumberFormat="1" applyFont="1" applyFill="1" applyBorder="1" applyAlignment="1" applyProtection="1">
      <alignment horizontal="center"/>
      <protection hidden="1"/>
    </xf>
    <xf numFmtId="1" fontId="2" fillId="0" borderId="12" xfId="1" applyNumberFormat="1" applyFont="1" applyFill="1" applyBorder="1" applyAlignment="1" applyProtection="1">
      <alignment horizontal="center"/>
      <protection hidden="1"/>
    </xf>
    <xf numFmtId="165" fontId="2" fillId="0" borderId="12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alignment horizontal="center"/>
      <protection hidden="1"/>
    </xf>
    <xf numFmtId="164" fontId="2" fillId="0" borderId="12" xfId="1" applyNumberFormat="1" applyFont="1" applyFill="1" applyBorder="1" applyAlignment="1" applyProtection="1">
      <alignment horizontal="center"/>
      <protection hidden="1"/>
    </xf>
    <xf numFmtId="0" fontId="7" fillId="0" borderId="4" xfId="1" applyFont="1" applyFill="1" applyBorder="1"/>
    <xf numFmtId="0" fontId="10" fillId="0" borderId="0" xfId="0" applyFont="1"/>
    <xf numFmtId="0" fontId="1" fillId="0" borderId="0" xfId="1" applyNumberFormat="1" applyFont="1" applyFill="1" applyAlignment="1" applyProtection="1">
      <alignment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20" xfId="1" applyNumberFormat="1" applyFont="1" applyFill="1" applyBorder="1" applyAlignment="1" applyProtection="1">
      <alignment wrapText="1"/>
      <protection hidden="1"/>
    </xf>
    <xf numFmtId="166" fontId="3" fillId="0" borderId="14" xfId="1" applyNumberFormat="1" applyFont="1" applyFill="1" applyBorder="1" applyAlignment="1" applyProtection="1">
      <alignment horizontal="center"/>
      <protection hidden="1"/>
    </xf>
    <xf numFmtId="1" fontId="3" fillId="0" borderId="14" xfId="1" applyNumberFormat="1" applyFont="1" applyFill="1" applyBorder="1" applyAlignment="1" applyProtection="1">
      <alignment horizontal="center"/>
      <protection hidden="1"/>
    </xf>
    <xf numFmtId="165" fontId="3" fillId="0" borderId="14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168" fontId="3" fillId="0" borderId="14" xfId="1" applyNumberFormat="1" applyFont="1" applyFill="1" applyBorder="1"/>
    <xf numFmtId="168" fontId="3" fillId="0" borderId="15" xfId="1" applyNumberFormat="1" applyFont="1" applyFill="1" applyBorder="1"/>
    <xf numFmtId="0" fontId="3" fillId="0" borderId="9" xfId="1" applyNumberFormat="1" applyFont="1" applyFill="1" applyBorder="1" applyAlignment="1" applyProtection="1">
      <alignment wrapText="1"/>
      <protection hidden="1"/>
    </xf>
    <xf numFmtId="168" fontId="3" fillId="0" borderId="16" xfId="1" applyNumberFormat="1" applyFont="1" applyFill="1" applyBorder="1"/>
    <xf numFmtId="168" fontId="2" fillId="0" borderId="16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8" fontId="2" fillId="0" borderId="19" xfId="1" applyNumberFormat="1" applyFont="1" applyFill="1" applyBorder="1"/>
    <xf numFmtId="167" fontId="3" fillId="0" borderId="4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ill="1" applyAlignment="1"/>
    <xf numFmtId="0" fontId="1" fillId="0" borderId="0" xfId="1" applyFill="1" applyAlignment="1">
      <alignment horizontal="right"/>
    </xf>
    <xf numFmtId="0" fontId="1" fillId="0" borderId="0" xfId="1" applyFont="1" applyFill="1" applyAlignment="1">
      <alignment horizontal="right"/>
    </xf>
    <xf numFmtId="0" fontId="1" fillId="0" borderId="0" xfId="1" applyFont="1" applyFill="1"/>
    <xf numFmtId="168" fontId="3" fillId="0" borderId="7" xfId="1" applyNumberFormat="1" applyFont="1" applyFill="1" applyBorder="1"/>
    <xf numFmtId="168" fontId="3" fillId="0" borderId="2" xfId="1" applyNumberFormat="1" applyFont="1" applyFill="1" applyBorder="1"/>
    <xf numFmtId="168" fontId="1" fillId="0" borderId="0" xfId="1" applyNumberFormat="1" applyFill="1"/>
    <xf numFmtId="0" fontId="1" fillId="0" borderId="0" xfId="1" applyFill="1" applyProtection="1">
      <protection hidden="1"/>
    </xf>
    <xf numFmtId="169" fontId="1" fillId="0" borderId="0" xfId="1" applyNumberFormat="1" applyFill="1"/>
    <xf numFmtId="173" fontId="7" fillId="0" borderId="0" xfId="1" applyNumberFormat="1" applyFont="1" applyFill="1"/>
    <xf numFmtId="173" fontId="1" fillId="0" borderId="0" xfId="1" applyNumberFormat="1" applyFill="1"/>
    <xf numFmtId="164" fontId="2" fillId="0" borderId="7" xfId="1" applyNumberFormat="1" applyFont="1" applyFill="1" applyBorder="1" applyAlignment="1" applyProtection="1">
      <alignment horizontal="center" wrapText="1"/>
      <protection hidden="1"/>
    </xf>
    <xf numFmtId="167" fontId="2" fillId="0" borderId="12" xfId="1" applyNumberFormat="1" applyFont="1" applyFill="1" applyBorder="1" applyAlignment="1" applyProtection="1">
      <alignment horizontal="center" wrapText="1"/>
      <protection hidden="1"/>
    </xf>
    <xf numFmtId="164" fontId="2" fillId="0" borderId="11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 applyFill="1"/>
    <xf numFmtId="4" fontId="7" fillId="0" borderId="0" xfId="1" applyNumberFormat="1" applyFont="1" applyFill="1"/>
    <xf numFmtId="0" fontId="7" fillId="0" borderId="0" xfId="1" applyFont="1" applyFill="1"/>
    <xf numFmtId="172" fontId="1" fillId="0" borderId="0" xfId="1" applyNumberFormat="1" applyFill="1"/>
    <xf numFmtId="0" fontId="2" fillId="0" borderId="4" xfId="1" applyNumberFormat="1" applyFont="1" applyFill="1" applyBorder="1" applyAlignment="1" applyProtection="1">
      <alignment wrapText="1"/>
      <protection hidden="1"/>
    </xf>
    <xf numFmtId="0" fontId="8" fillId="0" borderId="4" xfId="0" applyFont="1" applyFill="1" applyBorder="1" applyAlignment="1">
      <alignment vertical="center" wrapText="1"/>
    </xf>
    <xf numFmtId="164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4" fontId="9" fillId="0" borderId="4" xfId="1" applyNumberFormat="1" applyFont="1" applyFill="1" applyBorder="1" applyAlignment="1" applyProtection="1">
      <alignment horizontal="center"/>
      <protection hidden="1"/>
    </xf>
    <xf numFmtId="171" fontId="1" fillId="0" borderId="0" xfId="1" applyNumberFormat="1" applyFill="1"/>
    <xf numFmtId="175" fontId="2" fillId="0" borderId="0" xfId="1" applyNumberFormat="1" applyFont="1" applyFill="1"/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7" xfId="1" applyNumberFormat="1" applyFont="1" applyFill="1" applyBorder="1" applyAlignment="1" applyProtection="1">
      <alignment horizontal="center" wrapText="1"/>
      <protection hidden="1"/>
    </xf>
    <xf numFmtId="167" fontId="2" fillId="0" borderId="18" xfId="1" applyNumberFormat="1" applyFont="1" applyFill="1" applyBorder="1" applyAlignment="1" applyProtection="1">
      <alignment horizontal="center" wrapText="1"/>
      <protection hidden="1"/>
    </xf>
    <xf numFmtId="166" fontId="2" fillId="0" borderId="17" xfId="1" applyNumberFormat="1" applyFont="1" applyFill="1" applyBorder="1" applyAlignment="1" applyProtection="1">
      <alignment horizontal="center"/>
      <protection hidden="1"/>
    </xf>
    <xf numFmtId="1" fontId="2" fillId="0" borderId="17" xfId="1" applyNumberFormat="1" applyFont="1" applyFill="1" applyBorder="1" applyAlignment="1" applyProtection="1">
      <alignment horizontal="center"/>
      <protection hidden="1"/>
    </xf>
    <xf numFmtId="165" fontId="2" fillId="0" borderId="17" xfId="1" applyNumberFormat="1" applyFont="1" applyFill="1" applyBorder="1" applyAlignment="1" applyProtection="1">
      <alignment horizontal="center"/>
      <protection hidden="1"/>
    </xf>
    <xf numFmtId="164" fontId="2" fillId="0" borderId="18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vertical="top" wrapText="1"/>
      <protection hidden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horizontal="right"/>
    </xf>
    <xf numFmtId="173" fontId="2" fillId="0" borderId="22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0" fontId="2" fillId="0" borderId="9" xfId="1" applyNumberFormat="1" applyFont="1" applyFill="1" applyBorder="1" applyAlignment="1" applyProtection="1">
      <alignment vertical="center" wrapText="1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176" fontId="2" fillId="0" borderId="0" xfId="1" applyNumberFormat="1" applyFont="1" applyFill="1"/>
    <xf numFmtId="180" fontId="2" fillId="0" borderId="0" xfId="1" applyNumberFormat="1" applyFont="1" applyFill="1"/>
    <xf numFmtId="170" fontId="2" fillId="0" borderId="0" xfId="1" applyNumberFormat="1" applyFont="1" applyFill="1"/>
    <xf numFmtId="0" fontId="2" fillId="0" borderId="0" xfId="1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horizontal="center"/>
      <protection hidden="1"/>
    </xf>
    <xf numFmtId="1" fontId="2" fillId="0" borderId="0" xfId="1" applyNumberFormat="1" applyFont="1" applyFill="1" applyBorder="1" applyAlignment="1" applyProtection="1">
      <alignment horizontal="center"/>
      <protection hidden="1"/>
    </xf>
    <xf numFmtId="165" fontId="2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0" xfId="1" applyNumberFormat="1" applyFont="1" applyFill="1" applyBorder="1"/>
    <xf numFmtId="168" fontId="2" fillId="0" borderId="23" xfId="1" applyNumberFormat="1" applyFont="1" applyFill="1" applyBorder="1"/>
    <xf numFmtId="164" fontId="3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/>
      <protection hidden="1"/>
    </xf>
    <xf numFmtId="1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vertical="center"/>
    </xf>
    <xf numFmtId="174" fontId="2" fillId="0" borderId="4" xfId="1" applyNumberFormat="1" applyFont="1" applyFill="1" applyBorder="1" applyAlignment="1">
      <alignment vertical="center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4" xfId="2" applyFont="1" applyFill="1" applyBorder="1" applyAlignment="1" applyProtection="1">
      <alignment wrapText="1"/>
      <protection hidden="1"/>
    </xf>
    <xf numFmtId="173" fontId="2" fillId="0" borderId="4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4" fontId="3" fillId="0" borderId="22" xfId="1" applyNumberFormat="1" applyFont="1" applyFill="1" applyBorder="1" applyAlignment="1" applyProtection="1">
      <alignment horizontal="center" wrapText="1"/>
      <protection hidden="1"/>
    </xf>
    <xf numFmtId="167" fontId="3" fillId="0" borderId="22" xfId="1" applyNumberFormat="1" applyFont="1" applyFill="1" applyBorder="1" applyAlignment="1" applyProtection="1">
      <alignment horizontal="center" wrapText="1"/>
      <protection hidden="1"/>
    </xf>
    <xf numFmtId="166" fontId="3" fillId="0" borderId="22" xfId="1" applyNumberFormat="1" applyFont="1" applyFill="1" applyBorder="1" applyAlignment="1" applyProtection="1">
      <alignment horizontal="center"/>
      <protection hidden="1"/>
    </xf>
    <xf numFmtId="1" fontId="3" fillId="0" borderId="22" xfId="1" applyNumberFormat="1" applyFont="1" applyFill="1" applyBorder="1" applyAlignment="1" applyProtection="1">
      <alignment horizontal="center"/>
      <protection hidden="1"/>
    </xf>
    <xf numFmtId="165" fontId="3" fillId="0" borderId="22" xfId="1" applyNumberFormat="1" applyFont="1" applyFill="1" applyBorder="1" applyAlignment="1" applyProtection="1">
      <alignment horizontal="center"/>
      <protection hidden="1"/>
    </xf>
    <xf numFmtId="164" fontId="3" fillId="0" borderId="22" xfId="1" applyNumberFormat="1" applyFont="1" applyFill="1" applyBorder="1" applyAlignment="1" applyProtection="1">
      <alignment horizontal="center"/>
      <protection hidden="1"/>
    </xf>
    <xf numFmtId="168" fontId="3" fillId="0" borderId="22" xfId="1" applyNumberFormat="1" applyFont="1" applyFill="1" applyBorder="1"/>
    <xf numFmtId="0" fontId="1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0" fontId="5" fillId="0" borderId="0" xfId="1" applyFont="1" applyFill="1" applyAlignment="1">
      <alignment horizontal="right" vertical="top" wrapText="1"/>
    </xf>
    <xf numFmtId="0" fontId="4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179" fontId="2" fillId="0" borderId="0" xfId="1" applyNumberFormat="1" applyFont="1" applyFill="1"/>
    <xf numFmtId="179" fontId="1" fillId="0" borderId="0" xfId="1" applyNumberFormat="1" applyFill="1"/>
    <xf numFmtId="174" fontId="1" fillId="0" borderId="0" xfId="1" applyNumberFormat="1" applyFill="1"/>
    <xf numFmtId="178" fontId="1" fillId="0" borderId="0" xfId="1" applyNumberFormat="1" applyFill="1"/>
    <xf numFmtId="0" fontId="1" fillId="0" borderId="0" xfId="1" applyFill="1" applyBorder="1"/>
    <xf numFmtId="0" fontId="11" fillId="0" borderId="0" xfId="1" applyFont="1" applyFill="1"/>
    <xf numFmtId="176" fontId="1" fillId="0" borderId="0" xfId="1" applyNumberFormat="1" applyFill="1"/>
    <xf numFmtId="177" fontId="2" fillId="0" borderId="0" xfId="1" applyNumberFormat="1" applyFont="1" applyFill="1"/>
    <xf numFmtId="168" fontId="2" fillId="0" borderId="24" xfId="1" applyNumberFormat="1" applyFont="1" applyFill="1" applyBorder="1"/>
    <xf numFmtId="168" fontId="3" fillId="0" borderId="11" xfId="1" applyNumberFormat="1" applyFont="1" applyFill="1" applyBorder="1"/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CC99FF"/>
      <color rgb="FF00FFFF"/>
      <color rgb="FFFFCC99"/>
      <color rgb="FFFFCCFF"/>
      <color rgb="FFFF9999"/>
      <color rgb="FFCCFF33"/>
      <color rgb="FFFF5050"/>
      <color rgb="FFCC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0"/>
  <sheetViews>
    <sheetView showGridLines="0" tabSelected="1" view="pageBreakPreview" zoomScaleNormal="90" zoomScaleSheetLayoutView="100" workbookViewId="0">
      <selection activeCell="G16" sqref="G16"/>
    </sheetView>
  </sheetViews>
  <sheetFormatPr defaultColWidth="9.28515625" defaultRowHeight="12.75" x14ac:dyDescent="0.2"/>
  <cols>
    <col min="1" max="1" width="46.7109375" style="1" customWidth="1"/>
    <col min="2" max="2" width="7" style="1" customWidth="1"/>
    <col min="3" max="3" width="9.28515625" style="1" customWidth="1"/>
    <col min="4" max="6" width="3.42578125" style="1" customWidth="1"/>
    <col min="7" max="7" width="7" style="1" customWidth="1"/>
    <col min="8" max="8" width="8.42578125" style="1" customWidth="1"/>
    <col min="9" max="9" width="13.28515625" style="5" customWidth="1"/>
    <col min="10" max="10" width="12.42578125" style="5" customWidth="1"/>
    <col min="11" max="11" width="13.28515625" style="5" customWidth="1"/>
    <col min="12" max="12" width="1.7109375" style="1" customWidth="1"/>
    <col min="13" max="13" width="12.7109375" style="1" customWidth="1"/>
    <col min="14" max="14" width="17.28515625" style="1" customWidth="1"/>
    <col min="15" max="15" width="13.28515625" style="1" customWidth="1"/>
    <col min="16" max="16" width="13.140625" style="1" customWidth="1"/>
    <col min="17" max="222" width="9.28515625" style="1" customWidth="1"/>
    <col min="223" max="16384" width="9.28515625" style="1"/>
  </cols>
  <sheetData>
    <row r="1" spans="1:15" s="5" customFormat="1" ht="24.6" customHeight="1" x14ac:dyDescent="0.2">
      <c r="I1" s="60"/>
      <c r="K1" s="61" t="s">
        <v>265</v>
      </c>
    </row>
    <row r="2" spans="1:15" s="5" customFormat="1" ht="13.15" x14ac:dyDescent="0.25">
      <c r="I2" s="60"/>
      <c r="K2" s="61"/>
    </row>
    <row r="3" spans="1:15" s="5" customFormat="1" ht="22.15" customHeight="1" x14ac:dyDescent="0.2">
      <c r="F3" s="61"/>
      <c r="G3" s="61"/>
      <c r="H3" s="137"/>
      <c r="I3" s="157" t="s">
        <v>320</v>
      </c>
      <c r="J3" s="158"/>
      <c r="K3" s="158"/>
      <c r="L3" s="138"/>
      <c r="M3" s="138"/>
    </row>
    <row r="4" spans="1:15" s="5" customFormat="1" ht="29.1" customHeight="1" x14ac:dyDescent="0.2">
      <c r="F4" s="139"/>
      <c r="G4" s="139"/>
      <c r="I4" s="158"/>
      <c r="J4" s="158"/>
      <c r="K4" s="158"/>
      <c r="L4" s="138"/>
      <c r="M4" s="138"/>
    </row>
    <row r="5" spans="1:15" s="5" customFormat="1" ht="15.75" x14ac:dyDescent="0.2">
      <c r="A5" s="160" t="s">
        <v>368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5" s="5" customFormat="1" ht="15.6" x14ac:dyDescent="0.25">
      <c r="A6" s="140"/>
      <c r="B6" s="140"/>
      <c r="C6" s="140"/>
      <c r="D6" s="140"/>
      <c r="E6" s="140"/>
      <c r="F6" s="140"/>
      <c r="G6" s="140"/>
      <c r="H6" s="140"/>
    </row>
    <row r="7" spans="1:15" s="5" customFormat="1" ht="13.5" thickBot="1" x14ac:dyDescent="0.25">
      <c r="A7" s="4"/>
      <c r="B7" s="4"/>
      <c r="C7" s="4"/>
      <c r="D7" s="4"/>
      <c r="E7" s="4"/>
      <c r="F7" s="4"/>
      <c r="G7" s="4"/>
      <c r="H7" s="4"/>
      <c r="I7" s="62"/>
      <c r="J7" s="63"/>
      <c r="K7" s="63" t="s">
        <v>235</v>
      </c>
    </row>
    <row r="8" spans="1:15" s="5" customFormat="1" ht="13.5" thickBot="1" x14ac:dyDescent="0.25">
      <c r="A8" s="153" t="s">
        <v>234</v>
      </c>
      <c r="B8" s="153" t="s">
        <v>233</v>
      </c>
      <c r="C8" s="155" t="s">
        <v>232</v>
      </c>
      <c r="D8" s="155" t="s">
        <v>231</v>
      </c>
      <c r="E8" s="155"/>
      <c r="F8" s="155"/>
      <c r="G8" s="153"/>
      <c r="H8" s="153" t="s">
        <v>230</v>
      </c>
      <c r="I8" s="156">
        <v>2021</v>
      </c>
      <c r="J8" s="156">
        <v>2022</v>
      </c>
      <c r="K8" s="156">
        <v>2023</v>
      </c>
    </row>
    <row r="9" spans="1:15" s="5" customFormat="1" ht="13.5" thickBot="1" x14ac:dyDescent="0.25">
      <c r="A9" s="154"/>
      <c r="B9" s="154"/>
      <c r="C9" s="156"/>
      <c r="D9" s="155"/>
      <c r="E9" s="155"/>
      <c r="F9" s="155"/>
      <c r="G9" s="153"/>
      <c r="H9" s="153"/>
      <c r="I9" s="159"/>
      <c r="J9" s="159"/>
      <c r="K9" s="159"/>
    </row>
    <row r="10" spans="1:15" s="21" customFormat="1" ht="13.9" thickBot="1" x14ac:dyDescent="0.3">
      <c r="A10" s="6">
        <v>1</v>
      </c>
      <c r="B10" s="6">
        <v>2</v>
      </c>
      <c r="C10" s="97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97">
        <v>9</v>
      </c>
      <c r="J10" s="97">
        <v>10</v>
      </c>
      <c r="K10" s="97">
        <v>11</v>
      </c>
    </row>
    <row r="11" spans="1:15" s="5" customFormat="1" ht="45" x14ac:dyDescent="0.2">
      <c r="A11" s="129" t="s">
        <v>229</v>
      </c>
      <c r="B11" s="130">
        <v>24</v>
      </c>
      <c r="C11" s="131" t="s">
        <v>7</v>
      </c>
      <c r="D11" s="132" t="s">
        <v>7</v>
      </c>
      <c r="E11" s="133" t="s">
        <v>7</v>
      </c>
      <c r="F11" s="132" t="s">
        <v>7</v>
      </c>
      <c r="G11" s="134" t="s">
        <v>7</v>
      </c>
      <c r="H11" s="135" t="s">
        <v>7</v>
      </c>
      <c r="I11" s="136">
        <f>I12+I30+I72+I119+I141+I150+I112</f>
        <v>264926.65100000001</v>
      </c>
      <c r="J11" s="136">
        <f>J12+J30+J72+J119+J141+J150+J112</f>
        <v>302758.8</v>
      </c>
      <c r="K11" s="136">
        <f>K12+K30+K72+K119+K141+K150+K112</f>
        <v>310952.08139000001</v>
      </c>
      <c r="M11" s="86"/>
      <c r="N11" s="86"/>
      <c r="O11" s="86"/>
    </row>
    <row r="12" spans="1:15" s="5" customFormat="1" x14ac:dyDescent="0.2">
      <c r="A12" s="79" t="s">
        <v>26</v>
      </c>
      <c r="B12" s="81">
        <v>24</v>
      </c>
      <c r="C12" s="74">
        <v>100</v>
      </c>
      <c r="D12" s="13" t="s">
        <v>7</v>
      </c>
      <c r="E12" s="14" t="s">
        <v>7</v>
      </c>
      <c r="F12" s="13" t="s">
        <v>7</v>
      </c>
      <c r="G12" s="82" t="s">
        <v>7</v>
      </c>
      <c r="H12" s="12" t="s">
        <v>7</v>
      </c>
      <c r="I12" s="16">
        <f>I13+I19</f>
        <v>10585.5</v>
      </c>
      <c r="J12" s="16">
        <f t="shared" ref="J12" si="0">J13+J19</f>
        <v>10997.5</v>
      </c>
      <c r="K12" s="16">
        <f>K13+K19</f>
        <v>11425.5</v>
      </c>
    </row>
    <row r="13" spans="1:15" s="5" customFormat="1" ht="33.75" x14ac:dyDescent="0.2">
      <c r="A13" s="79" t="s">
        <v>92</v>
      </c>
      <c r="B13" s="81">
        <v>24</v>
      </c>
      <c r="C13" s="74">
        <v>104</v>
      </c>
      <c r="D13" s="13" t="s">
        <v>7</v>
      </c>
      <c r="E13" s="14" t="s">
        <v>7</v>
      </c>
      <c r="F13" s="13" t="s">
        <v>7</v>
      </c>
      <c r="G13" s="82" t="s">
        <v>7</v>
      </c>
      <c r="H13" s="12" t="s">
        <v>7</v>
      </c>
      <c r="I13" s="16">
        <f>I14</f>
        <v>7</v>
      </c>
      <c r="J13" s="16">
        <f t="shared" ref="J13:K15" si="1">J14</f>
        <v>7</v>
      </c>
      <c r="K13" s="16">
        <f t="shared" si="1"/>
        <v>7</v>
      </c>
    </row>
    <row r="14" spans="1:15" s="5" customFormat="1" ht="33.75" x14ac:dyDescent="0.2">
      <c r="A14" s="79" t="s">
        <v>272</v>
      </c>
      <c r="B14" s="81">
        <v>24</v>
      </c>
      <c r="C14" s="74">
        <v>104</v>
      </c>
      <c r="D14" s="13" t="s">
        <v>162</v>
      </c>
      <c r="E14" s="14" t="s">
        <v>3</v>
      </c>
      <c r="F14" s="13" t="s">
        <v>2</v>
      </c>
      <c r="G14" s="82" t="s">
        <v>9</v>
      </c>
      <c r="H14" s="12" t="s">
        <v>7</v>
      </c>
      <c r="I14" s="16">
        <f>I15</f>
        <v>7</v>
      </c>
      <c r="J14" s="16">
        <f t="shared" si="1"/>
        <v>7</v>
      </c>
      <c r="K14" s="16">
        <f t="shared" si="1"/>
        <v>7</v>
      </c>
    </row>
    <row r="15" spans="1:15" s="5" customFormat="1" ht="33.75" x14ac:dyDescent="0.2">
      <c r="A15" s="79" t="s">
        <v>295</v>
      </c>
      <c r="B15" s="81">
        <v>24</v>
      </c>
      <c r="C15" s="74">
        <v>104</v>
      </c>
      <c r="D15" s="13" t="s">
        <v>162</v>
      </c>
      <c r="E15" s="14">
        <v>1</v>
      </c>
      <c r="F15" s="13">
        <v>0</v>
      </c>
      <c r="G15" s="82">
        <v>0</v>
      </c>
      <c r="H15" s="12"/>
      <c r="I15" s="16">
        <f>I16</f>
        <v>7</v>
      </c>
      <c r="J15" s="16">
        <f t="shared" si="1"/>
        <v>7</v>
      </c>
      <c r="K15" s="16">
        <f t="shared" si="1"/>
        <v>7</v>
      </c>
    </row>
    <row r="16" spans="1:15" s="5" customFormat="1" ht="45" x14ac:dyDescent="0.2">
      <c r="A16" s="79" t="s">
        <v>228</v>
      </c>
      <c r="B16" s="81">
        <v>24</v>
      </c>
      <c r="C16" s="74">
        <v>104</v>
      </c>
      <c r="D16" s="13" t="s">
        <v>162</v>
      </c>
      <c r="E16" s="14">
        <v>1</v>
      </c>
      <c r="F16" s="13" t="s">
        <v>2</v>
      </c>
      <c r="G16" s="82" t="s">
        <v>227</v>
      </c>
      <c r="H16" s="12" t="s">
        <v>7</v>
      </c>
      <c r="I16" s="16">
        <f>I17</f>
        <v>7</v>
      </c>
      <c r="J16" s="16">
        <f t="shared" ref="J16:K16" si="2">J17</f>
        <v>7</v>
      </c>
      <c r="K16" s="16">
        <f t="shared" si="2"/>
        <v>7</v>
      </c>
    </row>
    <row r="17" spans="1:11" s="5" customFormat="1" ht="22.5" x14ac:dyDescent="0.2">
      <c r="A17" s="79" t="s">
        <v>14</v>
      </c>
      <c r="B17" s="81">
        <v>24</v>
      </c>
      <c r="C17" s="74">
        <v>104</v>
      </c>
      <c r="D17" s="13" t="s">
        <v>162</v>
      </c>
      <c r="E17" s="14">
        <v>1</v>
      </c>
      <c r="F17" s="13" t="s">
        <v>2</v>
      </c>
      <c r="G17" s="82" t="s">
        <v>227</v>
      </c>
      <c r="H17" s="12">
        <v>200</v>
      </c>
      <c r="I17" s="16">
        <f>I18</f>
        <v>7</v>
      </c>
      <c r="J17" s="16">
        <f t="shared" ref="J17:K17" si="3">J18</f>
        <v>7</v>
      </c>
      <c r="K17" s="16">
        <f t="shared" si="3"/>
        <v>7</v>
      </c>
    </row>
    <row r="18" spans="1:11" s="5" customFormat="1" ht="22.5" x14ac:dyDescent="0.2">
      <c r="A18" s="79" t="s">
        <v>13</v>
      </c>
      <c r="B18" s="81">
        <v>24</v>
      </c>
      <c r="C18" s="74">
        <v>104</v>
      </c>
      <c r="D18" s="13" t="s">
        <v>162</v>
      </c>
      <c r="E18" s="14">
        <v>1</v>
      </c>
      <c r="F18" s="13" t="s">
        <v>2</v>
      </c>
      <c r="G18" s="82" t="s">
        <v>227</v>
      </c>
      <c r="H18" s="12">
        <v>240</v>
      </c>
      <c r="I18" s="16">
        <v>7</v>
      </c>
      <c r="J18" s="16">
        <v>7</v>
      </c>
      <c r="K18" s="16">
        <v>7</v>
      </c>
    </row>
    <row r="19" spans="1:11" s="5" customFormat="1" x14ac:dyDescent="0.2">
      <c r="A19" s="79" t="s">
        <v>85</v>
      </c>
      <c r="B19" s="81">
        <v>24</v>
      </c>
      <c r="C19" s="74">
        <v>113</v>
      </c>
      <c r="D19" s="13" t="s">
        <v>7</v>
      </c>
      <c r="E19" s="14" t="s">
        <v>7</v>
      </c>
      <c r="F19" s="13" t="s">
        <v>7</v>
      </c>
      <c r="G19" s="82" t="s">
        <v>7</v>
      </c>
      <c r="H19" s="12" t="s">
        <v>7</v>
      </c>
      <c r="I19" s="16">
        <f>I20+I25</f>
        <v>10578.5</v>
      </c>
      <c r="J19" s="16">
        <f t="shared" ref="J19:K19" si="4">J20+J25</f>
        <v>10990.5</v>
      </c>
      <c r="K19" s="16">
        <f t="shared" si="4"/>
        <v>11418.5</v>
      </c>
    </row>
    <row r="20" spans="1:11" s="5" customFormat="1" ht="33.75" x14ac:dyDescent="0.2">
      <c r="A20" s="79" t="s">
        <v>272</v>
      </c>
      <c r="B20" s="81">
        <v>24</v>
      </c>
      <c r="C20" s="74">
        <v>113</v>
      </c>
      <c r="D20" s="13" t="s">
        <v>162</v>
      </c>
      <c r="E20" s="14" t="s">
        <v>3</v>
      </c>
      <c r="F20" s="13" t="s">
        <v>2</v>
      </c>
      <c r="G20" s="82" t="s">
        <v>9</v>
      </c>
      <c r="H20" s="12" t="s">
        <v>7</v>
      </c>
      <c r="I20" s="16">
        <f>I21</f>
        <v>10296</v>
      </c>
      <c r="J20" s="16">
        <f t="shared" ref="J20:K21" si="5">J21</f>
        <v>10708</v>
      </c>
      <c r="K20" s="16">
        <f t="shared" si="5"/>
        <v>11136</v>
      </c>
    </row>
    <row r="21" spans="1:11" s="5" customFormat="1" ht="33" customHeight="1" x14ac:dyDescent="0.2">
      <c r="A21" s="79" t="s">
        <v>295</v>
      </c>
      <c r="B21" s="81">
        <v>24</v>
      </c>
      <c r="C21" s="74">
        <v>113</v>
      </c>
      <c r="D21" s="13">
        <v>2</v>
      </c>
      <c r="E21" s="14">
        <v>1</v>
      </c>
      <c r="F21" s="13">
        <v>0</v>
      </c>
      <c r="G21" s="82">
        <v>0</v>
      </c>
      <c r="H21" s="12"/>
      <c r="I21" s="16">
        <f>I22</f>
        <v>10296</v>
      </c>
      <c r="J21" s="16">
        <f t="shared" si="5"/>
        <v>10708</v>
      </c>
      <c r="K21" s="16">
        <f t="shared" si="5"/>
        <v>11136</v>
      </c>
    </row>
    <row r="22" spans="1:11" s="5" customFormat="1" x14ac:dyDescent="0.2">
      <c r="A22" s="79" t="s">
        <v>226</v>
      </c>
      <c r="B22" s="81">
        <v>24</v>
      </c>
      <c r="C22" s="74">
        <v>113</v>
      </c>
      <c r="D22" s="13" t="s">
        <v>162</v>
      </c>
      <c r="E22" s="14">
        <v>1</v>
      </c>
      <c r="F22" s="13" t="s">
        <v>2</v>
      </c>
      <c r="G22" s="82" t="s">
        <v>225</v>
      </c>
      <c r="H22" s="12" t="s">
        <v>7</v>
      </c>
      <c r="I22" s="16">
        <f>I23</f>
        <v>10296</v>
      </c>
      <c r="J22" s="16">
        <f t="shared" ref="J22:K22" si="6">J23</f>
        <v>10708</v>
      </c>
      <c r="K22" s="16">
        <f t="shared" si="6"/>
        <v>11136</v>
      </c>
    </row>
    <row r="23" spans="1:11" s="5" customFormat="1" ht="22.5" x14ac:dyDescent="0.2">
      <c r="A23" s="79" t="s">
        <v>14</v>
      </c>
      <c r="B23" s="81">
        <v>24</v>
      </c>
      <c r="C23" s="74">
        <v>113</v>
      </c>
      <c r="D23" s="13" t="s">
        <v>162</v>
      </c>
      <c r="E23" s="14">
        <v>1</v>
      </c>
      <c r="F23" s="13" t="s">
        <v>2</v>
      </c>
      <c r="G23" s="82" t="s">
        <v>225</v>
      </c>
      <c r="H23" s="12">
        <v>200</v>
      </c>
      <c r="I23" s="16">
        <f>I24</f>
        <v>10296</v>
      </c>
      <c r="J23" s="16">
        <f t="shared" ref="J23:K23" si="7">J24</f>
        <v>10708</v>
      </c>
      <c r="K23" s="16">
        <f t="shared" si="7"/>
        <v>11136</v>
      </c>
    </row>
    <row r="24" spans="1:11" s="5" customFormat="1" ht="22.5" x14ac:dyDescent="0.2">
      <c r="A24" s="79" t="s">
        <v>13</v>
      </c>
      <c r="B24" s="81">
        <v>24</v>
      </c>
      <c r="C24" s="74">
        <v>113</v>
      </c>
      <c r="D24" s="13" t="s">
        <v>162</v>
      </c>
      <c r="E24" s="14">
        <v>1</v>
      </c>
      <c r="F24" s="13" t="s">
        <v>2</v>
      </c>
      <c r="G24" s="82" t="s">
        <v>225</v>
      </c>
      <c r="H24" s="12">
        <v>240</v>
      </c>
      <c r="I24" s="16">
        <v>10296</v>
      </c>
      <c r="J24" s="16">
        <v>10708</v>
      </c>
      <c r="K24" s="16">
        <v>11136</v>
      </c>
    </row>
    <row r="25" spans="1:11" s="5" customFormat="1" ht="45" x14ac:dyDescent="0.2">
      <c r="A25" s="79" t="s">
        <v>278</v>
      </c>
      <c r="B25" s="81">
        <v>24</v>
      </c>
      <c r="C25" s="74">
        <v>113</v>
      </c>
      <c r="D25" s="13">
        <v>11</v>
      </c>
      <c r="E25" s="14">
        <v>0</v>
      </c>
      <c r="F25" s="13" t="s">
        <v>2</v>
      </c>
      <c r="G25" s="82" t="s">
        <v>9</v>
      </c>
      <c r="H25" s="12"/>
      <c r="I25" s="16">
        <f>I26</f>
        <v>282.5</v>
      </c>
      <c r="J25" s="16">
        <f t="shared" ref="J25:K25" si="8">J26</f>
        <v>282.5</v>
      </c>
      <c r="K25" s="16">
        <f t="shared" si="8"/>
        <v>282.5</v>
      </c>
    </row>
    <row r="26" spans="1:11" s="5" customFormat="1" ht="26.1" customHeight="1" x14ac:dyDescent="0.2">
      <c r="A26" s="79" t="s">
        <v>300</v>
      </c>
      <c r="B26" s="81">
        <v>24</v>
      </c>
      <c r="C26" s="74">
        <v>113</v>
      </c>
      <c r="D26" s="13">
        <v>11</v>
      </c>
      <c r="E26" s="14">
        <v>1</v>
      </c>
      <c r="F26" s="13" t="s">
        <v>2</v>
      </c>
      <c r="G26" s="82" t="s">
        <v>9</v>
      </c>
      <c r="H26" s="12" t="s">
        <v>7</v>
      </c>
      <c r="I26" s="16">
        <f>I27</f>
        <v>282.5</v>
      </c>
      <c r="J26" s="16">
        <f t="shared" ref="J26:K26" si="9">J27</f>
        <v>282.5</v>
      </c>
      <c r="K26" s="16">
        <f t="shared" si="9"/>
        <v>282.5</v>
      </c>
    </row>
    <row r="27" spans="1:11" s="5" customFormat="1" ht="22.5" x14ac:dyDescent="0.2">
      <c r="A27" s="79" t="s">
        <v>80</v>
      </c>
      <c r="B27" s="81">
        <v>24</v>
      </c>
      <c r="C27" s="74">
        <v>113</v>
      </c>
      <c r="D27" s="13">
        <v>11</v>
      </c>
      <c r="E27" s="14">
        <v>1</v>
      </c>
      <c r="F27" s="13" t="s">
        <v>2</v>
      </c>
      <c r="G27" s="82" t="s">
        <v>79</v>
      </c>
      <c r="H27" s="12" t="s">
        <v>7</v>
      </c>
      <c r="I27" s="16">
        <f>I28</f>
        <v>282.5</v>
      </c>
      <c r="J27" s="16">
        <f t="shared" ref="J27:K27" si="10">J28</f>
        <v>282.5</v>
      </c>
      <c r="K27" s="16">
        <f t="shared" si="10"/>
        <v>282.5</v>
      </c>
    </row>
    <row r="28" spans="1:11" s="5" customFormat="1" ht="22.5" x14ac:dyDescent="0.2">
      <c r="A28" s="79" t="s">
        <v>14</v>
      </c>
      <c r="B28" s="81">
        <v>24</v>
      </c>
      <c r="C28" s="74">
        <v>113</v>
      </c>
      <c r="D28" s="13">
        <v>11</v>
      </c>
      <c r="E28" s="14">
        <v>1</v>
      </c>
      <c r="F28" s="13" t="s">
        <v>2</v>
      </c>
      <c r="G28" s="82" t="s">
        <v>79</v>
      </c>
      <c r="H28" s="12">
        <v>200</v>
      </c>
      <c r="I28" s="16">
        <f>I29</f>
        <v>282.5</v>
      </c>
      <c r="J28" s="16">
        <f t="shared" ref="J28:K28" si="11">J29</f>
        <v>282.5</v>
      </c>
      <c r="K28" s="16">
        <f t="shared" si="11"/>
        <v>282.5</v>
      </c>
    </row>
    <row r="29" spans="1:11" s="5" customFormat="1" ht="22.5" x14ac:dyDescent="0.2">
      <c r="A29" s="79" t="s">
        <v>13</v>
      </c>
      <c r="B29" s="81">
        <v>24</v>
      </c>
      <c r="C29" s="74">
        <v>113</v>
      </c>
      <c r="D29" s="13">
        <v>11</v>
      </c>
      <c r="E29" s="14">
        <v>1</v>
      </c>
      <c r="F29" s="13" t="s">
        <v>2</v>
      </c>
      <c r="G29" s="82" t="s">
        <v>79</v>
      </c>
      <c r="H29" s="12">
        <v>240</v>
      </c>
      <c r="I29" s="16">
        <v>282.5</v>
      </c>
      <c r="J29" s="16">
        <v>282.5</v>
      </c>
      <c r="K29" s="16">
        <v>282.5</v>
      </c>
    </row>
    <row r="30" spans="1:11" s="5" customFormat="1" x14ac:dyDescent="0.2">
      <c r="A30" s="79" t="s">
        <v>104</v>
      </c>
      <c r="B30" s="81">
        <v>24</v>
      </c>
      <c r="C30" s="74">
        <v>400</v>
      </c>
      <c r="D30" s="13"/>
      <c r="E30" s="14" t="s">
        <v>7</v>
      </c>
      <c r="F30" s="13" t="s">
        <v>7</v>
      </c>
      <c r="G30" s="82" t="s">
        <v>7</v>
      </c>
      <c r="H30" s="12" t="s">
        <v>7</v>
      </c>
      <c r="I30" s="16">
        <f>I31+I41+I62</f>
        <v>86500.03</v>
      </c>
      <c r="J30" s="16">
        <f>J31+J41+J62</f>
        <v>41769.619999999995</v>
      </c>
      <c r="K30" s="16">
        <f>K31+K41+K62</f>
        <v>43661.54</v>
      </c>
    </row>
    <row r="31" spans="1:11" s="5" customFormat="1" x14ac:dyDescent="0.2">
      <c r="A31" s="79" t="s">
        <v>259</v>
      </c>
      <c r="B31" s="81">
        <v>24</v>
      </c>
      <c r="C31" s="74">
        <v>408</v>
      </c>
      <c r="D31" s="13"/>
      <c r="E31" s="14"/>
      <c r="F31" s="13"/>
      <c r="G31" s="82"/>
      <c r="H31" s="12"/>
      <c r="I31" s="16">
        <f>I32</f>
        <v>6651.58</v>
      </c>
      <c r="J31" s="16">
        <f t="shared" ref="J31:K31" si="12">J32</f>
        <v>3030.32</v>
      </c>
      <c r="K31" s="16">
        <f t="shared" si="12"/>
        <v>3151.54</v>
      </c>
    </row>
    <row r="32" spans="1:11" s="5" customFormat="1" ht="45" x14ac:dyDescent="0.2">
      <c r="A32" s="79" t="s">
        <v>274</v>
      </c>
      <c r="B32" s="81">
        <v>24</v>
      </c>
      <c r="C32" s="74">
        <v>408</v>
      </c>
      <c r="D32" s="13">
        <v>3</v>
      </c>
      <c r="E32" s="14">
        <v>0</v>
      </c>
      <c r="F32" s="13">
        <v>0</v>
      </c>
      <c r="G32" s="82">
        <v>0</v>
      </c>
      <c r="H32" s="12"/>
      <c r="I32" s="16">
        <f>I38+I33</f>
        <v>6651.58</v>
      </c>
      <c r="J32" s="16">
        <f>J33</f>
        <v>3030.32</v>
      </c>
      <c r="K32" s="16">
        <f>K33</f>
        <v>3151.54</v>
      </c>
    </row>
    <row r="33" spans="1:12" s="5" customFormat="1" ht="33.75" x14ac:dyDescent="0.2">
      <c r="A33" s="79" t="s">
        <v>260</v>
      </c>
      <c r="B33" s="81">
        <v>24</v>
      </c>
      <c r="C33" s="74">
        <v>408</v>
      </c>
      <c r="D33" s="13">
        <v>3</v>
      </c>
      <c r="E33" s="14">
        <v>0</v>
      </c>
      <c r="F33" s="13">
        <v>0</v>
      </c>
      <c r="G33" s="82">
        <v>76800</v>
      </c>
      <c r="H33" s="12"/>
      <c r="I33" s="16">
        <f>I36+I34</f>
        <v>5213.7700000000004</v>
      </c>
      <c r="J33" s="16">
        <f t="shared" ref="J33:K33" si="13">J36+J34</f>
        <v>3030.32</v>
      </c>
      <c r="K33" s="16">
        <f t="shared" si="13"/>
        <v>3151.54</v>
      </c>
    </row>
    <row r="34" spans="1:12" s="5" customFormat="1" ht="22.5" x14ac:dyDescent="0.2">
      <c r="A34" s="79" t="s">
        <v>14</v>
      </c>
      <c r="B34" s="81">
        <v>24</v>
      </c>
      <c r="C34" s="74">
        <v>408</v>
      </c>
      <c r="D34" s="13">
        <v>3</v>
      </c>
      <c r="E34" s="14">
        <v>0</v>
      </c>
      <c r="F34" s="13">
        <v>0</v>
      </c>
      <c r="G34" s="82">
        <v>76800</v>
      </c>
      <c r="H34" s="12">
        <v>200</v>
      </c>
      <c r="I34" s="16">
        <f>I35</f>
        <v>2300</v>
      </c>
      <c r="J34" s="16">
        <f t="shared" ref="J34:K34" si="14">J35</f>
        <v>0</v>
      </c>
      <c r="K34" s="16">
        <f t="shared" si="14"/>
        <v>0</v>
      </c>
    </row>
    <row r="35" spans="1:12" s="5" customFormat="1" ht="22.5" x14ac:dyDescent="0.2">
      <c r="A35" s="79" t="s">
        <v>13</v>
      </c>
      <c r="B35" s="81">
        <v>24</v>
      </c>
      <c r="C35" s="74">
        <v>408</v>
      </c>
      <c r="D35" s="13">
        <v>3</v>
      </c>
      <c r="E35" s="14">
        <v>0</v>
      </c>
      <c r="F35" s="13">
        <v>0</v>
      </c>
      <c r="G35" s="82">
        <v>76800</v>
      </c>
      <c r="H35" s="12">
        <v>240</v>
      </c>
      <c r="I35" s="16">
        <v>2300</v>
      </c>
      <c r="J35" s="16">
        <v>0</v>
      </c>
      <c r="K35" s="16">
        <v>0</v>
      </c>
    </row>
    <row r="36" spans="1:12" s="5" customFormat="1" x14ac:dyDescent="0.2">
      <c r="A36" s="79" t="s">
        <v>29</v>
      </c>
      <c r="B36" s="81">
        <v>24</v>
      </c>
      <c r="C36" s="74">
        <v>408</v>
      </c>
      <c r="D36" s="13">
        <v>3</v>
      </c>
      <c r="E36" s="14">
        <v>0</v>
      </c>
      <c r="F36" s="13">
        <v>0</v>
      </c>
      <c r="G36" s="82">
        <v>76800</v>
      </c>
      <c r="H36" s="12">
        <v>500</v>
      </c>
      <c r="I36" s="16">
        <f>I37</f>
        <v>2913.77</v>
      </c>
      <c r="J36" s="16">
        <f t="shared" ref="J36:K36" si="15">J37</f>
        <v>3030.32</v>
      </c>
      <c r="K36" s="16">
        <f t="shared" si="15"/>
        <v>3151.54</v>
      </c>
    </row>
    <row r="37" spans="1:12" s="5" customFormat="1" x14ac:dyDescent="0.2">
      <c r="A37" s="79" t="s">
        <v>28</v>
      </c>
      <c r="B37" s="81">
        <v>24</v>
      </c>
      <c r="C37" s="74">
        <v>408</v>
      </c>
      <c r="D37" s="13">
        <v>3</v>
      </c>
      <c r="E37" s="14">
        <v>0</v>
      </c>
      <c r="F37" s="13">
        <v>0</v>
      </c>
      <c r="G37" s="82">
        <v>76800</v>
      </c>
      <c r="H37" s="12">
        <v>540</v>
      </c>
      <c r="I37" s="16">
        <v>2913.77</v>
      </c>
      <c r="J37" s="16">
        <v>3030.32</v>
      </c>
      <c r="K37" s="16">
        <v>3151.54</v>
      </c>
    </row>
    <row r="38" spans="1:12" s="5" customFormat="1" ht="22.5" x14ac:dyDescent="0.2">
      <c r="A38" s="79" t="s">
        <v>308</v>
      </c>
      <c r="B38" s="81">
        <v>24</v>
      </c>
      <c r="C38" s="74">
        <v>408</v>
      </c>
      <c r="D38" s="13">
        <v>3</v>
      </c>
      <c r="E38" s="14">
        <v>0</v>
      </c>
      <c r="F38" s="13">
        <v>0</v>
      </c>
      <c r="G38" s="82" t="s">
        <v>307</v>
      </c>
      <c r="H38" s="12"/>
      <c r="I38" s="16">
        <f>I39</f>
        <v>1437.81</v>
      </c>
      <c r="J38" s="16">
        <v>0</v>
      </c>
      <c r="K38" s="16">
        <v>0</v>
      </c>
    </row>
    <row r="39" spans="1:12" s="5" customFormat="1" x14ac:dyDescent="0.2">
      <c r="A39" s="79" t="s">
        <v>29</v>
      </c>
      <c r="B39" s="81">
        <v>24</v>
      </c>
      <c r="C39" s="74">
        <v>408</v>
      </c>
      <c r="D39" s="13">
        <v>3</v>
      </c>
      <c r="E39" s="14">
        <v>0</v>
      </c>
      <c r="F39" s="13">
        <v>0</v>
      </c>
      <c r="G39" s="82" t="str">
        <f>G38</f>
        <v>S3080</v>
      </c>
      <c r="H39" s="12">
        <v>500</v>
      </c>
      <c r="I39" s="16">
        <f>I40</f>
        <v>1437.81</v>
      </c>
      <c r="J39" s="16">
        <v>0</v>
      </c>
      <c r="K39" s="16">
        <v>0</v>
      </c>
    </row>
    <row r="40" spans="1:12" s="5" customFormat="1" x14ac:dyDescent="0.2">
      <c r="A40" s="119" t="s">
        <v>28</v>
      </c>
      <c r="B40" s="81">
        <v>24</v>
      </c>
      <c r="C40" s="74">
        <v>408</v>
      </c>
      <c r="D40" s="13">
        <v>3</v>
      </c>
      <c r="E40" s="14">
        <v>0</v>
      </c>
      <c r="F40" s="13">
        <v>0</v>
      </c>
      <c r="G40" s="82" t="str">
        <f>G39</f>
        <v>S3080</v>
      </c>
      <c r="H40" s="12">
        <v>540</v>
      </c>
      <c r="I40" s="16">
        <v>1437.81</v>
      </c>
      <c r="J40" s="16">
        <v>0</v>
      </c>
      <c r="K40" s="16">
        <v>0</v>
      </c>
    </row>
    <row r="41" spans="1:12" s="5" customFormat="1" x14ac:dyDescent="0.2">
      <c r="A41" s="79" t="s">
        <v>224</v>
      </c>
      <c r="B41" s="81">
        <v>24</v>
      </c>
      <c r="C41" s="74">
        <v>409</v>
      </c>
      <c r="D41" s="13" t="s">
        <v>7</v>
      </c>
      <c r="E41" s="14" t="s">
        <v>7</v>
      </c>
      <c r="F41" s="13" t="s">
        <v>7</v>
      </c>
      <c r="G41" s="82" t="s">
        <v>7</v>
      </c>
      <c r="H41" s="12" t="s">
        <v>7</v>
      </c>
      <c r="I41" s="16">
        <f>I42</f>
        <v>70069.45</v>
      </c>
      <c r="J41" s="16">
        <f t="shared" ref="J41:K41" si="16">J42</f>
        <v>28872.3</v>
      </c>
      <c r="K41" s="16">
        <f t="shared" si="16"/>
        <v>30288</v>
      </c>
    </row>
    <row r="42" spans="1:12" s="5" customFormat="1" ht="48.6" customHeight="1" x14ac:dyDescent="0.2">
      <c r="A42" s="79" t="s">
        <v>274</v>
      </c>
      <c r="B42" s="81">
        <v>24</v>
      </c>
      <c r="C42" s="74">
        <v>409</v>
      </c>
      <c r="D42" s="13">
        <v>3</v>
      </c>
      <c r="E42" s="14" t="s">
        <v>3</v>
      </c>
      <c r="F42" s="13" t="s">
        <v>2</v>
      </c>
      <c r="G42" s="82" t="s">
        <v>9</v>
      </c>
      <c r="H42" s="12" t="s">
        <v>7</v>
      </c>
      <c r="I42" s="16">
        <f>I55+I46+I49+I52+I58+I43</f>
        <v>70069.45</v>
      </c>
      <c r="J42" s="16">
        <f>J55+J46+J49+J52+J58+J43</f>
        <v>28872.3</v>
      </c>
      <c r="K42" s="16">
        <f>K55+K46+K49+K52+K58+K43</f>
        <v>30288</v>
      </c>
      <c r="L42" s="66"/>
    </row>
    <row r="43" spans="1:12" s="5" customFormat="1" ht="20.100000000000001" customHeight="1" x14ac:dyDescent="0.2">
      <c r="A43" s="79" t="s">
        <v>223</v>
      </c>
      <c r="B43" s="81">
        <v>24</v>
      </c>
      <c r="C43" s="74">
        <v>409</v>
      </c>
      <c r="D43" s="13">
        <v>3</v>
      </c>
      <c r="E43" s="14" t="s">
        <v>3</v>
      </c>
      <c r="F43" s="13" t="s">
        <v>2</v>
      </c>
      <c r="G43" s="82">
        <v>83200</v>
      </c>
      <c r="H43" s="12"/>
      <c r="I43" s="16">
        <f>I44</f>
        <v>5058.2120000000004</v>
      </c>
      <c r="J43" s="16">
        <f t="shared" ref="J43:K44" si="17">J44</f>
        <v>8073.835</v>
      </c>
      <c r="K43" s="16">
        <f t="shared" si="17"/>
        <v>8678.2049999999999</v>
      </c>
    </row>
    <row r="44" spans="1:12" s="5" customFormat="1" ht="20.100000000000001" customHeight="1" x14ac:dyDescent="0.2">
      <c r="A44" s="79" t="s">
        <v>71</v>
      </c>
      <c r="B44" s="81">
        <v>24</v>
      </c>
      <c r="C44" s="74">
        <v>409</v>
      </c>
      <c r="D44" s="13">
        <v>3</v>
      </c>
      <c r="E44" s="14" t="s">
        <v>3</v>
      </c>
      <c r="F44" s="13" t="s">
        <v>2</v>
      </c>
      <c r="G44" s="82">
        <v>83200</v>
      </c>
      <c r="H44" s="12">
        <v>800</v>
      </c>
      <c r="I44" s="16">
        <f>I45</f>
        <v>5058.2120000000004</v>
      </c>
      <c r="J44" s="16">
        <f t="shared" si="17"/>
        <v>8073.835</v>
      </c>
      <c r="K44" s="16">
        <f t="shared" si="17"/>
        <v>8678.2049999999999</v>
      </c>
    </row>
    <row r="45" spans="1:12" s="5" customFormat="1" ht="20.100000000000001" customHeight="1" x14ac:dyDescent="0.2">
      <c r="A45" s="79" t="s">
        <v>142</v>
      </c>
      <c r="B45" s="81">
        <v>24</v>
      </c>
      <c r="C45" s="74">
        <v>409</v>
      </c>
      <c r="D45" s="13">
        <v>3</v>
      </c>
      <c r="E45" s="14" t="s">
        <v>3</v>
      </c>
      <c r="F45" s="13" t="s">
        <v>2</v>
      </c>
      <c r="G45" s="82">
        <v>83200</v>
      </c>
      <c r="H45" s="12">
        <v>870</v>
      </c>
      <c r="I45" s="16">
        <v>5058.2120000000004</v>
      </c>
      <c r="J45" s="16">
        <v>8073.835</v>
      </c>
      <c r="K45" s="16">
        <v>8678.2049999999999</v>
      </c>
    </row>
    <row r="46" spans="1:12" s="5" customFormat="1" ht="33.75" x14ac:dyDescent="0.2">
      <c r="A46" s="79" t="s">
        <v>374</v>
      </c>
      <c r="B46" s="81">
        <v>24</v>
      </c>
      <c r="C46" s="74">
        <v>409</v>
      </c>
      <c r="D46" s="13">
        <v>3</v>
      </c>
      <c r="E46" s="14" t="s">
        <v>3</v>
      </c>
      <c r="F46" s="13" t="s">
        <v>2</v>
      </c>
      <c r="G46" s="82" t="s">
        <v>221</v>
      </c>
      <c r="H46" s="12" t="s">
        <v>7</v>
      </c>
      <c r="I46" s="16">
        <f>I47</f>
        <v>84.5</v>
      </c>
      <c r="J46" s="16">
        <f t="shared" ref="J46:K46" si="18">J47</f>
        <v>79.5</v>
      </c>
      <c r="K46" s="16">
        <f t="shared" si="18"/>
        <v>79.5</v>
      </c>
    </row>
    <row r="47" spans="1:12" s="5" customFormat="1" ht="22.5" x14ac:dyDescent="0.2">
      <c r="A47" s="79" t="s">
        <v>14</v>
      </c>
      <c r="B47" s="81">
        <v>24</v>
      </c>
      <c r="C47" s="74">
        <v>409</v>
      </c>
      <c r="D47" s="13">
        <v>3</v>
      </c>
      <c r="E47" s="14" t="s">
        <v>3</v>
      </c>
      <c r="F47" s="13" t="s">
        <v>2</v>
      </c>
      <c r="G47" s="82" t="s">
        <v>221</v>
      </c>
      <c r="H47" s="12">
        <v>200</v>
      </c>
      <c r="I47" s="16">
        <f>I48</f>
        <v>84.5</v>
      </c>
      <c r="J47" s="16">
        <f t="shared" ref="J47:K47" si="19">J48</f>
        <v>79.5</v>
      </c>
      <c r="K47" s="16">
        <f t="shared" si="19"/>
        <v>79.5</v>
      </c>
    </row>
    <row r="48" spans="1:12" s="5" customFormat="1" ht="22.5" x14ac:dyDescent="0.2">
      <c r="A48" s="79" t="s">
        <v>13</v>
      </c>
      <c r="B48" s="81">
        <v>24</v>
      </c>
      <c r="C48" s="74">
        <v>409</v>
      </c>
      <c r="D48" s="13">
        <v>3</v>
      </c>
      <c r="E48" s="14" t="s">
        <v>3</v>
      </c>
      <c r="F48" s="13" t="s">
        <v>2</v>
      </c>
      <c r="G48" s="82" t="s">
        <v>221</v>
      </c>
      <c r="H48" s="12">
        <v>240</v>
      </c>
      <c r="I48" s="16">
        <v>84.5</v>
      </c>
      <c r="J48" s="16">
        <v>79.5</v>
      </c>
      <c r="K48" s="16">
        <v>79.5</v>
      </c>
    </row>
    <row r="49" spans="1:11" s="5" customFormat="1" ht="78.75" x14ac:dyDescent="0.2">
      <c r="A49" s="79" t="s">
        <v>252</v>
      </c>
      <c r="B49" s="81">
        <v>24</v>
      </c>
      <c r="C49" s="74">
        <v>409</v>
      </c>
      <c r="D49" s="13">
        <v>3</v>
      </c>
      <c r="E49" s="14" t="s">
        <v>3</v>
      </c>
      <c r="F49" s="13" t="s">
        <v>2</v>
      </c>
      <c r="G49" s="82" t="s">
        <v>220</v>
      </c>
      <c r="H49" s="12" t="s">
        <v>7</v>
      </c>
      <c r="I49" s="16">
        <f>I50</f>
        <v>10854.473</v>
      </c>
      <c r="J49" s="16">
        <f t="shared" ref="J49:K49" si="20">J50</f>
        <v>11811.7</v>
      </c>
      <c r="K49" s="16">
        <f t="shared" si="20"/>
        <v>12583.03</v>
      </c>
    </row>
    <row r="50" spans="1:11" s="5" customFormat="1" x14ac:dyDescent="0.2">
      <c r="A50" s="79" t="s">
        <v>29</v>
      </c>
      <c r="B50" s="81">
        <v>24</v>
      </c>
      <c r="C50" s="74">
        <v>409</v>
      </c>
      <c r="D50" s="13">
        <v>3</v>
      </c>
      <c r="E50" s="14" t="s">
        <v>3</v>
      </c>
      <c r="F50" s="13" t="s">
        <v>2</v>
      </c>
      <c r="G50" s="82" t="s">
        <v>220</v>
      </c>
      <c r="H50" s="12">
        <v>500</v>
      </c>
      <c r="I50" s="16">
        <f>I51</f>
        <v>10854.473</v>
      </c>
      <c r="J50" s="16">
        <f t="shared" ref="J50:K50" si="21">J51</f>
        <v>11811.7</v>
      </c>
      <c r="K50" s="16">
        <f t="shared" si="21"/>
        <v>12583.03</v>
      </c>
    </row>
    <row r="51" spans="1:11" s="5" customFormat="1" x14ac:dyDescent="0.2">
      <c r="A51" s="79" t="s">
        <v>28</v>
      </c>
      <c r="B51" s="81">
        <v>24</v>
      </c>
      <c r="C51" s="74">
        <v>409</v>
      </c>
      <c r="D51" s="13">
        <v>3</v>
      </c>
      <c r="E51" s="14" t="s">
        <v>3</v>
      </c>
      <c r="F51" s="13" t="s">
        <v>2</v>
      </c>
      <c r="G51" s="82" t="s">
        <v>220</v>
      </c>
      <c r="H51" s="12">
        <v>540</v>
      </c>
      <c r="I51" s="16">
        <v>10854.473</v>
      </c>
      <c r="J51" s="16">
        <v>11811.7</v>
      </c>
      <c r="K51" s="16">
        <v>12583.03</v>
      </c>
    </row>
    <row r="52" spans="1:11" s="5" customFormat="1" ht="78.75" x14ac:dyDescent="0.2">
      <c r="A52" s="79" t="s">
        <v>253</v>
      </c>
      <c r="B52" s="81">
        <v>24</v>
      </c>
      <c r="C52" s="74">
        <v>409</v>
      </c>
      <c r="D52" s="13">
        <v>3</v>
      </c>
      <c r="E52" s="14" t="s">
        <v>3</v>
      </c>
      <c r="F52" s="13" t="s">
        <v>2</v>
      </c>
      <c r="G52" s="82" t="s">
        <v>219</v>
      </c>
      <c r="H52" s="12" t="s">
        <v>7</v>
      </c>
      <c r="I52" s="16">
        <f>I53</f>
        <v>722</v>
      </c>
      <c r="J52" s="16">
        <f t="shared" ref="J52:K53" si="22">J53</f>
        <v>722</v>
      </c>
      <c r="K52" s="16">
        <f t="shared" si="22"/>
        <v>722</v>
      </c>
    </row>
    <row r="53" spans="1:11" s="5" customFormat="1" x14ac:dyDescent="0.2">
      <c r="A53" s="79" t="s">
        <v>29</v>
      </c>
      <c r="B53" s="81">
        <v>24</v>
      </c>
      <c r="C53" s="74">
        <v>409</v>
      </c>
      <c r="D53" s="13">
        <v>3</v>
      </c>
      <c r="E53" s="14" t="s">
        <v>3</v>
      </c>
      <c r="F53" s="13" t="s">
        <v>2</v>
      </c>
      <c r="G53" s="82" t="s">
        <v>219</v>
      </c>
      <c r="H53" s="12">
        <v>500</v>
      </c>
      <c r="I53" s="16">
        <f>I54</f>
        <v>722</v>
      </c>
      <c r="J53" s="16">
        <f t="shared" si="22"/>
        <v>722</v>
      </c>
      <c r="K53" s="16">
        <f t="shared" si="22"/>
        <v>722</v>
      </c>
    </row>
    <row r="54" spans="1:11" s="5" customFormat="1" x14ac:dyDescent="0.2">
      <c r="A54" s="79" t="s">
        <v>28</v>
      </c>
      <c r="B54" s="81">
        <v>24</v>
      </c>
      <c r="C54" s="74">
        <v>409</v>
      </c>
      <c r="D54" s="13">
        <v>3</v>
      </c>
      <c r="E54" s="14" t="s">
        <v>3</v>
      </c>
      <c r="F54" s="13" t="s">
        <v>2</v>
      </c>
      <c r="G54" s="82" t="s">
        <v>219</v>
      </c>
      <c r="H54" s="12">
        <v>540</v>
      </c>
      <c r="I54" s="16">
        <v>722</v>
      </c>
      <c r="J54" s="16">
        <v>722</v>
      </c>
      <c r="K54" s="16">
        <v>722</v>
      </c>
    </row>
    <row r="55" spans="1:11" s="5" customFormat="1" ht="90" x14ac:dyDescent="0.2">
      <c r="A55" s="79" t="s">
        <v>248</v>
      </c>
      <c r="B55" s="81">
        <v>24</v>
      </c>
      <c r="C55" s="74">
        <v>409</v>
      </c>
      <c r="D55" s="13">
        <v>3</v>
      </c>
      <c r="E55" s="14" t="s">
        <v>3</v>
      </c>
      <c r="F55" s="13" t="s">
        <v>2</v>
      </c>
      <c r="G55" s="82" t="s">
        <v>340</v>
      </c>
      <c r="H55" s="12" t="s">
        <v>7</v>
      </c>
      <c r="I55" s="16">
        <f>I56</f>
        <v>8150.2650000000003</v>
      </c>
      <c r="J55" s="16">
        <f t="shared" ref="J55:K55" si="23">J56</f>
        <v>8185.2650000000003</v>
      </c>
      <c r="K55" s="16">
        <f t="shared" si="23"/>
        <v>8225.2649999999994</v>
      </c>
    </row>
    <row r="56" spans="1:11" s="5" customFormat="1" ht="22.5" x14ac:dyDescent="0.2">
      <c r="A56" s="79" t="s">
        <v>14</v>
      </c>
      <c r="B56" s="81">
        <v>24</v>
      </c>
      <c r="C56" s="74">
        <v>409</v>
      </c>
      <c r="D56" s="13">
        <v>3</v>
      </c>
      <c r="E56" s="14" t="s">
        <v>3</v>
      </c>
      <c r="F56" s="13" t="s">
        <v>2</v>
      </c>
      <c r="G56" s="82" t="s">
        <v>340</v>
      </c>
      <c r="H56" s="12">
        <v>200</v>
      </c>
      <c r="I56" s="16">
        <f>I57</f>
        <v>8150.2650000000003</v>
      </c>
      <c r="J56" s="16">
        <f t="shared" ref="J56:K56" si="24">J57</f>
        <v>8185.2650000000003</v>
      </c>
      <c r="K56" s="16">
        <f t="shared" si="24"/>
        <v>8225.2649999999994</v>
      </c>
    </row>
    <row r="57" spans="1:11" s="5" customFormat="1" ht="22.5" x14ac:dyDescent="0.2">
      <c r="A57" s="79" t="s">
        <v>13</v>
      </c>
      <c r="B57" s="81">
        <v>24</v>
      </c>
      <c r="C57" s="74">
        <v>409</v>
      </c>
      <c r="D57" s="13">
        <v>3</v>
      </c>
      <c r="E57" s="14" t="s">
        <v>3</v>
      </c>
      <c r="F57" s="13" t="s">
        <v>2</v>
      </c>
      <c r="G57" s="82" t="s">
        <v>340</v>
      </c>
      <c r="H57" s="12">
        <v>240</v>
      </c>
      <c r="I57" s="16">
        <v>8150.2650000000003</v>
      </c>
      <c r="J57" s="16">
        <v>8185.2650000000003</v>
      </c>
      <c r="K57" s="16">
        <v>8225.2649999999994</v>
      </c>
    </row>
    <row r="58" spans="1:11" s="5" customFormat="1" x14ac:dyDescent="0.2">
      <c r="A58" s="79" t="s">
        <v>263</v>
      </c>
      <c r="B58" s="81">
        <v>24</v>
      </c>
      <c r="C58" s="74">
        <v>409</v>
      </c>
      <c r="D58" s="13">
        <v>3</v>
      </c>
      <c r="E58" s="14">
        <v>0</v>
      </c>
      <c r="F58" s="13" t="s">
        <v>264</v>
      </c>
      <c r="G58" s="82">
        <v>0</v>
      </c>
      <c r="H58" s="12"/>
      <c r="I58" s="16">
        <f>I59</f>
        <v>45200</v>
      </c>
      <c r="J58" s="16">
        <f t="shared" ref="J58:K58" si="25">J59</f>
        <v>0</v>
      </c>
      <c r="K58" s="16">
        <f t="shared" si="25"/>
        <v>0</v>
      </c>
    </row>
    <row r="59" spans="1:11" s="5" customFormat="1" ht="45" x14ac:dyDescent="0.2">
      <c r="A59" s="107" t="s">
        <v>341</v>
      </c>
      <c r="B59" s="81">
        <v>24</v>
      </c>
      <c r="C59" s="74">
        <v>409</v>
      </c>
      <c r="D59" s="13">
        <v>3</v>
      </c>
      <c r="E59" s="14">
        <v>0</v>
      </c>
      <c r="F59" s="13" t="str">
        <f>F58</f>
        <v>R1</v>
      </c>
      <c r="G59" s="82" t="s">
        <v>262</v>
      </c>
      <c r="H59" s="12"/>
      <c r="I59" s="16">
        <f>I60</f>
        <v>45200</v>
      </c>
      <c r="J59" s="16">
        <f t="shared" ref="J59:K59" si="26">J60</f>
        <v>0</v>
      </c>
      <c r="K59" s="16">
        <f t="shared" si="26"/>
        <v>0</v>
      </c>
    </row>
    <row r="60" spans="1:11" s="5" customFormat="1" ht="22.5" x14ac:dyDescent="0.2">
      <c r="A60" s="79" t="s">
        <v>14</v>
      </c>
      <c r="B60" s="81">
        <v>24</v>
      </c>
      <c r="C60" s="74">
        <v>409</v>
      </c>
      <c r="D60" s="13">
        <v>3</v>
      </c>
      <c r="E60" s="14">
        <v>0</v>
      </c>
      <c r="F60" s="13" t="str">
        <f>F59</f>
        <v>R1</v>
      </c>
      <c r="G60" s="82" t="s">
        <v>262</v>
      </c>
      <c r="H60" s="12">
        <v>200</v>
      </c>
      <c r="I60" s="16">
        <f>I61</f>
        <v>45200</v>
      </c>
      <c r="J60" s="16">
        <f t="shared" ref="J60:K60" si="27">J61</f>
        <v>0</v>
      </c>
      <c r="K60" s="16">
        <f t="shared" si="27"/>
        <v>0</v>
      </c>
    </row>
    <row r="61" spans="1:11" s="5" customFormat="1" ht="22.5" x14ac:dyDescent="0.2">
      <c r="A61" s="79" t="s">
        <v>13</v>
      </c>
      <c r="B61" s="81">
        <v>24</v>
      </c>
      <c r="C61" s="74">
        <v>409</v>
      </c>
      <c r="D61" s="13">
        <v>3</v>
      </c>
      <c r="E61" s="14">
        <v>0</v>
      </c>
      <c r="F61" s="13" t="str">
        <f>F59</f>
        <v>R1</v>
      </c>
      <c r="G61" s="82" t="s">
        <v>262</v>
      </c>
      <c r="H61" s="12">
        <v>240</v>
      </c>
      <c r="I61" s="16">
        <v>45200</v>
      </c>
      <c r="J61" s="16">
        <v>0</v>
      </c>
      <c r="K61" s="16">
        <v>0</v>
      </c>
    </row>
    <row r="62" spans="1:11" s="141" customFormat="1" ht="19.5" customHeight="1" x14ac:dyDescent="0.25">
      <c r="A62" s="119" t="s">
        <v>103</v>
      </c>
      <c r="B62" s="120">
        <v>24</v>
      </c>
      <c r="C62" s="98">
        <v>412</v>
      </c>
      <c r="D62" s="121" t="s">
        <v>7</v>
      </c>
      <c r="E62" s="122" t="s">
        <v>7</v>
      </c>
      <c r="F62" s="121" t="s">
        <v>7</v>
      </c>
      <c r="G62" s="123" t="s">
        <v>7</v>
      </c>
      <c r="H62" s="99" t="s">
        <v>7</v>
      </c>
      <c r="I62" s="124">
        <f>I63</f>
        <v>9779</v>
      </c>
      <c r="J62" s="124">
        <f t="shared" ref="J62:K63" si="28">J63</f>
        <v>9867</v>
      </c>
      <c r="K62" s="124">
        <f t="shared" si="28"/>
        <v>10222</v>
      </c>
    </row>
    <row r="63" spans="1:11" s="5" customFormat="1" ht="44.25" customHeight="1" x14ac:dyDescent="0.2">
      <c r="A63" s="104" t="s">
        <v>272</v>
      </c>
      <c r="B63" s="81">
        <v>24</v>
      </c>
      <c r="C63" s="74">
        <v>412</v>
      </c>
      <c r="D63" s="13" t="s">
        <v>162</v>
      </c>
      <c r="E63" s="14">
        <v>0</v>
      </c>
      <c r="F63" s="13" t="s">
        <v>2</v>
      </c>
      <c r="G63" s="82" t="s">
        <v>9</v>
      </c>
      <c r="H63" s="12" t="s">
        <v>7</v>
      </c>
      <c r="I63" s="16">
        <f>I64</f>
        <v>9779</v>
      </c>
      <c r="J63" s="16">
        <f t="shared" si="28"/>
        <v>9867</v>
      </c>
      <c r="K63" s="125">
        <f t="shared" si="28"/>
        <v>10222</v>
      </c>
    </row>
    <row r="64" spans="1:11" s="5" customFormat="1" ht="41.65" customHeight="1" x14ac:dyDescent="0.2">
      <c r="A64" s="104" t="s">
        <v>295</v>
      </c>
      <c r="B64" s="81">
        <v>24</v>
      </c>
      <c r="C64" s="74">
        <v>412</v>
      </c>
      <c r="D64" s="13" t="s">
        <v>162</v>
      </c>
      <c r="E64" s="14">
        <v>1</v>
      </c>
      <c r="F64" s="13" t="s">
        <v>2</v>
      </c>
      <c r="G64" s="82" t="s">
        <v>9</v>
      </c>
      <c r="H64" s="12"/>
      <c r="I64" s="16">
        <f>I65</f>
        <v>9779</v>
      </c>
      <c r="J64" s="16">
        <f t="shared" ref="J64:K64" si="29">J65</f>
        <v>9867</v>
      </c>
      <c r="K64" s="16">
        <f t="shared" si="29"/>
        <v>10222</v>
      </c>
    </row>
    <row r="65" spans="1:11" s="5" customFormat="1" ht="22.5" x14ac:dyDescent="0.2">
      <c r="A65" s="79" t="s">
        <v>73</v>
      </c>
      <c r="B65" s="81">
        <v>24</v>
      </c>
      <c r="C65" s="74">
        <v>412</v>
      </c>
      <c r="D65" s="13" t="s">
        <v>162</v>
      </c>
      <c r="E65" s="14">
        <v>1</v>
      </c>
      <c r="F65" s="13" t="s">
        <v>2</v>
      </c>
      <c r="G65" s="82" t="s">
        <v>69</v>
      </c>
      <c r="H65" s="12" t="s">
        <v>7</v>
      </c>
      <c r="I65" s="16">
        <f>I66+I68+I70</f>
        <v>9779</v>
      </c>
      <c r="J65" s="16">
        <f>J66+J68+J70</f>
        <v>9867</v>
      </c>
      <c r="K65" s="16">
        <f>K66+K68+K70</f>
        <v>10222</v>
      </c>
    </row>
    <row r="66" spans="1:11" s="5" customFormat="1" ht="56.25" x14ac:dyDescent="0.2">
      <c r="A66" s="79" t="s">
        <v>6</v>
      </c>
      <c r="B66" s="81">
        <v>24</v>
      </c>
      <c r="C66" s="74">
        <v>412</v>
      </c>
      <c r="D66" s="13" t="s">
        <v>162</v>
      </c>
      <c r="E66" s="14">
        <v>1</v>
      </c>
      <c r="F66" s="13" t="s">
        <v>2</v>
      </c>
      <c r="G66" s="82" t="s">
        <v>69</v>
      </c>
      <c r="H66" s="12">
        <v>100</v>
      </c>
      <c r="I66" s="16">
        <f>I67</f>
        <v>9042.7000000000007</v>
      </c>
      <c r="J66" s="16">
        <f>J67</f>
        <v>9130.66</v>
      </c>
      <c r="K66" s="16">
        <f>K67</f>
        <v>9486.5159999999996</v>
      </c>
    </row>
    <row r="67" spans="1:11" s="5" customFormat="1" x14ac:dyDescent="0.2">
      <c r="A67" s="79" t="s">
        <v>72</v>
      </c>
      <c r="B67" s="81">
        <v>24</v>
      </c>
      <c r="C67" s="74">
        <v>412</v>
      </c>
      <c r="D67" s="13" t="s">
        <v>162</v>
      </c>
      <c r="E67" s="14">
        <v>1</v>
      </c>
      <c r="F67" s="13" t="s">
        <v>2</v>
      </c>
      <c r="G67" s="82" t="s">
        <v>69</v>
      </c>
      <c r="H67" s="12">
        <v>110</v>
      </c>
      <c r="I67" s="16">
        <v>9042.7000000000007</v>
      </c>
      <c r="J67" s="16">
        <v>9130.66</v>
      </c>
      <c r="K67" s="16">
        <v>9486.5159999999996</v>
      </c>
    </row>
    <row r="68" spans="1:11" s="5" customFormat="1" ht="22.5" x14ac:dyDescent="0.2">
      <c r="A68" s="79" t="s">
        <v>14</v>
      </c>
      <c r="B68" s="81">
        <v>24</v>
      </c>
      <c r="C68" s="74">
        <v>412</v>
      </c>
      <c r="D68" s="13" t="s">
        <v>162</v>
      </c>
      <c r="E68" s="14">
        <v>1</v>
      </c>
      <c r="F68" s="13" t="s">
        <v>2</v>
      </c>
      <c r="G68" s="82" t="s">
        <v>69</v>
      </c>
      <c r="H68" s="12">
        <v>200</v>
      </c>
      <c r="I68" s="16">
        <f>I69</f>
        <v>656.3</v>
      </c>
      <c r="J68" s="16">
        <f>J69</f>
        <v>656.34</v>
      </c>
      <c r="K68" s="16">
        <f>K69</f>
        <v>655.48400000000004</v>
      </c>
    </row>
    <row r="69" spans="1:11" s="5" customFormat="1" ht="22.5" x14ac:dyDescent="0.2">
      <c r="A69" s="79" t="s">
        <v>13</v>
      </c>
      <c r="B69" s="81">
        <v>24</v>
      </c>
      <c r="C69" s="74">
        <v>412</v>
      </c>
      <c r="D69" s="13" t="s">
        <v>162</v>
      </c>
      <c r="E69" s="14">
        <v>1</v>
      </c>
      <c r="F69" s="13" t="s">
        <v>2</v>
      </c>
      <c r="G69" s="82" t="s">
        <v>69</v>
      </c>
      <c r="H69" s="12">
        <v>240</v>
      </c>
      <c r="I69" s="16">
        <v>656.3</v>
      </c>
      <c r="J69" s="16">
        <v>656.34</v>
      </c>
      <c r="K69" s="16">
        <v>655.48400000000004</v>
      </c>
    </row>
    <row r="70" spans="1:11" s="5" customFormat="1" x14ac:dyDescent="0.2">
      <c r="A70" s="79" t="s">
        <v>71</v>
      </c>
      <c r="B70" s="81">
        <v>24</v>
      </c>
      <c r="C70" s="74">
        <v>412</v>
      </c>
      <c r="D70" s="13" t="s">
        <v>162</v>
      </c>
      <c r="E70" s="14">
        <v>1</v>
      </c>
      <c r="F70" s="13" t="s">
        <v>2</v>
      </c>
      <c r="G70" s="82" t="s">
        <v>69</v>
      </c>
      <c r="H70" s="12">
        <v>800</v>
      </c>
      <c r="I70" s="16">
        <f>I71</f>
        <v>80</v>
      </c>
      <c r="J70" s="16">
        <f>J71</f>
        <v>80</v>
      </c>
      <c r="K70" s="16">
        <f>K71</f>
        <v>80</v>
      </c>
    </row>
    <row r="71" spans="1:11" s="5" customFormat="1" x14ac:dyDescent="0.2">
      <c r="A71" s="79" t="s">
        <v>70</v>
      </c>
      <c r="B71" s="81">
        <v>24</v>
      </c>
      <c r="C71" s="74">
        <v>412</v>
      </c>
      <c r="D71" s="13" t="s">
        <v>162</v>
      </c>
      <c r="E71" s="14">
        <v>1</v>
      </c>
      <c r="F71" s="13">
        <v>0</v>
      </c>
      <c r="G71" s="82" t="s">
        <v>69</v>
      </c>
      <c r="H71" s="12">
        <v>850</v>
      </c>
      <c r="I71" s="16">
        <v>80</v>
      </c>
      <c r="J71" s="16">
        <v>80</v>
      </c>
      <c r="K71" s="16">
        <v>80</v>
      </c>
    </row>
    <row r="72" spans="1:11" s="5" customFormat="1" ht="18.600000000000001" customHeight="1" x14ac:dyDescent="0.2">
      <c r="A72" s="79" t="s">
        <v>218</v>
      </c>
      <c r="B72" s="81">
        <v>24</v>
      </c>
      <c r="C72" s="74">
        <v>500</v>
      </c>
      <c r="D72" s="13" t="s">
        <v>7</v>
      </c>
      <c r="E72" s="14" t="s">
        <v>7</v>
      </c>
      <c r="F72" s="13" t="s">
        <v>7</v>
      </c>
      <c r="G72" s="82" t="s">
        <v>7</v>
      </c>
      <c r="H72" s="12" t="s">
        <v>7</v>
      </c>
      <c r="I72" s="16">
        <f>I73+I83+I98+I92</f>
        <v>18818.3</v>
      </c>
      <c r="J72" s="16">
        <f>J73+J83+J98+J92</f>
        <v>16853.2</v>
      </c>
      <c r="K72" s="16">
        <f>K73+K83+K98+K92</f>
        <v>115569.84138999999</v>
      </c>
    </row>
    <row r="73" spans="1:11" s="5" customFormat="1" x14ac:dyDescent="0.2">
      <c r="A73" s="79" t="s">
        <v>217</v>
      </c>
      <c r="B73" s="81">
        <v>24</v>
      </c>
      <c r="C73" s="74">
        <v>501</v>
      </c>
      <c r="D73" s="13" t="s">
        <v>7</v>
      </c>
      <c r="E73" s="14" t="s">
        <v>7</v>
      </c>
      <c r="F73" s="13" t="s">
        <v>7</v>
      </c>
      <c r="G73" s="82" t="s">
        <v>7</v>
      </c>
      <c r="H73" s="12" t="s">
        <v>7</v>
      </c>
      <c r="I73" s="16">
        <f>I74</f>
        <v>0</v>
      </c>
      <c r="J73" s="16">
        <f t="shared" ref="J73:K74" si="30">J74</f>
        <v>0</v>
      </c>
      <c r="K73" s="16">
        <f t="shared" si="30"/>
        <v>91978.841389999987</v>
      </c>
    </row>
    <row r="74" spans="1:11" s="5" customFormat="1" ht="45" x14ac:dyDescent="0.2">
      <c r="A74" s="104" t="s">
        <v>272</v>
      </c>
      <c r="B74" s="81">
        <v>24</v>
      </c>
      <c r="C74" s="74">
        <v>501</v>
      </c>
      <c r="D74" s="13" t="s">
        <v>162</v>
      </c>
      <c r="E74" s="14" t="s">
        <v>3</v>
      </c>
      <c r="F74" s="13" t="s">
        <v>2</v>
      </c>
      <c r="G74" s="82" t="s">
        <v>9</v>
      </c>
      <c r="H74" s="12" t="s">
        <v>7</v>
      </c>
      <c r="I74" s="16">
        <f>I75</f>
        <v>0</v>
      </c>
      <c r="J74" s="16">
        <f t="shared" si="30"/>
        <v>0</v>
      </c>
      <c r="K74" s="16">
        <f t="shared" si="30"/>
        <v>91978.841389999987</v>
      </c>
    </row>
    <row r="75" spans="1:11" s="5" customFormat="1" x14ac:dyDescent="0.2">
      <c r="A75" s="104" t="s">
        <v>312</v>
      </c>
      <c r="B75" s="81">
        <v>24</v>
      </c>
      <c r="C75" s="74">
        <v>501</v>
      </c>
      <c r="D75" s="13" t="s">
        <v>162</v>
      </c>
      <c r="E75" s="14">
        <v>4</v>
      </c>
      <c r="F75" s="13">
        <v>0</v>
      </c>
      <c r="G75" s="82">
        <v>0</v>
      </c>
      <c r="H75" s="12"/>
      <c r="I75" s="16">
        <f>I76</f>
        <v>0</v>
      </c>
      <c r="J75" s="16">
        <f t="shared" ref="J75:K75" si="31">J76</f>
        <v>0</v>
      </c>
      <c r="K75" s="16">
        <f t="shared" si="31"/>
        <v>91978.841389999987</v>
      </c>
    </row>
    <row r="76" spans="1:11" s="5" customFormat="1" ht="33.75" x14ac:dyDescent="0.2">
      <c r="A76" s="119" t="s">
        <v>299</v>
      </c>
      <c r="B76" s="81">
        <v>24</v>
      </c>
      <c r="C76" s="74">
        <v>501</v>
      </c>
      <c r="D76" s="13">
        <v>2</v>
      </c>
      <c r="E76" s="14">
        <v>4</v>
      </c>
      <c r="F76" s="13" t="s">
        <v>296</v>
      </c>
      <c r="G76" s="82">
        <v>0</v>
      </c>
      <c r="H76" s="12"/>
      <c r="I76" s="16">
        <f>I77+I80</f>
        <v>0</v>
      </c>
      <c r="J76" s="16">
        <f t="shared" ref="J76:K76" si="32">J77+J80</f>
        <v>0</v>
      </c>
      <c r="K76" s="16">
        <f t="shared" si="32"/>
        <v>91978.841389999987</v>
      </c>
    </row>
    <row r="77" spans="1:11" s="5" customFormat="1" ht="74.25" customHeight="1" x14ac:dyDescent="0.2">
      <c r="A77" s="79" t="s">
        <v>297</v>
      </c>
      <c r="B77" s="81">
        <v>24</v>
      </c>
      <c r="C77" s="74">
        <v>501</v>
      </c>
      <c r="D77" s="13">
        <v>2</v>
      </c>
      <c r="E77" s="14">
        <v>4</v>
      </c>
      <c r="F77" s="13" t="s">
        <v>296</v>
      </c>
      <c r="G77" s="82">
        <v>67483</v>
      </c>
      <c r="H77" s="12"/>
      <c r="I77" s="16">
        <f>I78</f>
        <v>0</v>
      </c>
      <c r="J77" s="16">
        <f t="shared" ref="J77" si="33">J78</f>
        <v>0</v>
      </c>
      <c r="K77" s="16">
        <f>K78</f>
        <v>90229.494049999994</v>
      </c>
    </row>
    <row r="78" spans="1:11" s="5" customFormat="1" ht="27" customHeight="1" x14ac:dyDescent="0.2">
      <c r="A78" s="79" t="s">
        <v>99</v>
      </c>
      <c r="B78" s="81">
        <v>24</v>
      </c>
      <c r="C78" s="74">
        <v>501</v>
      </c>
      <c r="D78" s="13">
        <v>2</v>
      </c>
      <c r="E78" s="14">
        <v>4</v>
      </c>
      <c r="F78" s="13" t="s">
        <v>296</v>
      </c>
      <c r="G78" s="82">
        <v>67483</v>
      </c>
      <c r="H78" s="12">
        <v>400</v>
      </c>
      <c r="I78" s="16">
        <f>I79</f>
        <v>0</v>
      </c>
      <c r="J78" s="16">
        <f t="shared" ref="J78:K78" si="34">J79</f>
        <v>0</v>
      </c>
      <c r="K78" s="16">
        <f t="shared" si="34"/>
        <v>90229.494049999994</v>
      </c>
    </row>
    <row r="79" spans="1:11" s="5" customFormat="1" ht="16.5" customHeight="1" x14ac:dyDescent="0.2">
      <c r="A79" s="79" t="s">
        <v>98</v>
      </c>
      <c r="B79" s="81">
        <v>24</v>
      </c>
      <c r="C79" s="74">
        <v>501</v>
      </c>
      <c r="D79" s="13">
        <v>2</v>
      </c>
      <c r="E79" s="14">
        <v>4</v>
      </c>
      <c r="F79" s="13" t="s">
        <v>296</v>
      </c>
      <c r="G79" s="82">
        <v>67483</v>
      </c>
      <c r="H79" s="12">
        <v>410</v>
      </c>
      <c r="I79" s="16"/>
      <c r="J79" s="16"/>
      <c r="K79" s="16">
        <v>90229.494049999994</v>
      </c>
    </row>
    <row r="80" spans="1:11" s="5" customFormat="1" ht="56.25" x14ac:dyDescent="0.2">
      <c r="A80" s="79" t="s">
        <v>298</v>
      </c>
      <c r="B80" s="81">
        <v>24</v>
      </c>
      <c r="C80" s="74">
        <v>501</v>
      </c>
      <c r="D80" s="13">
        <v>2</v>
      </c>
      <c r="E80" s="14">
        <v>4</v>
      </c>
      <c r="F80" s="13" t="s">
        <v>296</v>
      </c>
      <c r="G80" s="82">
        <v>67484</v>
      </c>
      <c r="H80" s="12"/>
      <c r="I80" s="16">
        <f>I81</f>
        <v>0</v>
      </c>
      <c r="J80" s="16">
        <f t="shared" ref="J80:K80" si="35">J81</f>
        <v>0</v>
      </c>
      <c r="K80" s="16">
        <f t="shared" si="35"/>
        <v>1749.34734</v>
      </c>
    </row>
    <row r="81" spans="1:11" s="5" customFormat="1" ht="32.65" customHeight="1" x14ac:dyDescent="0.2">
      <c r="A81" s="79" t="s">
        <v>99</v>
      </c>
      <c r="B81" s="81">
        <v>24</v>
      </c>
      <c r="C81" s="74">
        <v>501</v>
      </c>
      <c r="D81" s="13">
        <v>2</v>
      </c>
      <c r="E81" s="14">
        <v>4</v>
      </c>
      <c r="F81" s="13" t="s">
        <v>296</v>
      </c>
      <c r="G81" s="82">
        <v>67484</v>
      </c>
      <c r="H81" s="12">
        <v>400</v>
      </c>
      <c r="I81" s="16">
        <f>I82</f>
        <v>0</v>
      </c>
      <c r="J81" s="16">
        <f t="shared" ref="J81:K81" si="36">J82</f>
        <v>0</v>
      </c>
      <c r="K81" s="16">
        <f t="shared" si="36"/>
        <v>1749.34734</v>
      </c>
    </row>
    <row r="82" spans="1:11" s="5" customFormat="1" x14ac:dyDescent="0.2">
      <c r="A82" s="79" t="s">
        <v>98</v>
      </c>
      <c r="B82" s="81">
        <v>24</v>
      </c>
      <c r="C82" s="74">
        <v>501</v>
      </c>
      <c r="D82" s="13">
        <v>2</v>
      </c>
      <c r="E82" s="14">
        <v>4</v>
      </c>
      <c r="F82" s="13" t="s">
        <v>296</v>
      </c>
      <c r="G82" s="82">
        <v>67484</v>
      </c>
      <c r="H82" s="12">
        <v>410</v>
      </c>
      <c r="I82" s="16"/>
      <c r="J82" s="16"/>
      <c r="K82" s="16">
        <v>1749.34734</v>
      </c>
    </row>
    <row r="83" spans="1:11" s="5" customFormat="1" x14ac:dyDescent="0.2">
      <c r="A83" s="79" t="s">
        <v>216</v>
      </c>
      <c r="B83" s="81">
        <v>24</v>
      </c>
      <c r="C83" s="74">
        <v>502</v>
      </c>
      <c r="D83" s="13" t="s">
        <v>7</v>
      </c>
      <c r="E83" s="14" t="s">
        <v>7</v>
      </c>
      <c r="F83" s="13" t="s">
        <v>7</v>
      </c>
      <c r="G83" s="82" t="s">
        <v>7</v>
      </c>
      <c r="H83" s="12" t="s">
        <v>7</v>
      </c>
      <c r="I83" s="16">
        <f>I84</f>
        <v>9868.1</v>
      </c>
      <c r="J83" s="16">
        <f t="shared" ref="J83:K84" si="37">J84</f>
        <v>8830</v>
      </c>
      <c r="K83" s="16">
        <f t="shared" si="37"/>
        <v>15272.1</v>
      </c>
    </row>
    <row r="84" spans="1:11" s="5" customFormat="1" ht="50.25" customHeight="1" x14ac:dyDescent="0.2">
      <c r="A84" s="104" t="s">
        <v>272</v>
      </c>
      <c r="B84" s="81">
        <v>24</v>
      </c>
      <c r="C84" s="74">
        <v>502</v>
      </c>
      <c r="D84" s="13" t="s">
        <v>162</v>
      </c>
      <c r="E84" s="14" t="s">
        <v>3</v>
      </c>
      <c r="F84" s="13" t="s">
        <v>2</v>
      </c>
      <c r="G84" s="82" t="s">
        <v>9</v>
      </c>
      <c r="H84" s="12" t="s">
        <v>7</v>
      </c>
      <c r="I84" s="16">
        <f>I85</f>
        <v>9868.1</v>
      </c>
      <c r="J84" s="16">
        <f t="shared" si="37"/>
        <v>8830</v>
      </c>
      <c r="K84" s="16">
        <f t="shared" si="37"/>
        <v>15272.1</v>
      </c>
    </row>
    <row r="85" spans="1:11" s="5" customFormat="1" ht="39" customHeight="1" x14ac:dyDescent="0.2">
      <c r="A85" s="104" t="s">
        <v>295</v>
      </c>
      <c r="B85" s="81">
        <v>24</v>
      </c>
      <c r="C85" s="74">
        <v>502</v>
      </c>
      <c r="D85" s="13">
        <v>2</v>
      </c>
      <c r="E85" s="14">
        <v>1</v>
      </c>
      <c r="F85" s="13">
        <v>0</v>
      </c>
      <c r="G85" s="82">
        <v>0</v>
      </c>
      <c r="H85" s="12"/>
      <c r="I85" s="16">
        <f>I86+I89</f>
        <v>9868.1</v>
      </c>
      <c r="J85" s="16">
        <f t="shared" ref="J85:K85" si="38">J86+J89</f>
        <v>8830</v>
      </c>
      <c r="K85" s="16">
        <f t="shared" si="38"/>
        <v>15272.1</v>
      </c>
    </row>
    <row r="86" spans="1:11" s="5" customFormat="1" ht="46.5" customHeight="1" x14ac:dyDescent="0.2">
      <c r="A86" s="119" t="s">
        <v>342</v>
      </c>
      <c r="B86" s="81">
        <v>24</v>
      </c>
      <c r="C86" s="74">
        <v>502</v>
      </c>
      <c r="D86" s="13">
        <v>2</v>
      </c>
      <c r="E86" s="14">
        <v>1</v>
      </c>
      <c r="F86" s="13">
        <v>0</v>
      </c>
      <c r="G86" s="82">
        <v>86640</v>
      </c>
      <c r="H86" s="12"/>
      <c r="I86" s="16">
        <f>I87</f>
        <v>5868.1</v>
      </c>
      <c r="J86" s="16">
        <f t="shared" ref="J86:K86" si="39">J87</f>
        <v>8830</v>
      </c>
      <c r="K86" s="16">
        <f t="shared" si="39"/>
        <v>15272.1</v>
      </c>
    </row>
    <row r="87" spans="1:11" s="5" customFormat="1" ht="24" customHeight="1" x14ac:dyDescent="0.2">
      <c r="A87" s="79" t="s">
        <v>14</v>
      </c>
      <c r="B87" s="81">
        <v>24</v>
      </c>
      <c r="C87" s="74">
        <v>502</v>
      </c>
      <c r="D87" s="13">
        <v>2</v>
      </c>
      <c r="E87" s="14">
        <v>1</v>
      </c>
      <c r="F87" s="13">
        <v>0</v>
      </c>
      <c r="G87" s="82">
        <v>86640</v>
      </c>
      <c r="H87" s="12">
        <v>200</v>
      </c>
      <c r="I87" s="16">
        <f>I88</f>
        <v>5868.1</v>
      </c>
      <c r="J87" s="16">
        <f t="shared" ref="J87:K87" si="40">J88</f>
        <v>8830</v>
      </c>
      <c r="K87" s="16">
        <f t="shared" si="40"/>
        <v>15272.1</v>
      </c>
    </row>
    <row r="88" spans="1:11" s="5" customFormat="1" ht="22.5" x14ac:dyDescent="0.2">
      <c r="A88" s="79" t="s">
        <v>13</v>
      </c>
      <c r="B88" s="81">
        <v>24</v>
      </c>
      <c r="C88" s="74">
        <v>502</v>
      </c>
      <c r="D88" s="13">
        <v>2</v>
      </c>
      <c r="E88" s="14">
        <v>1</v>
      </c>
      <c r="F88" s="13">
        <v>0</v>
      </c>
      <c r="G88" s="82">
        <v>86640</v>
      </c>
      <c r="H88" s="12">
        <v>240</v>
      </c>
      <c r="I88" s="16">
        <v>5868.1</v>
      </c>
      <c r="J88" s="16">
        <v>8830</v>
      </c>
      <c r="K88" s="16">
        <v>15272.1</v>
      </c>
    </row>
    <row r="89" spans="1:11" s="5" customFormat="1" ht="22.5" x14ac:dyDescent="0.2">
      <c r="A89" s="119" t="s">
        <v>249</v>
      </c>
      <c r="B89" s="81">
        <v>24</v>
      </c>
      <c r="C89" s="74">
        <v>502</v>
      </c>
      <c r="D89" s="13" t="s">
        <v>162</v>
      </c>
      <c r="E89" s="14">
        <v>1</v>
      </c>
      <c r="F89" s="13" t="s">
        <v>2</v>
      </c>
      <c r="G89" s="82" t="s">
        <v>215</v>
      </c>
      <c r="H89" s="12" t="s">
        <v>7</v>
      </c>
      <c r="I89" s="16">
        <f>I90</f>
        <v>4000</v>
      </c>
      <c r="J89" s="16">
        <f t="shared" ref="J89:K89" si="41">J90</f>
        <v>0</v>
      </c>
      <c r="K89" s="16">
        <f t="shared" si="41"/>
        <v>0</v>
      </c>
    </row>
    <row r="90" spans="1:11" s="5" customFormat="1" x14ac:dyDescent="0.2">
      <c r="A90" s="79" t="s">
        <v>29</v>
      </c>
      <c r="B90" s="81">
        <v>24</v>
      </c>
      <c r="C90" s="74">
        <v>502</v>
      </c>
      <c r="D90" s="13" t="s">
        <v>162</v>
      </c>
      <c r="E90" s="14">
        <v>1</v>
      </c>
      <c r="F90" s="13" t="s">
        <v>2</v>
      </c>
      <c r="G90" s="82" t="s">
        <v>215</v>
      </c>
      <c r="H90" s="12">
        <v>500</v>
      </c>
      <c r="I90" s="16">
        <f>I91</f>
        <v>4000</v>
      </c>
      <c r="J90" s="16">
        <f t="shared" ref="J90:K90" si="42">J91</f>
        <v>0</v>
      </c>
      <c r="K90" s="16">
        <f t="shared" si="42"/>
        <v>0</v>
      </c>
    </row>
    <row r="91" spans="1:11" s="5" customFormat="1" x14ac:dyDescent="0.2">
      <c r="A91" s="79" t="s">
        <v>28</v>
      </c>
      <c r="B91" s="81">
        <v>24</v>
      </c>
      <c r="C91" s="74">
        <v>502</v>
      </c>
      <c r="D91" s="13" t="s">
        <v>162</v>
      </c>
      <c r="E91" s="14">
        <v>1</v>
      </c>
      <c r="F91" s="13" t="s">
        <v>2</v>
      </c>
      <c r="G91" s="82" t="s">
        <v>215</v>
      </c>
      <c r="H91" s="12">
        <v>540</v>
      </c>
      <c r="I91" s="16">
        <v>4000</v>
      </c>
      <c r="J91" s="16">
        <v>0</v>
      </c>
      <c r="K91" s="16">
        <v>0</v>
      </c>
    </row>
    <row r="92" spans="1:11" s="5" customFormat="1" x14ac:dyDescent="0.2">
      <c r="A92" s="79" t="s">
        <v>310</v>
      </c>
      <c r="B92" s="81">
        <v>24</v>
      </c>
      <c r="C92" s="74">
        <v>503</v>
      </c>
      <c r="D92" s="13"/>
      <c r="E92" s="14"/>
      <c r="F92" s="13"/>
      <c r="G92" s="82"/>
      <c r="H92" s="12"/>
      <c r="I92" s="16">
        <f>I93</f>
        <v>1000</v>
      </c>
      <c r="J92" s="16">
        <f t="shared" ref="J92:K92" si="43">J93</f>
        <v>0</v>
      </c>
      <c r="K92" s="16">
        <f t="shared" si="43"/>
        <v>0</v>
      </c>
    </row>
    <row r="93" spans="1:11" s="5" customFormat="1" ht="45" x14ac:dyDescent="0.2">
      <c r="A93" s="104" t="s">
        <v>272</v>
      </c>
      <c r="B93" s="81">
        <v>24</v>
      </c>
      <c r="C93" s="74">
        <v>503</v>
      </c>
      <c r="D93" s="13">
        <v>2</v>
      </c>
      <c r="E93" s="14">
        <v>0</v>
      </c>
      <c r="F93" s="13">
        <v>0</v>
      </c>
      <c r="G93" s="82">
        <v>0</v>
      </c>
      <c r="H93" s="12"/>
      <c r="I93" s="16">
        <f>I94</f>
        <v>1000</v>
      </c>
      <c r="J93" s="16">
        <f t="shared" ref="J93:K93" si="44">J94</f>
        <v>0</v>
      </c>
      <c r="K93" s="16">
        <f t="shared" si="44"/>
        <v>0</v>
      </c>
    </row>
    <row r="94" spans="1:11" s="5" customFormat="1" ht="22.5" x14ac:dyDescent="0.2">
      <c r="A94" s="105" t="s">
        <v>311</v>
      </c>
      <c r="B94" s="81">
        <v>24</v>
      </c>
      <c r="C94" s="74">
        <v>503</v>
      </c>
      <c r="D94" s="13" t="s">
        <v>162</v>
      </c>
      <c r="E94" s="14">
        <v>2</v>
      </c>
      <c r="F94" s="13">
        <v>0</v>
      </c>
      <c r="G94" s="82">
        <v>0</v>
      </c>
      <c r="H94" s="12"/>
      <c r="I94" s="16">
        <f>I95</f>
        <v>1000</v>
      </c>
      <c r="J94" s="16">
        <f t="shared" ref="J94:K94" si="45">J95</f>
        <v>0</v>
      </c>
      <c r="K94" s="16">
        <f t="shared" si="45"/>
        <v>0</v>
      </c>
    </row>
    <row r="95" spans="1:11" s="5" customFormat="1" ht="33.75" x14ac:dyDescent="0.2">
      <c r="A95" s="79" t="s">
        <v>372</v>
      </c>
      <c r="B95" s="81">
        <v>24</v>
      </c>
      <c r="C95" s="74">
        <v>503</v>
      </c>
      <c r="D95" s="13" t="s">
        <v>162</v>
      </c>
      <c r="E95" s="14">
        <v>2</v>
      </c>
      <c r="F95" s="13" t="s">
        <v>2</v>
      </c>
      <c r="G95" s="82">
        <v>81640</v>
      </c>
      <c r="H95" s="12"/>
      <c r="I95" s="16">
        <f t="shared" ref="I95:K96" si="46">I96</f>
        <v>1000</v>
      </c>
      <c r="J95" s="16">
        <f t="shared" si="46"/>
        <v>0</v>
      </c>
      <c r="K95" s="16">
        <f t="shared" si="46"/>
        <v>0</v>
      </c>
    </row>
    <row r="96" spans="1:11" s="5" customFormat="1" ht="22.5" x14ac:dyDescent="0.2">
      <c r="A96" s="79" t="s">
        <v>14</v>
      </c>
      <c r="B96" s="81">
        <v>24</v>
      </c>
      <c r="C96" s="74">
        <v>503</v>
      </c>
      <c r="D96" s="13" t="s">
        <v>162</v>
      </c>
      <c r="E96" s="14">
        <v>2</v>
      </c>
      <c r="F96" s="13" t="s">
        <v>2</v>
      </c>
      <c r="G96" s="82">
        <v>81640</v>
      </c>
      <c r="H96" s="12">
        <v>200</v>
      </c>
      <c r="I96" s="16">
        <f t="shared" si="46"/>
        <v>1000</v>
      </c>
      <c r="J96" s="16">
        <f t="shared" si="46"/>
        <v>0</v>
      </c>
      <c r="K96" s="16">
        <f t="shared" si="46"/>
        <v>0</v>
      </c>
    </row>
    <row r="97" spans="1:11" s="5" customFormat="1" ht="22.5" x14ac:dyDescent="0.2">
      <c r="A97" s="79" t="s">
        <v>13</v>
      </c>
      <c r="B97" s="81">
        <v>24</v>
      </c>
      <c r="C97" s="74">
        <v>503</v>
      </c>
      <c r="D97" s="13" t="s">
        <v>162</v>
      </c>
      <c r="E97" s="14">
        <v>2</v>
      </c>
      <c r="F97" s="13" t="s">
        <v>2</v>
      </c>
      <c r="G97" s="82">
        <v>81640</v>
      </c>
      <c r="H97" s="12">
        <v>240</v>
      </c>
      <c r="I97" s="16">
        <v>1000</v>
      </c>
      <c r="J97" s="16">
        <v>0</v>
      </c>
      <c r="K97" s="16">
        <v>0</v>
      </c>
    </row>
    <row r="98" spans="1:11" s="5" customFormat="1" ht="22.5" x14ac:dyDescent="0.2">
      <c r="A98" s="79" t="s">
        <v>214</v>
      </c>
      <c r="B98" s="81">
        <v>24</v>
      </c>
      <c r="C98" s="74">
        <v>505</v>
      </c>
      <c r="D98" s="13" t="s">
        <v>7</v>
      </c>
      <c r="E98" s="14" t="s">
        <v>7</v>
      </c>
      <c r="F98" s="13" t="s">
        <v>7</v>
      </c>
      <c r="G98" s="82" t="s">
        <v>7</v>
      </c>
      <c r="H98" s="12" t="s">
        <v>7</v>
      </c>
      <c r="I98" s="16">
        <f>I99</f>
        <v>7950.2</v>
      </c>
      <c r="J98" s="16">
        <f t="shared" ref="J98:K98" si="47">J99</f>
        <v>8023.2</v>
      </c>
      <c r="K98" s="16">
        <f t="shared" si="47"/>
        <v>8318.9</v>
      </c>
    </row>
    <row r="99" spans="1:11" s="5" customFormat="1" ht="45" customHeight="1" x14ac:dyDescent="0.2">
      <c r="A99" s="104" t="s">
        <v>272</v>
      </c>
      <c r="B99" s="81">
        <v>24</v>
      </c>
      <c r="C99" s="74">
        <v>505</v>
      </c>
      <c r="D99" s="13" t="s">
        <v>162</v>
      </c>
      <c r="E99" s="14" t="s">
        <v>3</v>
      </c>
      <c r="F99" s="13" t="s">
        <v>2</v>
      </c>
      <c r="G99" s="82" t="s">
        <v>9</v>
      </c>
      <c r="H99" s="12" t="s">
        <v>7</v>
      </c>
      <c r="I99" s="16">
        <f>I100+I108</f>
        <v>7950.2</v>
      </c>
      <c r="J99" s="16">
        <f t="shared" ref="J99:K99" si="48">J100+J108</f>
        <v>8023.2</v>
      </c>
      <c r="K99" s="16">
        <f t="shared" si="48"/>
        <v>8318.9</v>
      </c>
    </row>
    <row r="100" spans="1:11" s="5" customFormat="1" ht="43.15" customHeight="1" x14ac:dyDescent="0.2">
      <c r="A100" s="104" t="s">
        <v>295</v>
      </c>
      <c r="B100" s="81">
        <v>24</v>
      </c>
      <c r="C100" s="74">
        <v>505</v>
      </c>
      <c r="D100" s="13" t="s">
        <v>162</v>
      </c>
      <c r="E100" s="14">
        <v>1</v>
      </c>
      <c r="F100" s="13" t="s">
        <v>2</v>
      </c>
      <c r="G100" s="82">
        <v>0</v>
      </c>
      <c r="H100" s="12"/>
      <c r="I100" s="16">
        <f>I101</f>
        <v>7870.2</v>
      </c>
      <c r="J100" s="16">
        <f t="shared" ref="J100:K100" si="49">J101</f>
        <v>7943.2</v>
      </c>
      <c r="K100" s="16">
        <f t="shared" si="49"/>
        <v>8238.9</v>
      </c>
    </row>
    <row r="101" spans="1:11" s="5" customFormat="1" ht="27.6" customHeight="1" x14ac:dyDescent="0.2">
      <c r="A101" s="79" t="s">
        <v>15</v>
      </c>
      <c r="B101" s="81">
        <v>24</v>
      </c>
      <c r="C101" s="74">
        <v>505</v>
      </c>
      <c r="D101" s="13" t="s">
        <v>162</v>
      </c>
      <c r="E101" s="14">
        <v>1</v>
      </c>
      <c r="F101" s="13" t="s">
        <v>2</v>
      </c>
      <c r="G101" s="82" t="s">
        <v>11</v>
      </c>
      <c r="H101" s="12" t="s">
        <v>7</v>
      </c>
      <c r="I101" s="16">
        <f>I102+I104+I106</f>
        <v>7870.2</v>
      </c>
      <c r="J101" s="16">
        <f t="shared" ref="J101:K101" si="50">J102+J104+J106</f>
        <v>7943.2</v>
      </c>
      <c r="K101" s="16">
        <f t="shared" si="50"/>
        <v>8238.9</v>
      </c>
    </row>
    <row r="102" spans="1:11" s="5" customFormat="1" ht="56.25" x14ac:dyDescent="0.2">
      <c r="A102" s="79" t="s">
        <v>6</v>
      </c>
      <c r="B102" s="81">
        <v>24</v>
      </c>
      <c r="C102" s="74">
        <v>505</v>
      </c>
      <c r="D102" s="13" t="s">
        <v>162</v>
      </c>
      <c r="E102" s="14">
        <v>1</v>
      </c>
      <c r="F102" s="13" t="s">
        <v>2</v>
      </c>
      <c r="G102" s="82" t="s">
        <v>11</v>
      </c>
      <c r="H102" s="12">
        <v>100</v>
      </c>
      <c r="I102" s="16">
        <f>I103</f>
        <v>7681.5</v>
      </c>
      <c r="J102" s="16">
        <f t="shared" ref="J102:K102" si="51">J103</f>
        <v>7755</v>
      </c>
      <c r="K102" s="16">
        <f t="shared" si="51"/>
        <v>8050</v>
      </c>
    </row>
    <row r="103" spans="1:11" s="5" customFormat="1" ht="22.5" x14ac:dyDescent="0.2">
      <c r="A103" s="79" t="s">
        <v>5</v>
      </c>
      <c r="B103" s="81">
        <v>24</v>
      </c>
      <c r="C103" s="74">
        <v>505</v>
      </c>
      <c r="D103" s="13" t="s">
        <v>162</v>
      </c>
      <c r="E103" s="14">
        <v>1</v>
      </c>
      <c r="F103" s="13" t="s">
        <v>2</v>
      </c>
      <c r="G103" s="82" t="s">
        <v>11</v>
      </c>
      <c r="H103" s="12">
        <v>120</v>
      </c>
      <c r="I103" s="16">
        <v>7681.5</v>
      </c>
      <c r="J103" s="16">
        <v>7755</v>
      </c>
      <c r="K103" s="16">
        <v>8050</v>
      </c>
    </row>
    <row r="104" spans="1:11" s="5" customFormat="1" ht="22.5" x14ac:dyDescent="0.2">
      <c r="A104" s="79" t="s">
        <v>14</v>
      </c>
      <c r="B104" s="81">
        <v>24</v>
      </c>
      <c r="C104" s="74">
        <v>505</v>
      </c>
      <c r="D104" s="13" t="s">
        <v>162</v>
      </c>
      <c r="E104" s="14">
        <v>1</v>
      </c>
      <c r="F104" s="13" t="s">
        <v>2</v>
      </c>
      <c r="G104" s="82" t="s">
        <v>11</v>
      </c>
      <c r="H104" s="12">
        <v>200</v>
      </c>
      <c r="I104" s="16">
        <f>I105</f>
        <v>169.7</v>
      </c>
      <c r="J104" s="16">
        <f t="shared" ref="J104:K104" si="52">J105</f>
        <v>169.2</v>
      </c>
      <c r="K104" s="16">
        <f t="shared" si="52"/>
        <v>169.9</v>
      </c>
    </row>
    <row r="105" spans="1:11" s="5" customFormat="1" ht="22.5" x14ac:dyDescent="0.2">
      <c r="A105" s="79" t="s">
        <v>13</v>
      </c>
      <c r="B105" s="81">
        <v>24</v>
      </c>
      <c r="C105" s="74">
        <v>505</v>
      </c>
      <c r="D105" s="13" t="s">
        <v>162</v>
      </c>
      <c r="E105" s="14">
        <v>1</v>
      </c>
      <c r="F105" s="13" t="s">
        <v>2</v>
      </c>
      <c r="G105" s="82" t="s">
        <v>11</v>
      </c>
      <c r="H105" s="12">
        <v>240</v>
      </c>
      <c r="I105" s="16">
        <v>169.7</v>
      </c>
      <c r="J105" s="16">
        <v>169.2</v>
      </c>
      <c r="K105" s="16">
        <v>169.9</v>
      </c>
    </row>
    <row r="106" spans="1:11" s="5" customFormat="1" x14ac:dyDescent="0.2">
      <c r="A106" s="79" t="s">
        <v>71</v>
      </c>
      <c r="B106" s="81">
        <v>24</v>
      </c>
      <c r="C106" s="74">
        <v>505</v>
      </c>
      <c r="D106" s="13" t="s">
        <v>162</v>
      </c>
      <c r="E106" s="14">
        <v>1</v>
      </c>
      <c r="F106" s="13" t="s">
        <v>2</v>
      </c>
      <c r="G106" s="82" t="s">
        <v>11</v>
      </c>
      <c r="H106" s="12">
        <v>800</v>
      </c>
      <c r="I106" s="16">
        <f>I107</f>
        <v>19</v>
      </c>
      <c r="J106" s="16">
        <f t="shared" ref="J106:K106" si="53">J107</f>
        <v>19</v>
      </c>
      <c r="K106" s="16">
        <f t="shared" si="53"/>
        <v>19</v>
      </c>
    </row>
    <row r="107" spans="1:11" s="5" customFormat="1" x14ac:dyDescent="0.2">
      <c r="A107" s="79" t="s">
        <v>70</v>
      </c>
      <c r="B107" s="81">
        <v>24</v>
      </c>
      <c r="C107" s="74">
        <v>505</v>
      </c>
      <c r="D107" s="13" t="s">
        <v>162</v>
      </c>
      <c r="E107" s="14">
        <v>1</v>
      </c>
      <c r="F107" s="13" t="s">
        <v>2</v>
      </c>
      <c r="G107" s="82" t="s">
        <v>11</v>
      </c>
      <c r="H107" s="12">
        <v>850</v>
      </c>
      <c r="I107" s="16">
        <v>19</v>
      </c>
      <c r="J107" s="16">
        <v>19</v>
      </c>
      <c r="K107" s="16">
        <v>19</v>
      </c>
    </row>
    <row r="108" spans="1:11" s="5" customFormat="1" ht="22.5" x14ac:dyDescent="0.2">
      <c r="A108" s="104" t="s">
        <v>311</v>
      </c>
      <c r="B108" s="81">
        <v>24</v>
      </c>
      <c r="C108" s="74">
        <v>505</v>
      </c>
      <c r="D108" s="13" t="s">
        <v>162</v>
      </c>
      <c r="E108" s="14">
        <v>2</v>
      </c>
      <c r="F108" s="13" t="s">
        <v>2</v>
      </c>
      <c r="G108" s="82">
        <v>0</v>
      </c>
      <c r="H108" s="12"/>
      <c r="I108" s="16">
        <f>I109</f>
        <v>80</v>
      </c>
      <c r="J108" s="16">
        <f t="shared" ref="J108:K108" si="54">J109</f>
        <v>80</v>
      </c>
      <c r="K108" s="16">
        <f t="shared" si="54"/>
        <v>80</v>
      </c>
    </row>
    <row r="109" spans="1:11" s="5" customFormat="1" ht="33.75" x14ac:dyDescent="0.2">
      <c r="A109" s="79" t="s">
        <v>213</v>
      </c>
      <c r="B109" s="81">
        <v>24</v>
      </c>
      <c r="C109" s="74">
        <v>505</v>
      </c>
      <c r="D109" s="13" t="s">
        <v>162</v>
      </c>
      <c r="E109" s="14">
        <v>2</v>
      </c>
      <c r="F109" s="13" t="s">
        <v>2</v>
      </c>
      <c r="G109" s="82" t="s">
        <v>212</v>
      </c>
      <c r="H109" s="12" t="s">
        <v>7</v>
      </c>
      <c r="I109" s="16">
        <f>I110</f>
        <v>80</v>
      </c>
      <c r="J109" s="16">
        <f t="shared" ref="J109:K109" si="55">J110</f>
        <v>80</v>
      </c>
      <c r="K109" s="16">
        <f t="shared" si="55"/>
        <v>80</v>
      </c>
    </row>
    <row r="110" spans="1:11" s="5" customFormat="1" ht="22.5" x14ac:dyDescent="0.2">
      <c r="A110" s="79" t="s">
        <v>14</v>
      </c>
      <c r="B110" s="81">
        <v>24</v>
      </c>
      <c r="C110" s="74">
        <v>505</v>
      </c>
      <c r="D110" s="13" t="s">
        <v>162</v>
      </c>
      <c r="E110" s="14">
        <v>2</v>
      </c>
      <c r="F110" s="13" t="s">
        <v>2</v>
      </c>
      <c r="G110" s="82" t="s">
        <v>212</v>
      </c>
      <c r="H110" s="12">
        <v>200</v>
      </c>
      <c r="I110" s="16">
        <f>I111</f>
        <v>80</v>
      </c>
      <c r="J110" s="16">
        <f t="shared" ref="J110:K110" si="56">J111</f>
        <v>80</v>
      </c>
      <c r="K110" s="16">
        <f t="shared" si="56"/>
        <v>80</v>
      </c>
    </row>
    <row r="111" spans="1:11" s="5" customFormat="1" ht="22.5" x14ac:dyDescent="0.2">
      <c r="A111" s="79" t="s">
        <v>13</v>
      </c>
      <c r="B111" s="81">
        <v>24</v>
      </c>
      <c r="C111" s="74">
        <v>505</v>
      </c>
      <c r="D111" s="13" t="s">
        <v>162</v>
      </c>
      <c r="E111" s="14">
        <v>2</v>
      </c>
      <c r="F111" s="13" t="s">
        <v>2</v>
      </c>
      <c r="G111" s="82" t="s">
        <v>212</v>
      </c>
      <c r="H111" s="12">
        <v>240</v>
      </c>
      <c r="I111" s="16">
        <v>80</v>
      </c>
      <c r="J111" s="16">
        <v>80</v>
      </c>
      <c r="K111" s="16">
        <v>80</v>
      </c>
    </row>
    <row r="112" spans="1:11" s="5" customFormat="1" x14ac:dyDescent="0.2">
      <c r="A112" s="79" t="s">
        <v>344</v>
      </c>
      <c r="B112" s="81">
        <v>24</v>
      </c>
      <c r="C112" s="74">
        <v>600</v>
      </c>
      <c r="D112" s="13"/>
      <c r="E112" s="14"/>
      <c r="F112" s="13"/>
      <c r="G112" s="82"/>
      <c r="H112" s="12"/>
      <c r="I112" s="16">
        <f t="shared" ref="I112:I117" si="57">I113</f>
        <v>2947.8</v>
      </c>
      <c r="J112" s="16">
        <f t="shared" ref="J112:K112" si="58">J113</f>
        <v>2947.8</v>
      </c>
      <c r="K112" s="16">
        <f t="shared" si="58"/>
        <v>2947.8</v>
      </c>
    </row>
    <row r="113" spans="1:11" s="5" customFormat="1" x14ac:dyDescent="0.2">
      <c r="A113" s="79" t="s">
        <v>345</v>
      </c>
      <c r="B113" s="81">
        <v>24</v>
      </c>
      <c r="C113" s="74">
        <v>605</v>
      </c>
      <c r="D113" s="13"/>
      <c r="E113" s="14"/>
      <c r="F113" s="13"/>
      <c r="G113" s="82"/>
      <c r="H113" s="12"/>
      <c r="I113" s="16">
        <f t="shared" si="57"/>
        <v>2947.8</v>
      </c>
      <c r="J113" s="16">
        <f t="shared" ref="J113:K113" si="59">J114</f>
        <v>2947.8</v>
      </c>
      <c r="K113" s="16">
        <f t="shared" si="59"/>
        <v>2947.8</v>
      </c>
    </row>
    <row r="114" spans="1:11" s="5" customFormat="1" ht="45" x14ac:dyDescent="0.2">
      <c r="A114" s="104" t="s">
        <v>272</v>
      </c>
      <c r="B114" s="81">
        <v>24</v>
      </c>
      <c r="C114" s="74">
        <v>605</v>
      </c>
      <c r="D114" s="13">
        <v>2</v>
      </c>
      <c r="E114" s="14">
        <v>0</v>
      </c>
      <c r="F114" s="13">
        <v>0</v>
      </c>
      <c r="G114" s="82">
        <v>0</v>
      </c>
      <c r="H114" s="12"/>
      <c r="I114" s="16">
        <f t="shared" si="57"/>
        <v>2947.8</v>
      </c>
      <c r="J114" s="16">
        <f t="shared" ref="J114:K114" si="60">J115</f>
        <v>2947.8</v>
      </c>
      <c r="K114" s="16">
        <f t="shared" si="60"/>
        <v>2947.8</v>
      </c>
    </row>
    <row r="115" spans="1:11" s="5" customFormat="1" ht="22.5" x14ac:dyDescent="0.2">
      <c r="A115" s="105" t="s">
        <v>311</v>
      </c>
      <c r="B115" s="81">
        <v>24</v>
      </c>
      <c r="C115" s="74">
        <v>605</v>
      </c>
      <c r="D115" s="13">
        <v>2</v>
      </c>
      <c r="E115" s="14">
        <v>2</v>
      </c>
      <c r="F115" s="13">
        <v>0</v>
      </c>
      <c r="G115" s="82">
        <v>0</v>
      </c>
      <c r="H115" s="12"/>
      <c r="I115" s="16">
        <f t="shared" si="57"/>
        <v>2947.8</v>
      </c>
      <c r="J115" s="16">
        <f t="shared" ref="J115:K115" si="61">J116</f>
        <v>2947.8</v>
      </c>
      <c r="K115" s="16">
        <f t="shared" si="61"/>
        <v>2947.8</v>
      </c>
    </row>
    <row r="116" spans="1:11" s="5" customFormat="1" ht="33.75" x14ac:dyDescent="0.2">
      <c r="A116" s="106" t="s">
        <v>343</v>
      </c>
      <c r="B116" s="81">
        <v>24</v>
      </c>
      <c r="C116" s="74">
        <v>605</v>
      </c>
      <c r="D116" s="13">
        <v>2</v>
      </c>
      <c r="E116" s="14">
        <v>2</v>
      </c>
      <c r="F116" s="13">
        <v>0</v>
      </c>
      <c r="G116" s="82">
        <v>88470</v>
      </c>
      <c r="H116" s="12"/>
      <c r="I116" s="16">
        <f t="shared" si="57"/>
        <v>2947.8</v>
      </c>
      <c r="J116" s="16">
        <f t="shared" ref="J116:K116" si="62">J117</f>
        <v>2947.8</v>
      </c>
      <c r="K116" s="16">
        <f t="shared" si="62"/>
        <v>2947.8</v>
      </c>
    </row>
    <row r="117" spans="1:11" s="5" customFormat="1" x14ac:dyDescent="0.2">
      <c r="A117" s="106" t="s">
        <v>29</v>
      </c>
      <c r="B117" s="81">
        <v>24</v>
      </c>
      <c r="C117" s="74">
        <v>605</v>
      </c>
      <c r="D117" s="13">
        <v>2</v>
      </c>
      <c r="E117" s="14">
        <v>2</v>
      </c>
      <c r="F117" s="13">
        <v>0</v>
      </c>
      <c r="G117" s="82">
        <v>88470</v>
      </c>
      <c r="H117" s="12">
        <v>500</v>
      </c>
      <c r="I117" s="16">
        <f t="shared" si="57"/>
        <v>2947.8</v>
      </c>
      <c r="J117" s="16">
        <f t="shared" ref="J117:K117" si="63">J118</f>
        <v>2947.8</v>
      </c>
      <c r="K117" s="16">
        <f t="shared" si="63"/>
        <v>2947.8</v>
      </c>
    </row>
    <row r="118" spans="1:11" s="5" customFormat="1" x14ac:dyDescent="0.2">
      <c r="A118" s="106" t="s">
        <v>28</v>
      </c>
      <c r="B118" s="81">
        <v>24</v>
      </c>
      <c r="C118" s="74">
        <v>605</v>
      </c>
      <c r="D118" s="13">
        <v>2</v>
      </c>
      <c r="E118" s="14">
        <v>2</v>
      </c>
      <c r="F118" s="13">
        <v>0</v>
      </c>
      <c r="G118" s="82">
        <v>88470</v>
      </c>
      <c r="H118" s="12">
        <v>540</v>
      </c>
      <c r="I118" s="16">
        <v>2947.8</v>
      </c>
      <c r="J118" s="16">
        <v>2947.8</v>
      </c>
      <c r="K118" s="16">
        <v>2947.8</v>
      </c>
    </row>
    <row r="119" spans="1:11" s="5" customFormat="1" x14ac:dyDescent="0.2">
      <c r="A119" s="79" t="s">
        <v>61</v>
      </c>
      <c r="B119" s="81">
        <v>24</v>
      </c>
      <c r="C119" s="74">
        <v>700</v>
      </c>
      <c r="D119" s="13"/>
      <c r="E119" s="14" t="s">
        <v>7</v>
      </c>
      <c r="F119" s="13" t="s">
        <v>7</v>
      </c>
      <c r="G119" s="82" t="s">
        <v>7</v>
      </c>
      <c r="H119" s="12" t="s">
        <v>7</v>
      </c>
      <c r="I119" s="16">
        <f>I120+I125+I132</f>
        <v>52396.9</v>
      </c>
      <c r="J119" s="16">
        <f>J120+J125+J132</f>
        <v>166420.52000000002</v>
      </c>
      <c r="K119" s="16">
        <f>K120+K125+K132</f>
        <v>108184.9</v>
      </c>
    </row>
    <row r="120" spans="1:11" s="5" customFormat="1" x14ac:dyDescent="0.2">
      <c r="A120" s="79" t="s">
        <v>189</v>
      </c>
      <c r="B120" s="81">
        <v>24</v>
      </c>
      <c r="C120" s="74">
        <v>701</v>
      </c>
      <c r="D120" s="13" t="s">
        <v>7</v>
      </c>
      <c r="E120" s="14" t="s">
        <v>7</v>
      </c>
      <c r="F120" s="13" t="s">
        <v>7</v>
      </c>
      <c r="G120" s="82" t="s">
        <v>7</v>
      </c>
      <c r="H120" s="12" t="s">
        <v>7</v>
      </c>
      <c r="I120" s="16">
        <f>I121</f>
        <v>52366.9</v>
      </c>
      <c r="J120" s="16">
        <f t="shared" ref="J120:K120" si="64">J121</f>
        <v>54571.5</v>
      </c>
      <c r="K120" s="16">
        <f t="shared" si="64"/>
        <v>0</v>
      </c>
    </row>
    <row r="121" spans="1:11" s="5" customFormat="1" ht="49.5" customHeight="1" x14ac:dyDescent="0.2">
      <c r="A121" s="104" t="s">
        <v>276</v>
      </c>
      <c r="B121" s="81">
        <v>24</v>
      </c>
      <c r="C121" s="74">
        <v>701</v>
      </c>
      <c r="D121" s="13">
        <v>10</v>
      </c>
      <c r="E121" s="14" t="s">
        <v>3</v>
      </c>
      <c r="F121" s="13" t="s">
        <v>2</v>
      </c>
      <c r="G121" s="82" t="s">
        <v>9</v>
      </c>
      <c r="H121" s="12" t="s">
        <v>7</v>
      </c>
      <c r="I121" s="16">
        <f>I122+I128</f>
        <v>52366.9</v>
      </c>
      <c r="J121" s="16">
        <f t="shared" ref="J121:K121" si="65">J122</f>
        <v>54571.5</v>
      </c>
      <c r="K121" s="16">
        <f t="shared" si="65"/>
        <v>0</v>
      </c>
    </row>
    <row r="122" spans="1:11" s="5" customFormat="1" ht="24.75" customHeight="1" x14ac:dyDescent="0.2">
      <c r="A122" s="119" t="s">
        <v>346</v>
      </c>
      <c r="B122" s="81">
        <v>24</v>
      </c>
      <c r="C122" s="74">
        <v>701</v>
      </c>
      <c r="D122" s="13">
        <v>10</v>
      </c>
      <c r="E122" s="14" t="s">
        <v>3</v>
      </c>
      <c r="F122" s="13" t="s">
        <v>2</v>
      </c>
      <c r="G122" s="82" t="s">
        <v>347</v>
      </c>
      <c r="H122" s="12"/>
      <c r="I122" s="16">
        <f>I123</f>
        <v>52366.9</v>
      </c>
      <c r="J122" s="16">
        <f t="shared" ref="J122:K123" si="66">J123</f>
        <v>54571.5</v>
      </c>
      <c r="K122" s="16">
        <f t="shared" si="66"/>
        <v>0</v>
      </c>
    </row>
    <row r="123" spans="1:11" s="5" customFormat="1" ht="30" customHeight="1" x14ac:dyDescent="0.2">
      <c r="A123" s="79" t="s">
        <v>99</v>
      </c>
      <c r="B123" s="81">
        <v>24</v>
      </c>
      <c r="C123" s="74">
        <v>701</v>
      </c>
      <c r="D123" s="13">
        <v>10</v>
      </c>
      <c r="E123" s="14" t="s">
        <v>3</v>
      </c>
      <c r="F123" s="13" t="s">
        <v>2</v>
      </c>
      <c r="G123" s="82" t="s">
        <v>347</v>
      </c>
      <c r="H123" s="12">
        <v>400</v>
      </c>
      <c r="I123" s="16">
        <f>I124</f>
        <v>52366.9</v>
      </c>
      <c r="J123" s="16">
        <f t="shared" si="66"/>
        <v>54571.5</v>
      </c>
      <c r="K123" s="16">
        <f t="shared" si="66"/>
        <v>0</v>
      </c>
    </row>
    <row r="124" spans="1:11" s="5" customFormat="1" ht="18" customHeight="1" x14ac:dyDescent="0.2">
      <c r="A124" s="79" t="s">
        <v>98</v>
      </c>
      <c r="B124" s="81">
        <v>24</v>
      </c>
      <c r="C124" s="74">
        <v>701</v>
      </c>
      <c r="D124" s="13">
        <v>10</v>
      </c>
      <c r="E124" s="14" t="s">
        <v>3</v>
      </c>
      <c r="F124" s="13" t="s">
        <v>2</v>
      </c>
      <c r="G124" s="82" t="s">
        <v>347</v>
      </c>
      <c r="H124" s="12">
        <v>410</v>
      </c>
      <c r="I124" s="16">
        <v>52366.9</v>
      </c>
      <c r="J124" s="16">
        <v>54571.5</v>
      </c>
      <c r="K124" s="16">
        <v>0</v>
      </c>
    </row>
    <row r="125" spans="1:11" s="5" customFormat="1" ht="18" customHeight="1" x14ac:dyDescent="0.2">
      <c r="A125" s="79" t="s">
        <v>184</v>
      </c>
      <c r="B125" s="81">
        <v>24</v>
      </c>
      <c r="C125" s="74">
        <v>702</v>
      </c>
      <c r="D125" s="13"/>
      <c r="E125" s="14"/>
      <c r="F125" s="13"/>
      <c r="G125" s="82"/>
      <c r="H125" s="12"/>
      <c r="I125" s="16">
        <f t="shared" ref="I125:I130" si="67">I126</f>
        <v>0</v>
      </c>
      <c r="J125" s="16">
        <f t="shared" ref="J125:K125" si="68">J126</f>
        <v>111819.02</v>
      </c>
      <c r="K125" s="16">
        <f t="shared" si="68"/>
        <v>108154.9</v>
      </c>
    </row>
    <row r="126" spans="1:11" s="5" customFormat="1" ht="51" customHeight="1" x14ac:dyDescent="0.2">
      <c r="A126" s="104" t="s">
        <v>272</v>
      </c>
      <c r="B126" s="81">
        <v>24</v>
      </c>
      <c r="C126" s="74">
        <v>702</v>
      </c>
      <c r="D126" s="13">
        <v>2</v>
      </c>
      <c r="E126" s="14">
        <v>0</v>
      </c>
      <c r="F126" s="13">
        <v>0</v>
      </c>
      <c r="G126" s="82">
        <v>0</v>
      </c>
      <c r="H126" s="12"/>
      <c r="I126" s="16">
        <f t="shared" si="67"/>
        <v>0</v>
      </c>
      <c r="J126" s="16">
        <f t="shared" ref="J126:K126" si="69">J127</f>
        <v>111819.02</v>
      </c>
      <c r="K126" s="16">
        <f t="shared" si="69"/>
        <v>108154.9</v>
      </c>
    </row>
    <row r="127" spans="1:11" s="5" customFormat="1" ht="26.25" customHeight="1" x14ac:dyDescent="0.2">
      <c r="A127" s="105" t="s">
        <v>283</v>
      </c>
      <c r="B127" s="81">
        <v>24</v>
      </c>
      <c r="C127" s="74">
        <v>702</v>
      </c>
      <c r="D127" s="13">
        <v>2</v>
      </c>
      <c r="E127" s="14">
        <v>3</v>
      </c>
      <c r="F127" s="13">
        <v>0</v>
      </c>
      <c r="G127" s="82">
        <v>0</v>
      </c>
      <c r="H127" s="12"/>
      <c r="I127" s="16">
        <f t="shared" si="67"/>
        <v>0</v>
      </c>
      <c r="J127" s="16">
        <f>J128</f>
        <v>111819.02</v>
      </c>
      <c r="K127" s="16">
        <f>K128</f>
        <v>108154.9</v>
      </c>
    </row>
    <row r="128" spans="1:11" s="141" customFormat="1" ht="22.5" customHeight="1" x14ac:dyDescent="0.2">
      <c r="A128" s="119" t="s">
        <v>268</v>
      </c>
      <c r="B128" s="120">
        <v>24</v>
      </c>
      <c r="C128" s="98">
        <v>702</v>
      </c>
      <c r="D128" s="13">
        <v>2</v>
      </c>
      <c r="E128" s="14">
        <v>3</v>
      </c>
      <c r="F128" s="13" t="s">
        <v>349</v>
      </c>
      <c r="G128" s="123">
        <v>0</v>
      </c>
      <c r="H128" s="99"/>
      <c r="I128" s="124">
        <f t="shared" si="67"/>
        <v>0</v>
      </c>
      <c r="J128" s="124">
        <f t="shared" ref="J128:K128" si="70">J129</f>
        <v>111819.02</v>
      </c>
      <c r="K128" s="124">
        <f t="shared" si="70"/>
        <v>108154.9</v>
      </c>
    </row>
    <row r="129" spans="1:11" s="5" customFormat="1" ht="39" customHeight="1" x14ac:dyDescent="0.2">
      <c r="A129" s="119" t="s">
        <v>348</v>
      </c>
      <c r="B129" s="81">
        <v>24</v>
      </c>
      <c r="C129" s="98">
        <v>702</v>
      </c>
      <c r="D129" s="13">
        <v>2</v>
      </c>
      <c r="E129" s="14">
        <v>3</v>
      </c>
      <c r="F129" s="13" t="s">
        <v>349</v>
      </c>
      <c r="G129" s="82">
        <v>52300</v>
      </c>
      <c r="H129" s="12"/>
      <c r="I129" s="16">
        <f t="shared" si="67"/>
        <v>0</v>
      </c>
      <c r="J129" s="16">
        <f t="shared" ref="J129:K129" si="71">J130</f>
        <v>111819.02</v>
      </c>
      <c r="K129" s="16">
        <f t="shared" si="71"/>
        <v>108154.9</v>
      </c>
    </row>
    <row r="130" spans="1:11" s="5" customFormat="1" ht="22.5" x14ac:dyDescent="0.2">
      <c r="A130" s="79" t="s">
        <v>99</v>
      </c>
      <c r="B130" s="81">
        <v>24</v>
      </c>
      <c r="C130" s="98">
        <v>702</v>
      </c>
      <c r="D130" s="13">
        <v>2</v>
      </c>
      <c r="E130" s="14">
        <v>3</v>
      </c>
      <c r="F130" s="13" t="s">
        <v>349</v>
      </c>
      <c r="G130" s="82">
        <v>52300</v>
      </c>
      <c r="H130" s="12">
        <v>400</v>
      </c>
      <c r="I130" s="16">
        <f t="shared" si="67"/>
        <v>0</v>
      </c>
      <c r="J130" s="16">
        <f t="shared" ref="J130:K130" si="72">J131</f>
        <v>111819.02</v>
      </c>
      <c r="K130" s="16">
        <f t="shared" si="72"/>
        <v>108154.9</v>
      </c>
    </row>
    <row r="131" spans="1:11" s="5" customFormat="1" x14ac:dyDescent="0.2">
      <c r="A131" s="79" t="s">
        <v>98</v>
      </c>
      <c r="B131" s="81">
        <v>24</v>
      </c>
      <c r="C131" s="98">
        <v>702</v>
      </c>
      <c r="D131" s="13">
        <v>2</v>
      </c>
      <c r="E131" s="14">
        <v>3</v>
      </c>
      <c r="F131" s="13" t="s">
        <v>349</v>
      </c>
      <c r="G131" s="82">
        <v>52300</v>
      </c>
      <c r="H131" s="12">
        <v>410</v>
      </c>
      <c r="I131" s="16">
        <v>0</v>
      </c>
      <c r="J131" s="16">
        <v>111819.02</v>
      </c>
      <c r="K131" s="16">
        <v>108154.9</v>
      </c>
    </row>
    <row r="132" spans="1:11" s="5" customFormat="1" ht="22.5" x14ac:dyDescent="0.2">
      <c r="A132" s="79" t="s">
        <v>362</v>
      </c>
      <c r="B132" s="81">
        <v>24</v>
      </c>
      <c r="C132" s="98">
        <v>705</v>
      </c>
      <c r="D132" s="13"/>
      <c r="E132" s="14"/>
      <c r="F132" s="13"/>
      <c r="G132" s="82"/>
      <c r="H132" s="12"/>
      <c r="I132" s="16">
        <f>I133</f>
        <v>30</v>
      </c>
      <c r="J132" s="16">
        <f t="shared" ref="J132:K132" si="73">J133</f>
        <v>30</v>
      </c>
      <c r="K132" s="16">
        <f t="shared" si="73"/>
        <v>30</v>
      </c>
    </row>
    <row r="133" spans="1:11" s="5" customFormat="1" ht="44.25" customHeight="1" x14ac:dyDescent="0.2">
      <c r="A133" s="79" t="s">
        <v>272</v>
      </c>
      <c r="B133" s="81">
        <v>24</v>
      </c>
      <c r="C133" s="74">
        <v>705</v>
      </c>
      <c r="D133" s="13" t="s">
        <v>162</v>
      </c>
      <c r="E133" s="14">
        <v>0</v>
      </c>
      <c r="F133" s="13" t="s">
        <v>2</v>
      </c>
      <c r="G133" s="82" t="s">
        <v>9</v>
      </c>
      <c r="H133" s="12" t="s">
        <v>7</v>
      </c>
      <c r="I133" s="16">
        <f>I134</f>
        <v>30</v>
      </c>
      <c r="J133" s="16">
        <f t="shared" ref="J133:K138" si="74">J134</f>
        <v>30</v>
      </c>
      <c r="K133" s="16">
        <f t="shared" si="74"/>
        <v>30</v>
      </c>
    </row>
    <row r="134" spans="1:11" s="5" customFormat="1" ht="41.65" customHeight="1" x14ac:dyDescent="0.2">
      <c r="A134" s="79" t="s">
        <v>295</v>
      </c>
      <c r="B134" s="81">
        <v>24</v>
      </c>
      <c r="C134" s="74">
        <v>705</v>
      </c>
      <c r="D134" s="13" t="s">
        <v>162</v>
      </c>
      <c r="E134" s="14">
        <v>1</v>
      </c>
      <c r="F134" s="13" t="s">
        <v>2</v>
      </c>
      <c r="G134" s="82" t="s">
        <v>9</v>
      </c>
      <c r="H134" s="12"/>
      <c r="I134" s="16">
        <f>I135+I138</f>
        <v>30</v>
      </c>
      <c r="J134" s="16">
        <f t="shared" ref="J134:K134" si="75">J135+J138</f>
        <v>30</v>
      </c>
      <c r="K134" s="16">
        <f t="shared" si="75"/>
        <v>30</v>
      </c>
    </row>
    <row r="135" spans="1:11" s="5" customFormat="1" ht="41.65" customHeight="1" x14ac:dyDescent="0.2">
      <c r="A135" s="79" t="s">
        <v>15</v>
      </c>
      <c r="B135" s="81">
        <v>24</v>
      </c>
      <c r="C135" s="74">
        <v>705</v>
      </c>
      <c r="D135" s="13" t="s">
        <v>162</v>
      </c>
      <c r="E135" s="14">
        <v>1</v>
      </c>
      <c r="F135" s="13" t="s">
        <v>2</v>
      </c>
      <c r="G135" s="82" t="s">
        <v>11</v>
      </c>
      <c r="H135" s="12"/>
      <c r="I135" s="16">
        <f>I136</f>
        <v>15</v>
      </c>
      <c r="J135" s="16">
        <f t="shared" ref="J135:K136" si="76">J136</f>
        <v>15</v>
      </c>
      <c r="K135" s="16">
        <f t="shared" si="76"/>
        <v>15</v>
      </c>
    </row>
    <row r="136" spans="1:11" s="5" customFormat="1" ht="41.65" customHeight="1" x14ac:dyDescent="0.2">
      <c r="A136" s="79" t="s">
        <v>14</v>
      </c>
      <c r="B136" s="81">
        <v>24</v>
      </c>
      <c r="C136" s="74">
        <v>705</v>
      </c>
      <c r="D136" s="13" t="s">
        <v>162</v>
      </c>
      <c r="E136" s="14">
        <v>1</v>
      </c>
      <c r="F136" s="13" t="s">
        <v>2</v>
      </c>
      <c r="G136" s="82" t="s">
        <v>11</v>
      </c>
      <c r="H136" s="12">
        <v>200</v>
      </c>
      <c r="I136" s="16">
        <f>I137</f>
        <v>15</v>
      </c>
      <c r="J136" s="16">
        <f t="shared" si="76"/>
        <v>15</v>
      </c>
      <c r="K136" s="16">
        <f t="shared" si="76"/>
        <v>15</v>
      </c>
    </row>
    <row r="137" spans="1:11" s="5" customFormat="1" ht="41.65" customHeight="1" x14ac:dyDescent="0.2">
      <c r="A137" s="79" t="s">
        <v>13</v>
      </c>
      <c r="B137" s="81">
        <v>24</v>
      </c>
      <c r="C137" s="74">
        <v>705</v>
      </c>
      <c r="D137" s="13" t="s">
        <v>162</v>
      </c>
      <c r="E137" s="14">
        <v>1</v>
      </c>
      <c r="F137" s="13" t="s">
        <v>2</v>
      </c>
      <c r="G137" s="82" t="s">
        <v>11</v>
      </c>
      <c r="H137" s="12">
        <v>240</v>
      </c>
      <c r="I137" s="16">
        <v>15</v>
      </c>
      <c r="J137" s="16">
        <v>15</v>
      </c>
      <c r="K137" s="16">
        <v>15</v>
      </c>
    </row>
    <row r="138" spans="1:11" s="5" customFormat="1" ht="22.5" x14ac:dyDescent="0.2">
      <c r="A138" s="79" t="s">
        <v>73</v>
      </c>
      <c r="B138" s="81">
        <v>24</v>
      </c>
      <c r="C138" s="74">
        <v>705</v>
      </c>
      <c r="D138" s="13" t="s">
        <v>162</v>
      </c>
      <c r="E138" s="14">
        <v>1</v>
      </c>
      <c r="F138" s="13" t="s">
        <v>2</v>
      </c>
      <c r="G138" s="82" t="s">
        <v>69</v>
      </c>
      <c r="H138" s="12" t="s">
        <v>7</v>
      </c>
      <c r="I138" s="16">
        <f>I139</f>
        <v>15</v>
      </c>
      <c r="J138" s="16">
        <f t="shared" si="74"/>
        <v>15</v>
      </c>
      <c r="K138" s="16">
        <f t="shared" si="74"/>
        <v>15</v>
      </c>
    </row>
    <row r="139" spans="1:11" s="5" customFormat="1" ht="22.5" x14ac:dyDescent="0.2">
      <c r="A139" s="79" t="s">
        <v>14</v>
      </c>
      <c r="B139" s="81">
        <v>24</v>
      </c>
      <c r="C139" s="74">
        <v>705</v>
      </c>
      <c r="D139" s="13" t="s">
        <v>162</v>
      </c>
      <c r="E139" s="14">
        <v>1</v>
      </c>
      <c r="F139" s="13" t="s">
        <v>2</v>
      </c>
      <c r="G139" s="82" t="s">
        <v>69</v>
      </c>
      <c r="H139" s="12">
        <v>200</v>
      </c>
      <c r="I139" s="16">
        <f>I140</f>
        <v>15</v>
      </c>
      <c r="J139" s="16">
        <f>J140</f>
        <v>15</v>
      </c>
      <c r="K139" s="16">
        <f>K140</f>
        <v>15</v>
      </c>
    </row>
    <row r="140" spans="1:11" s="5" customFormat="1" ht="22.5" x14ac:dyDescent="0.2">
      <c r="A140" s="79" t="s">
        <v>13</v>
      </c>
      <c r="B140" s="81">
        <v>24</v>
      </c>
      <c r="C140" s="74">
        <v>705</v>
      </c>
      <c r="D140" s="13" t="s">
        <v>162</v>
      </c>
      <c r="E140" s="14">
        <v>1</v>
      </c>
      <c r="F140" s="13" t="s">
        <v>2</v>
      </c>
      <c r="G140" s="82" t="s">
        <v>69</v>
      </c>
      <c r="H140" s="12">
        <v>240</v>
      </c>
      <c r="I140" s="16">
        <v>15</v>
      </c>
      <c r="J140" s="16">
        <v>15</v>
      </c>
      <c r="K140" s="16">
        <v>15</v>
      </c>
    </row>
    <row r="141" spans="1:11" s="5" customFormat="1" x14ac:dyDescent="0.2">
      <c r="A141" s="79" t="s">
        <v>204</v>
      </c>
      <c r="B141" s="81">
        <v>24</v>
      </c>
      <c r="C141" s="74">
        <v>800</v>
      </c>
      <c r="D141" s="13" t="s">
        <v>7</v>
      </c>
      <c r="E141" s="14" t="s">
        <v>7</v>
      </c>
      <c r="F141" s="13" t="s">
        <v>7</v>
      </c>
      <c r="G141" s="82" t="s">
        <v>7</v>
      </c>
      <c r="H141" s="12" t="s">
        <v>7</v>
      </c>
      <c r="I141" s="16">
        <f t="shared" ref="I141:K145" si="77">I142</f>
        <v>64515.620999999999</v>
      </c>
      <c r="J141" s="16">
        <f t="shared" si="77"/>
        <v>34607.660000000003</v>
      </c>
      <c r="K141" s="16">
        <f t="shared" si="77"/>
        <v>0</v>
      </c>
    </row>
    <row r="142" spans="1:11" s="5" customFormat="1" x14ac:dyDescent="0.2">
      <c r="A142" s="79" t="s">
        <v>203</v>
      </c>
      <c r="B142" s="81">
        <v>24</v>
      </c>
      <c r="C142" s="74">
        <v>801</v>
      </c>
      <c r="D142" s="13" t="s">
        <v>7</v>
      </c>
      <c r="E142" s="14" t="s">
        <v>7</v>
      </c>
      <c r="F142" s="13" t="s">
        <v>7</v>
      </c>
      <c r="G142" s="82" t="s">
        <v>7</v>
      </c>
      <c r="H142" s="12" t="s">
        <v>7</v>
      </c>
      <c r="I142" s="16">
        <f t="shared" si="77"/>
        <v>64515.620999999999</v>
      </c>
      <c r="J142" s="16">
        <f t="shared" ref="J142:K142" si="78">J143</f>
        <v>34607.660000000003</v>
      </c>
      <c r="K142" s="16">
        <f t="shared" si="78"/>
        <v>0</v>
      </c>
    </row>
    <row r="143" spans="1:11" s="5" customFormat="1" ht="50.25" customHeight="1" x14ac:dyDescent="0.2">
      <c r="A143" s="104" t="s">
        <v>276</v>
      </c>
      <c r="B143" s="81">
        <v>24</v>
      </c>
      <c r="C143" s="74">
        <v>801</v>
      </c>
      <c r="D143" s="13">
        <v>10</v>
      </c>
      <c r="E143" s="14" t="s">
        <v>3</v>
      </c>
      <c r="F143" s="13" t="s">
        <v>2</v>
      </c>
      <c r="G143" s="82" t="s">
        <v>9</v>
      </c>
      <c r="H143" s="12" t="s">
        <v>7</v>
      </c>
      <c r="I143" s="16">
        <f>I144+I147</f>
        <v>64515.620999999999</v>
      </c>
      <c r="J143" s="16">
        <f t="shared" ref="J143:K143" si="79">J144+J147</f>
        <v>34607.660000000003</v>
      </c>
      <c r="K143" s="16">
        <f t="shared" si="79"/>
        <v>0</v>
      </c>
    </row>
    <row r="144" spans="1:11" s="5" customFormat="1" ht="45" customHeight="1" x14ac:dyDescent="0.2">
      <c r="A144" s="79" t="s">
        <v>350</v>
      </c>
      <c r="B144" s="81">
        <v>24</v>
      </c>
      <c r="C144" s="74">
        <v>801</v>
      </c>
      <c r="D144" s="13">
        <v>10</v>
      </c>
      <c r="E144" s="14">
        <v>0</v>
      </c>
      <c r="F144" s="13" t="s">
        <v>2</v>
      </c>
      <c r="G144" s="82" t="str">
        <f>G145</f>
        <v>S0310</v>
      </c>
      <c r="H144" s="12" t="s">
        <v>7</v>
      </c>
      <c r="I144" s="16">
        <f t="shared" si="77"/>
        <v>33209.57</v>
      </c>
      <c r="J144" s="16">
        <f t="shared" ref="J144:K144" si="80">J145</f>
        <v>34607.660000000003</v>
      </c>
      <c r="K144" s="16">
        <f t="shared" si="80"/>
        <v>0</v>
      </c>
    </row>
    <row r="145" spans="1:11" s="5" customFormat="1" ht="32.1" customHeight="1" x14ac:dyDescent="0.2">
      <c r="A145" s="79" t="s">
        <v>99</v>
      </c>
      <c r="B145" s="81">
        <v>24</v>
      </c>
      <c r="C145" s="74">
        <v>801</v>
      </c>
      <c r="D145" s="13">
        <v>10</v>
      </c>
      <c r="E145" s="14">
        <v>0</v>
      </c>
      <c r="F145" s="13" t="s">
        <v>2</v>
      </c>
      <c r="G145" s="82" t="str">
        <f>G146</f>
        <v>S0310</v>
      </c>
      <c r="H145" s="12">
        <v>400</v>
      </c>
      <c r="I145" s="16">
        <f t="shared" si="77"/>
        <v>33209.57</v>
      </c>
      <c r="J145" s="16">
        <f t="shared" ref="J145:K145" si="81">J146</f>
        <v>34607.660000000003</v>
      </c>
      <c r="K145" s="16">
        <f t="shared" si="81"/>
        <v>0</v>
      </c>
    </row>
    <row r="146" spans="1:11" s="5" customFormat="1" ht="27" customHeight="1" x14ac:dyDescent="0.2">
      <c r="A146" s="79" t="s">
        <v>98</v>
      </c>
      <c r="B146" s="81">
        <v>24</v>
      </c>
      <c r="C146" s="74">
        <v>801</v>
      </c>
      <c r="D146" s="13">
        <v>10</v>
      </c>
      <c r="E146" s="14">
        <v>0</v>
      </c>
      <c r="F146" s="13" t="s">
        <v>2</v>
      </c>
      <c r="G146" s="82" t="s">
        <v>351</v>
      </c>
      <c r="H146" s="12">
        <v>410</v>
      </c>
      <c r="I146" s="16">
        <v>33209.57</v>
      </c>
      <c r="J146" s="16">
        <v>34607.660000000003</v>
      </c>
      <c r="K146" s="16">
        <v>0</v>
      </c>
    </row>
    <row r="147" spans="1:11" s="5" customFormat="1" ht="36.75" customHeight="1" x14ac:dyDescent="0.2">
      <c r="A147" s="107" t="s">
        <v>352</v>
      </c>
      <c r="B147" s="81">
        <v>24</v>
      </c>
      <c r="C147" s="74">
        <v>801</v>
      </c>
      <c r="D147" s="13">
        <v>10</v>
      </c>
      <c r="E147" s="14">
        <v>0</v>
      </c>
      <c r="F147" s="13" t="s">
        <v>2</v>
      </c>
      <c r="G147" s="82" t="s">
        <v>353</v>
      </c>
      <c r="H147" s="12"/>
      <c r="I147" s="16">
        <f>I148</f>
        <v>31306.050999999999</v>
      </c>
      <c r="J147" s="16">
        <v>0</v>
      </c>
      <c r="K147" s="16">
        <v>0</v>
      </c>
    </row>
    <row r="148" spans="1:11" s="5" customFormat="1" ht="27" customHeight="1" x14ac:dyDescent="0.2">
      <c r="A148" s="79" t="s">
        <v>14</v>
      </c>
      <c r="B148" s="81">
        <v>24</v>
      </c>
      <c r="C148" s="74">
        <v>801</v>
      </c>
      <c r="D148" s="13">
        <v>10</v>
      </c>
      <c r="E148" s="14">
        <v>0</v>
      </c>
      <c r="F148" s="13" t="s">
        <v>2</v>
      </c>
      <c r="G148" s="82" t="s">
        <v>353</v>
      </c>
      <c r="H148" s="12">
        <v>200</v>
      </c>
      <c r="I148" s="16">
        <f>I149</f>
        <v>31306.050999999999</v>
      </c>
      <c r="J148" s="16">
        <v>0</v>
      </c>
      <c r="K148" s="16">
        <v>0</v>
      </c>
    </row>
    <row r="149" spans="1:11" s="5" customFormat="1" ht="27" customHeight="1" x14ac:dyDescent="0.2">
      <c r="A149" s="79" t="s">
        <v>13</v>
      </c>
      <c r="B149" s="81">
        <v>24</v>
      </c>
      <c r="C149" s="74">
        <v>801</v>
      </c>
      <c r="D149" s="13">
        <v>10</v>
      </c>
      <c r="E149" s="14">
        <v>0</v>
      </c>
      <c r="F149" s="13" t="s">
        <v>2</v>
      </c>
      <c r="G149" s="82" t="s">
        <v>353</v>
      </c>
      <c r="H149" s="12">
        <v>240</v>
      </c>
      <c r="I149" s="16">
        <v>31306.050999999999</v>
      </c>
      <c r="J149" s="16">
        <v>0</v>
      </c>
      <c r="K149" s="16">
        <v>0</v>
      </c>
    </row>
    <row r="150" spans="1:11" s="5" customFormat="1" ht="36" customHeight="1" x14ac:dyDescent="0.2">
      <c r="A150" s="79" t="s">
        <v>34</v>
      </c>
      <c r="B150" s="81">
        <v>24</v>
      </c>
      <c r="C150" s="74">
        <v>1400</v>
      </c>
      <c r="D150" s="13" t="s">
        <v>7</v>
      </c>
      <c r="E150" s="14" t="s">
        <v>7</v>
      </c>
      <c r="F150" s="13" t="s">
        <v>7</v>
      </c>
      <c r="G150" s="82" t="s">
        <v>7</v>
      </c>
      <c r="H150" s="12" t="s">
        <v>7</v>
      </c>
      <c r="I150" s="16">
        <f>I151</f>
        <v>29162.5</v>
      </c>
      <c r="J150" s="16">
        <f t="shared" ref="J150:K150" si="82">J151</f>
        <v>29162.5</v>
      </c>
      <c r="K150" s="16">
        <f t="shared" si="82"/>
        <v>29162.5</v>
      </c>
    </row>
    <row r="151" spans="1:11" s="5" customFormat="1" ht="17.25" customHeight="1" x14ac:dyDescent="0.2">
      <c r="A151" s="79" t="s">
        <v>33</v>
      </c>
      <c r="B151" s="81">
        <v>24</v>
      </c>
      <c r="C151" s="74">
        <v>1403</v>
      </c>
      <c r="D151" s="13" t="s">
        <v>7</v>
      </c>
      <c r="E151" s="14" t="s">
        <v>7</v>
      </c>
      <c r="F151" s="13" t="s">
        <v>7</v>
      </c>
      <c r="G151" s="82" t="s">
        <v>7</v>
      </c>
      <c r="H151" s="12" t="s">
        <v>7</v>
      </c>
      <c r="I151" s="16">
        <f>I152</f>
        <v>29162.5</v>
      </c>
      <c r="J151" s="16">
        <f t="shared" ref="J151:K151" si="83">J152</f>
        <v>29162.5</v>
      </c>
      <c r="K151" s="16">
        <f t="shared" si="83"/>
        <v>29162.5</v>
      </c>
    </row>
    <row r="152" spans="1:11" s="5" customFormat="1" ht="44.25" customHeight="1" x14ac:dyDescent="0.2">
      <c r="A152" s="104" t="s">
        <v>272</v>
      </c>
      <c r="B152" s="81">
        <v>24</v>
      </c>
      <c r="C152" s="74">
        <v>1403</v>
      </c>
      <c r="D152" s="13" t="s">
        <v>162</v>
      </c>
      <c r="E152" s="14" t="s">
        <v>3</v>
      </c>
      <c r="F152" s="13" t="s">
        <v>2</v>
      </c>
      <c r="G152" s="82" t="s">
        <v>9</v>
      </c>
      <c r="H152" s="12" t="s">
        <v>7</v>
      </c>
      <c r="I152" s="16">
        <f>I153</f>
        <v>29162.5</v>
      </c>
      <c r="J152" s="16">
        <f t="shared" ref="J152:K152" si="84">J153</f>
        <v>29162.5</v>
      </c>
      <c r="K152" s="16">
        <f t="shared" si="84"/>
        <v>29162.5</v>
      </c>
    </row>
    <row r="153" spans="1:11" s="5" customFormat="1" ht="41.65" customHeight="1" x14ac:dyDescent="0.2">
      <c r="A153" s="104" t="s">
        <v>295</v>
      </c>
      <c r="B153" s="81">
        <v>24</v>
      </c>
      <c r="C153" s="74">
        <v>1403</v>
      </c>
      <c r="D153" s="13">
        <v>2</v>
      </c>
      <c r="E153" s="14">
        <v>1</v>
      </c>
      <c r="F153" s="13">
        <v>0</v>
      </c>
      <c r="G153" s="82">
        <v>0</v>
      </c>
      <c r="H153" s="12"/>
      <c r="I153" s="16">
        <f>I154+I157</f>
        <v>29162.5</v>
      </c>
      <c r="J153" s="16">
        <f t="shared" ref="J153:K153" si="85">J154+J157</f>
        <v>29162.5</v>
      </c>
      <c r="K153" s="16">
        <f t="shared" si="85"/>
        <v>29162.5</v>
      </c>
    </row>
    <row r="154" spans="1:11" s="5" customFormat="1" ht="72.599999999999994" customHeight="1" x14ac:dyDescent="0.2">
      <c r="A154" s="79" t="s">
        <v>306</v>
      </c>
      <c r="B154" s="81">
        <v>24</v>
      </c>
      <c r="C154" s="74">
        <v>1403</v>
      </c>
      <c r="D154" s="13" t="s">
        <v>162</v>
      </c>
      <c r="E154" s="14">
        <v>1</v>
      </c>
      <c r="F154" s="13" t="s">
        <v>2</v>
      </c>
      <c r="G154" s="82" t="s">
        <v>211</v>
      </c>
      <c r="H154" s="12" t="s">
        <v>7</v>
      </c>
      <c r="I154" s="16">
        <f>I155</f>
        <v>12286.6</v>
      </c>
      <c r="J154" s="16">
        <f t="shared" ref="J154:K154" si="86">J155</f>
        <v>12286.6</v>
      </c>
      <c r="K154" s="16">
        <f t="shared" si="86"/>
        <v>12286.6</v>
      </c>
    </row>
    <row r="155" spans="1:11" s="5" customFormat="1" x14ac:dyDescent="0.2">
      <c r="A155" s="79" t="s">
        <v>29</v>
      </c>
      <c r="B155" s="81">
        <v>24</v>
      </c>
      <c r="C155" s="74">
        <v>1403</v>
      </c>
      <c r="D155" s="13" t="s">
        <v>162</v>
      </c>
      <c r="E155" s="14">
        <v>1</v>
      </c>
      <c r="F155" s="13" t="s">
        <v>2</v>
      </c>
      <c r="G155" s="82" t="s">
        <v>211</v>
      </c>
      <c r="H155" s="12">
        <v>500</v>
      </c>
      <c r="I155" s="16">
        <f>I156</f>
        <v>12286.6</v>
      </c>
      <c r="J155" s="16">
        <f t="shared" ref="J155:K155" si="87">J156</f>
        <v>12286.6</v>
      </c>
      <c r="K155" s="16">
        <f t="shared" si="87"/>
        <v>12286.6</v>
      </c>
    </row>
    <row r="156" spans="1:11" s="5" customFormat="1" x14ac:dyDescent="0.2">
      <c r="A156" s="79" t="s">
        <v>28</v>
      </c>
      <c r="B156" s="81">
        <v>24</v>
      </c>
      <c r="C156" s="74">
        <v>1403</v>
      </c>
      <c r="D156" s="13" t="s">
        <v>162</v>
      </c>
      <c r="E156" s="14">
        <v>1</v>
      </c>
      <c r="F156" s="13" t="s">
        <v>2</v>
      </c>
      <c r="G156" s="82" t="s">
        <v>211</v>
      </c>
      <c r="H156" s="12">
        <v>540</v>
      </c>
      <c r="I156" s="16">
        <v>12286.6</v>
      </c>
      <c r="J156" s="16">
        <v>12286.6</v>
      </c>
      <c r="K156" s="16">
        <v>12286.6</v>
      </c>
    </row>
    <row r="157" spans="1:11" s="5" customFormat="1" ht="45" x14ac:dyDescent="0.2">
      <c r="A157" s="79" t="s">
        <v>251</v>
      </c>
      <c r="B157" s="81">
        <v>24</v>
      </c>
      <c r="C157" s="74">
        <v>1403</v>
      </c>
      <c r="D157" s="13" t="s">
        <v>162</v>
      </c>
      <c r="E157" s="14">
        <v>1</v>
      </c>
      <c r="F157" s="13" t="s">
        <v>2</v>
      </c>
      <c r="G157" s="82" t="s">
        <v>210</v>
      </c>
      <c r="H157" s="12" t="s">
        <v>7</v>
      </c>
      <c r="I157" s="16">
        <f>I158</f>
        <v>16875.900000000001</v>
      </c>
      <c r="J157" s="16">
        <f t="shared" ref="J157:K157" si="88">J158</f>
        <v>16875.900000000001</v>
      </c>
      <c r="K157" s="16">
        <f t="shared" si="88"/>
        <v>16875.900000000001</v>
      </c>
    </row>
    <row r="158" spans="1:11" s="5" customFormat="1" x14ac:dyDescent="0.2">
      <c r="A158" s="79" t="s">
        <v>29</v>
      </c>
      <c r="B158" s="81">
        <v>24</v>
      </c>
      <c r="C158" s="74">
        <v>1403</v>
      </c>
      <c r="D158" s="13" t="s">
        <v>162</v>
      </c>
      <c r="E158" s="14">
        <v>1</v>
      </c>
      <c r="F158" s="13" t="s">
        <v>2</v>
      </c>
      <c r="G158" s="82" t="s">
        <v>210</v>
      </c>
      <c r="H158" s="12">
        <v>500</v>
      </c>
      <c r="I158" s="16">
        <f>I159</f>
        <v>16875.900000000001</v>
      </c>
      <c r="J158" s="16">
        <f t="shared" ref="J158:K158" si="89">J159</f>
        <v>16875.900000000001</v>
      </c>
      <c r="K158" s="16">
        <f t="shared" si="89"/>
        <v>16875.900000000001</v>
      </c>
    </row>
    <row r="159" spans="1:11" s="5" customFormat="1" x14ac:dyDescent="0.2">
      <c r="A159" s="79" t="s">
        <v>28</v>
      </c>
      <c r="B159" s="81">
        <v>24</v>
      </c>
      <c r="C159" s="74">
        <v>1403</v>
      </c>
      <c r="D159" s="13" t="s">
        <v>162</v>
      </c>
      <c r="E159" s="14">
        <v>1</v>
      </c>
      <c r="F159" s="13" t="s">
        <v>2</v>
      </c>
      <c r="G159" s="82" t="s">
        <v>210</v>
      </c>
      <c r="H159" s="12">
        <v>540</v>
      </c>
      <c r="I159" s="16">
        <v>16875.900000000001</v>
      </c>
      <c r="J159" s="16">
        <v>16875.900000000001</v>
      </c>
      <c r="K159" s="16">
        <v>16875.900000000001</v>
      </c>
    </row>
    <row r="160" spans="1:11" s="5" customFormat="1" ht="22.5" x14ac:dyDescent="0.2">
      <c r="A160" s="104" t="s">
        <v>209</v>
      </c>
      <c r="B160" s="118">
        <v>63</v>
      </c>
      <c r="C160" s="59" t="s">
        <v>7</v>
      </c>
      <c r="D160" s="23" t="s">
        <v>7</v>
      </c>
      <c r="E160" s="24" t="s">
        <v>7</v>
      </c>
      <c r="F160" s="23" t="s">
        <v>7</v>
      </c>
      <c r="G160" s="25" t="s">
        <v>7</v>
      </c>
      <c r="H160" s="8" t="s">
        <v>7</v>
      </c>
      <c r="I160" s="31">
        <f>I161+I176+I186+I211</f>
        <v>160908.9</v>
      </c>
      <c r="J160" s="31">
        <f>J161+J176+J186+J211</f>
        <v>156237.79999999999</v>
      </c>
      <c r="K160" s="31">
        <f>K161+K176+K186+K211</f>
        <v>162183.29999999999</v>
      </c>
    </row>
    <row r="161" spans="1:11" s="5" customFormat="1" x14ac:dyDescent="0.2">
      <c r="A161" s="79" t="s">
        <v>26</v>
      </c>
      <c r="B161" s="81">
        <v>63</v>
      </c>
      <c r="C161" s="74">
        <v>100</v>
      </c>
      <c r="D161" s="13" t="s">
        <v>7</v>
      </c>
      <c r="E161" s="14" t="s">
        <v>7</v>
      </c>
      <c r="F161" s="13" t="s">
        <v>7</v>
      </c>
      <c r="G161" s="82" t="s">
        <v>7</v>
      </c>
      <c r="H161" s="12" t="s">
        <v>7</v>
      </c>
      <c r="I161" s="16">
        <f>I162</f>
        <v>4896.2000000000007</v>
      </c>
      <c r="J161" s="16">
        <f t="shared" ref="J161:K161" si="90">J162</f>
        <v>4962.1000000000004</v>
      </c>
      <c r="K161" s="16">
        <f t="shared" si="90"/>
        <v>5153.1000000000004</v>
      </c>
    </row>
    <row r="162" spans="1:11" s="5" customFormat="1" x14ac:dyDescent="0.2">
      <c r="A162" s="79" t="s">
        <v>85</v>
      </c>
      <c r="B162" s="81">
        <v>63</v>
      </c>
      <c r="C162" s="74">
        <v>113</v>
      </c>
      <c r="D162" s="13" t="s">
        <v>7</v>
      </c>
      <c r="E162" s="14" t="s">
        <v>7</v>
      </c>
      <c r="F162" s="13" t="s">
        <v>7</v>
      </c>
      <c r="G162" s="82" t="s">
        <v>7</v>
      </c>
      <c r="H162" s="12" t="s">
        <v>7</v>
      </c>
      <c r="I162" s="16">
        <f>I163+I171</f>
        <v>4896.2000000000007</v>
      </c>
      <c r="J162" s="16">
        <f t="shared" ref="J162:K162" si="91">J163+J171</f>
        <v>4962.1000000000004</v>
      </c>
      <c r="K162" s="16">
        <f t="shared" si="91"/>
        <v>5153.1000000000004</v>
      </c>
    </row>
    <row r="163" spans="1:11" s="5" customFormat="1" ht="33.75" x14ac:dyDescent="0.2">
      <c r="A163" s="104" t="s">
        <v>284</v>
      </c>
      <c r="B163" s="81">
        <v>63</v>
      </c>
      <c r="C163" s="74">
        <v>113</v>
      </c>
      <c r="D163" s="13">
        <v>5</v>
      </c>
      <c r="E163" s="14">
        <v>0</v>
      </c>
      <c r="F163" s="13">
        <v>0</v>
      </c>
      <c r="G163" s="82">
        <v>0</v>
      </c>
      <c r="H163" s="12"/>
      <c r="I163" s="16">
        <f>I164</f>
        <v>4869.1000000000004</v>
      </c>
      <c r="J163" s="16">
        <f t="shared" ref="J163:K163" si="92">J164</f>
        <v>4935</v>
      </c>
      <c r="K163" s="16">
        <f t="shared" si="92"/>
        <v>5126</v>
      </c>
    </row>
    <row r="164" spans="1:11" s="5" customFormat="1" x14ac:dyDescent="0.2">
      <c r="A164" s="104" t="s">
        <v>280</v>
      </c>
      <c r="B164" s="81">
        <v>63</v>
      </c>
      <c r="C164" s="74">
        <v>113</v>
      </c>
      <c r="D164" s="13">
        <v>5</v>
      </c>
      <c r="E164" s="14">
        <v>3</v>
      </c>
      <c r="F164" s="13" t="s">
        <v>2</v>
      </c>
      <c r="G164" s="82">
        <v>0</v>
      </c>
      <c r="H164" s="12"/>
      <c r="I164" s="16">
        <f>I168+I165</f>
        <v>4869.1000000000004</v>
      </c>
      <c r="J164" s="16">
        <f t="shared" ref="J164:K164" si="93">J168+J165</f>
        <v>4935</v>
      </c>
      <c r="K164" s="16">
        <f t="shared" si="93"/>
        <v>5126</v>
      </c>
    </row>
    <row r="165" spans="1:11" s="5" customFormat="1" ht="30.6" customHeight="1" x14ac:dyDescent="0.2">
      <c r="A165" s="79" t="s">
        <v>172</v>
      </c>
      <c r="B165" s="81">
        <v>63</v>
      </c>
      <c r="C165" s="74">
        <v>113</v>
      </c>
      <c r="D165" s="13">
        <v>5</v>
      </c>
      <c r="E165" s="14">
        <v>3</v>
      </c>
      <c r="F165" s="13" t="s">
        <v>2</v>
      </c>
      <c r="G165" s="82">
        <v>80300</v>
      </c>
      <c r="H165" s="12"/>
      <c r="I165" s="16">
        <f>I166</f>
        <v>75</v>
      </c>
      <c r="J165" s="16">
        <f t="shared" ref="J165:K166" si="94">J166</f>
        <v>75</v>
      </c>
      <c r="K165" s="16">
        <f t="shared" si="94"/>
        <v>75</v>
      </c>
    </row>
    <row r="166" spans="1:11" s="5" customFormat="1" ht="29.1" customHeight="1" x14ac:dyDescent="0.2">
      <c r="A166" s="79" t="s">
        <v>77</v>
      </c>
      <c r="B166" s="81">
        <v>63</v>
      </c>
      <c r="C166" s="74">
        <v>113</v>
      </c>
      <c r="D166" s="13">
        <v>5</v>
      </c>
      <c r="E166" s="14">
        <v>3</v>
      </c>
      <c r="F166" s="13" t="s">
        <v>2</v>
      </c>
      <c r="G166" s="82">
        <v>80300</v>
      </c>
      <c r="H166" s="12">
        <v>600</v>
      </c>
      <c r="I166" s="16">
        <f>I167</f>
        <v>75</v>
      </c>
      <c r="J166" s="16">
        <f t="shared" si="94"/>
        <v>75</v>
      </c>
      <c r="K166" s="16">
        <f t="shared" si="94"/>
        <v>75</v>
      </c>
    </row>
    <row r="167" spans="1:11" s="5" customFormat="1" x14ac:dyDescent="0.2">
      <c r="A167" s="79" t="s">
        <v>148</v>
      </c>
      <c r="B167" s="81">
        <v>63</v>
      </c>
      <c r="C167" s="74">
        <v>113</v>
      </c>
      <c r="D167" s="13">
        <v>5</v>
      </c>
      <c r="E167" s="14">
        <v>3</v>
      </c>
      <c r="F167" s="13" t="s">
        <v>2</v>
      </c>
      <c r="G167" s="82">
        <v>80300</v>
      </c>
      <c r="H167" s="12">
        <v>610</v>
      </c>
      <c r="I167" s="16">
        <v>75</v>
      </c>
      <c r="J167" s="16">
        <v>75</v>
      </c>
      <c r="K167" s="16">
        <v>75</v>
      </c>
    </row>
    <row r="168" spans="1:11" s="5" customFormat="1" ht="35.1" customHeight="1" x14ac:dyDescent="0.2">
      <c r="A168" s="79" t="s">
        <v>208</v>
      </c>
      <c r="B168" s="81">
        <v>63</v>
      </c>
      <c r="C168" s="74">
        <v>113</v>
      </c>
      <c r="D168" s="13">
        <v>5</v>
      </c>
      <c r="E168" s="14">
        <v>3</v>
      </c>
      <c r="F168" s="13" t="s">
        <v>2</v>
      </c>
      <c r="G168" s="82" t="s">
        <v>207</v>
      </c>
      <c r="H168" s="12" t="s">
        <v>7</v>
      </c>
      <c r="I168" s="16">
        <f>I169</f>
        <v>4794.1000000000004</v>
      </c>
      <c r="J168" s="16">
        <f t="shared" ref="J168:K168" si="95">J169</f>
        <v>4860</v>
      </c>
      <c r="K168" s="16">
        <f t="shared" si="95"/>
        <v>5051</v>
      </c>
    </row>
    <row r="169" spans="1:11" s="5" customFormat="1" ht="27" customHeight="1" x14ac:dyDescent="0.2">
      <c r="A169" s="79" t="s">
        <v>77</v>
      </c>
      <c r="B169" s="81">
        <v>63</v>
      </c>
      <c r="C169" s="74">
        <v>113</v>
      </c>
      <c r="D169" s="13">
        <v>5</v>
      </c>
      <c r="E169" s="14">
        <v>3</v>
      </c>
      <c r="F169" s="13" t="s">
        <v>2</v>
      </c>
      <c r="G169" s="82" t="s">
        <v>207</v>
      </c>
      <c r="H169" s="12">
        <v>600</v>
      </c>
      <c r="I169" s="16">
        <f>I170</f>
        <v>4794.1000000000004</v>
      </c>
      <c r="J169" s="16">
        <f t="shared" ref="J169:K169" si="96">J170</f>
        <v>4860</v>
      </c>
      <c r="K169" s="16">
        <f t="shared" si="96"/>
        <v>5051</v>
      </c>
    </row>
    <row r="170" spans="1:11" s="5" customFormat="1" ht="22.15" customHeight="1" x14ac:dyDescent="0.2">
      <c r="A170" s="79" t="s">
        <v>148</v>
      </c>
      <c r="B170" s="81">
        <v>63</v>
      </c>
      <c r="C170" s="74">
        <v>113</v>
      </c>
      <c r="D170" s="13">
        <v>5</v>
      </c>
      <c r="E170" s="14">
        <v>3</v>
      </c>
      <c r="F170" s="13" t="s">
        <v>2</v>
      </c>
      <c r="G170" s="82" t="s">
        <v>207</v>
      </c>
      <c r="H170" s="12">
        <v>610</v>
      </c>
      <c r="I170" s="16">
        <v>4794.1000000000004</v>
      </c>
      <c r="J170" s="16">
        <v>4860</v>
      </c>
      <c r="K170" s="16">
        <v>5051</v>
      </c>
    </row>
    <row r="171" spans="1:11" s="5" customFormat="1" ht="52.5" customHeight="1" x14ac:dyDescent="0.2">
      <c r="A171" s="104" t="s">
        <v>278</v>
      </c>
      <c r="B171" s="81">
        <v>63</v>
      </c>
      <c r="C171" s="74">
        <v>113</v>
      </c>
      <c r="D171" s="13">
        <v>11</v>
      </c>
      <c r="E171" s="14">
        <v>0</v>
      </c>
      <c r="F171" s="13">
        <v>0</v>
      </c>
      <c r="G171" s="82">
        <v>0</v>
      </c>
      <c r="H171" s="12"/>
      <c r="I171" s="16">
        <f>I172</f>
        <v>27.1</v>
      </c>
      <c r="J171" s="16">
        <f t="shared" ref="J171:K171" si="97">J172</f>
        <v>27.1</v>
      </c>
      <c r="K171" s="16">
        <f t="shared" si="97"/>
        <v>27.1</v>
      </c>
    </row>
    <row r="172" spans="1:11" s="5" customFormat="1" ht="33.6" customHeight="1" x14ac:dyDescent="0.2">
      <c r="A172" s="104" t="s">
        <v>300</v>
      </c>
      <c r="B172" s="81">
        <v>63</v>
      </c>
      <c r="C172" s="74">
        <v>113</v>
      </c>
      <c r="D172" s="13">
        <v>11</v>
      </c>
      <c r="E172" s="14">
        <v>1</v>
      </c>
      <c r="F172" s="13" t="s">
        <v>2</v>
      </c>
      <c r="G172" s="82" t="s">
        <v>9</v>
      </c>
      <c r="H172" s="12" t="s">
        <v>7</v>
      </c>
      <c r="I172" s="16">
        <f>I173</f>
        <v>27.1</v>
      </c>
      <c r="J172" s="16">
        <f t="shared" ref="J172:K172" si="98">J173</f>
        <v>27.1</v>
      </c>
      <c r="K172" s="16">
        <f t="shared" si="98"/>
        <v>27.1</v>
      </c>
    </row>
    <row r="173" spans="1:11" s="5" customFormat="1" ht="28.15" customHeight="1" x14ac:dyDescent="0.2">
      <c r="A173" s="79" t="s">
        <v>80</v>
      </c>
      <c r="B173" s="81">
        <v>63</v>
      </c>
      <c r="C173" s="74">
        <v>113</v>
      </c>
      <c r="D173" s="13">
        <v>11</v>
      </c>
      <c r="E173" s="14">
        <v>1</v>
      </c>
      <c r="F173" s="13" t="s">
        <v>2</v>
      </c>
      <c r="G173" s="82" t="s">
        <v>79</v>
      </c>
      <c r="H173" s="12" t="s">
        <v>7</v>
      </c>
      <c r="I173" s="16">
        <f>I174</f>
        <v>27.1</v>
      </c>
      <c r="J173" s="16">
        <f t="shared" ref="J173:K173" si="99">J174</f>
        <v>27.1</v>
      </c>
      <c r="K173" s="16">
        <f t="shared" si="99"/>
        <v>27.1</v>
      </c>
    </row>
    <row r="174" spans="1:11" s="5" customFormat="1" ht="28.15" customHeight="1" x14ac:dyDescent="0.2">
      <c r="A174" s="79" t="s">
        <v>14</v>
      </c>
      <c r="B174" s="81">
        <v>63</v>
      </c>
      <c r="C174" s="74">
        <v>113</v>
      </c>
      <c r="D174" s="13">
        <v>11</v>
      </c>
      <c r="E174" s="14">
        <v>1</v>
      </c>
      <c r="F174" s="13" t="s">
        <v>2</v>
      </c>
      <c r="G174" s="82" t="s">
        <v>79</v>
      </c>
      <c r="H174" s="12">
        <v>200</v>
      </c>
      <c r="I174" s="16">
        <f>I175</f>
        <v>27.1</v>
      </c>
      <c r="J174" s="16">
        <f t="shared" ref="J174:K174" si="100">J175</f>
        <v>27.1</v>
      </c>
      <c r="K174" s="16">
        <f t="shared" si="100"/>
        <v>27.1</v>
      </c>
    </row>
    <row r="175" spans="1:11" s="5" customFormat="1" ht="25.15" customHeight="1" x14ac:dyDescent="0.2">
      <c r="A175" s="79" t="s">
        <v>13</v>
      </c>
      <c r="B175" s="81">
        <v>63</v>
      </c>
      <c r="C175" s="74">
        <v>113</v>
      </c>
      <c r="D175" s="13">
        <v>11</v>
      </c>
      <c r="E175" s="14">
        <v>1</v>
      </c>
      <c r="F175" s="13" t="s">
        <v>2</v>
      </c>
      <c r="G175" s="82" t="s">
        <v>79</v>
      </c>
      <c r="H175" s="12">
        <v>240</v>
      </c>
      <c r="I175" s="16">
        <v>27.1</v>
      </c>
      <c r="J175" s="16">
        <v>27.1</v>
      </c>
      <c r="K175" s="16">
        <v>27.1</v>
      </c>
    </row>
    <row r="176" spans="1:11" s="5" customFormat="1" ht="20.65" customHeight="1" x14ac:dyDescent="0.2">
      <c r="A176" s="79" t="s">
        <v>104</v>
      </c>
      <c r="B176" s="81">
        <v>63</v>
      </c>
      <c r="C176" s="74">
        <v>400</v>
      </c>
      <c r="D176" s="13" t="s">
        <v>7</v>
      </c>
      <c r="E176" s="14" t="s">
        <v>7</v>
      </c>
      <c r="F176" s="13" t="s">
        <v>7</v>
      </c>
      <c r="G176" s="82" t="s">
        <v>7</v>
      </c>
      <c r="H176" s="12" t="s">
        <v>7</v>
      </c>
      <c r="I176" s="16">
        <f>I177</f>
        <v>903</v>
      </c>
      <c r="J176" s="16">
        <f t="shared" ref="J176:K176" si="101">J177</f>
        <v>889</v>
      </c>
      <c r="K176" s="16">
        <f t="shared" si="101"/>
        <v>946</v>
      </c>
    </row>
    <row r="177" spans="1:11" s="5" customFormat="1" ht="20.100000000000001" customHeight="1" x14ac:dyDescent="0.2">
      <c r="A177" s="79" t="s">
        <v>103</v>
      </c>
      <c r="B177" s="81">
        <v>63</v>
      </c>
      <c r="C177" s="74">
        <v>412</v>
      </c>
      <c r="D177" s="13" t="s">
        <v>7</v>
      </c>
      <c r="E177" s="14" t="s">
        <v>7</v>
      </c>
      <c r="F177" s="13" t="s">
        <v>7</v>
      </c>
      <c r="G177" s="82" t="s">
        <v>7</v>
      </c>
      <c r="H177" s="12" t="s">
        <v>7</v>
      </c>
      <c r="I177" s="16">
        <f>I178</f>
        <v>903</v>
      </c>
      <c r="J177" s="16">
        <f t="shared" ref="J177:K177" si="102">J178</f>
        <v>889</v>
      </c>
      <c r="K177" s="16">
        <f t="shared" si="102"/>
        <v>946</v>
      </c>
    </row>
    <row r="178" spans="1:11" s="5" customFormat="1" ht="39.6" customHeight="1" x14ac:dyDescent="0.2">
      <c r="A178" s="104" t="s">
        <v>284</v>
      </c>
      <c r="B178" s="81">
        <v>63</v>
      </c>
      <c r="C178" s="74">
        <v>412</v>
      </c>
      <c r="D178" s="13" t="s">
        <v>191</v>
      </c>
      <c r="E178" s="14" t="s">
        <v>3</v>
      </c>
      <c r="F178" s="13" t="s">
        <v>2</v>
      </c>
      <c r="G178" s="82" t="s">
        <v>9</v>
      </c>
      <c r="H178" s="12" t="s">
        <v>7</v>
      </c>
      <c r="I178" s="16">
        <f>I179</f>
        <v>903</v>
      </c>
      <c r="J178" s="16">
        <f t="shared" ref="J178:K178" si="103">J179</f>
        <v>889</v>
      </c>
      <c r="K178" s="16">
        <f t="shared" si="103"/>
        <v>946</v>
      </c>
    </row>
    <row r="179" spans="1:11" s="5" customFormat="1" ht="24" customHeight="1" x14ac:dyDescent="0.2">
      <c r="A179" s="104" t="s">
        <v>279</v>
      </c>
      <c r="B179" s="81">
        <v>63</v>
      </c>
      <c r="C179" s="74">
        <v>412</v>
      </c>
      <c r="D179" s="13">
        <v>5</v>
      </c>
      <c r="E179" s="14">
        <v>2</v>
      </c>
      <c r="F179" s="13">
        <v>0</v>
      </c>
      <c r="G179" s="82">
        <v>0</v>
      </c>
      <c r="H179" s="12"/>
      <c r="I179" s="16">
        <f>I183+I180</f>
        <v>903</v>
      </c>
      <c r="J179" s="16">
        <f t="shared" ref="J179:K179" si="104">J183+J180</f>
        <v>889</v>
      </c>
      <c r="K179" s="16">
        <f t="shared" si="104"/>
        <v>946</v>
      </c>
    </row>
    <row r="180" spans="1:11" s="5" customFormat="1" ht="28.5" customHeight="1" x14ac:dyDescent="0.2">
      <c r="A180" s="79" t="s">
        <v>172</v>
      </c>
      <c r="B180" s="81">
        <v>63</v>
      </c>
      <c r="C180" s="74">
        <v>412</v>
      </c>
      <c r="D180" s="13">
        <v>5</v>
      </c>
      <c r="E180" s="14">
        <v>2</v>
      </c>
      <c r="F180" s="13">
        <v>0</v>
      </c>
      <c r="G180" s="82">
        <v>80300</v>
      </c>
      <c r="H180" s="12"/>
      <c r="I180" s="16">
        <f>I181</f>
        <v>25</v>
      </c>
      <c r="J180" s="16">
        <f t="shared" ref="J180:K181" si="105">J181</f>
        <v>0</v>
      </c>
      <c r="K180" s="16">
        <f t="shared" si="105"/>
        <v>25</v>
      </c>
    </row>
    <row r="181" spans="1:11" s="5" customFormat="1" ht="29.1" customHeight="1" x14ac:dyDescent="0.2">
      <c r="A181" s="79" t="s">
        <v>77</v>
      </c>
      <c r="B181" s="81">
        <v>63</v>
      </c>
      <c r="C181" s="74">
        <v>412</v>
      </c>
      <c r="D181" s="13">
        <v>5</v>
      </c>
      <c r="E181" s="14">
        <v>2</v>
      </c>
      <c r="F181" s="13">
        <v>0</v>
      </c>
      <c r="G181" s="82">
        <v>80300</v>
      </c>
      <c r="H181" s="12">
        <v>600</v>
      </c>
      <c r="I181" s="16">
        <f>I182</f>
        <v>25</v>
      </c>
      <c r="J181" s="16">
        <f t="shared" si="105"/>
        <v>0</v>
      </c>
      <c r="K181" s="16">
        <f t="shared" si="105"/>
        <v>25</v>
      </c>
    </row>
    <row r="182" spans="1:11" s="5" customFormat="1" ht="18.600000000000001" customHeight="1" x14ac:dyDescent="0.2">
      <c r="A182" s="79" t="s">
        <v>148</v>
      </c>
      <c r="B182" s="81">
        <v>63</v>
      </c>
      <c r="C182" s="74">
        <v>412</v>
      </c>
      <c r="D182" s="13">
        <v>5</v>
      </c>
      <c r="E182" s="14">
        <v>2</v>
      </c>
      <c r="F182" s="13">
        <v>0</v>
      </c>
      <c r="G182" s="82">
        <v>80300</v>
      </c>
      <c r="H182" s="12">
        <v>610</v>
      </c>
      <c r="I182" s="16">
        <v>25</v>
      </c>
      <c r="J182" s="16">
        <v>0</v>
      </c>
      <c r="K182" s="16">
        <v>25</v>
      </c>
    </row>
    <row r="183" spans="1:11" s="5" customFormat="1" ht="46.15" customHeight="1" x14ac:dyDescent="0.2">
      <c r="A183" s="79" t="s">
        <v>206</v>
      </c>
      <c r="B183" s="81">
        <v>63</v>
      </c>
      <c r="C183" s="74">
        <v>412</v>
      </c>
      <c r="D183" s="13" t="s">
        <v>191</v>
      </c>
      <c r="E183" s="14">
        <v>2</v>
      </c>
      <c r="F183" s="13" t="s">
        <v>2</v>
      </c>
      <c r="G183" s="82" t="s">
        <v>205</v>
      </c>
      <c r="H183" s="12" t="s">
        <v>7</v>
      </c>
      <c r="I183" s="16">
        <f>I184</f>
        <v>878</v>
      </c>
      <c r="J183" s="16">
        <f t="shared" ref="J183:K183" si="106">J184</f>
        <v>889</v>
      </c>
      <c r="K183" s="16">
        <f t="shared" si="106"/>
        <v>921</v>
      </c>
    </row>
    <row r="184" spans="1:11" s="5" customFormat="1" ht="26.1" customHeight="1" x14ac:dyDescent="0.2">
      <c r="A184" s="79" t="s">
        <v>77</v>
      </c>
      <c r="B184" s="81">
        <v>63</v>
      </c>
      <c r="C184" s="74">
        <v>412</v>
      </c>
      <c r="D184" s="13" t="s">
        <v>191</v>
      </c>
      <c r="E184" s="14">
        <v>2</v>
      </c>
      <c r="F184" s="13" t="s">
        <v>2</v>
      </c>
      <c r="G184" s="82" t="s">
        <v>205</v>
      </c>
      <c r="H184" s="12">
        <v>600</v>
      </c>
      <c r="I184" s="16">
        <f>I185</f>
        <v>878</v>
      </c>
      <c r="J184" s="16">
        <f t="shared" ref="J184:K184" si="107">J185</f>
        <v>889</v>
      </c>
      <c r="K184" s="16">
        <f t="shared" si="107"/>
        <v>921</v>
      </c>
    </row>
    <row r="185" spans="1:11" s="5" customFormat="1" x14ac:dyDescent="0.2">
      <c r="A185" s="79" t="s">
        <v>148</v>
      </c>
      <c r="B185" s="81">
        <v>63</v>
      </c>
      <c r="C185" s="74">
        <v>412</v>
      </c>
      <c r="D185" s="13" t="s">
        <v>191</v>
      </c>
      <c r="E185" s="14">
        <v>2</v>
      </c>
      <c r="F185" s="13" t="s">
        <v>2</v>
      </c>
      <c r="G185" s="82" t="s">
        <v>205</v>
      </c>
      <c r="H185" s="12">
        <v>610</v>
      </c>
      <c r="I185" s="16">
        <v>878</v>
      </c>
      <c r="J185" s="16">
        <v>889</v>
      </c>
      <c r="K185" s="16">
        <v>921</v>
      </c>
    </row>
    <row r="186" spans="1:11" s="5" customFormat="1" x14ac:dyDescent="0.2">
      <c r="A186" s="79" t="s">
        <v>61</v>
      </c>
      <c r="B186" s="81">
        <v>63</v>
      </c>
      <c r="C186" s="74">
        <v>700</v>
      </c>
      <c r="D186" s="13" t="s">
        <v>7</v>
      </c>
      <c r="E186" s="14" t="s">
        <v>7</v>
      </c>
      <c r="F186" s="13" t="s">
        <v>7</v>
      </c>
      <c r="G186" s="82" t="s">
        <v>7</v>
      </c>
      <c r="H186" s="12" t="s">
        <v>7</v>
      </c>
      <c r="I186" s="16">
        <f>I187</f>
        <v>31580.7</v>
      </c>
      <c r="J186" s="16">
        <f t="shared" ref="J186:K186" si="108">J187</f>
        <v>29113.4</v>
      </c>
      <c r="K186" s="16">
        <f t="shared" si="108"/>
        <v>30318.799999999999</v>
      </c>
    </row>
    <row r="187" spans="1:11" s="5" customFormat="1" x14ac:dyDescent="0.2">
      <c r="A187" s="79" t="s">
        <v>175</v>
      </c>
      <c r="B187" s="81">
        <v>63</v>
      </c>
      <c r="C187" s="74">
        <v>703</v>
      </c>
      <c r="D187" s="13"/>
      <c r="E187" s="14"/>
      <c r="F187" s="13"/>
      <c r="G187" s="82"/>
      <c r="H187" s="12"/>
      <c r="I187" s="16">
        <f>I188</f>
        <v>31580.7</v>
      </c>
      <c r="J187" s="16">
        <f t="shared" ref="J187:K187" si="109">J188</f>
        <v>29113.4</v>
      </c>
      <c r="K187" s="16">
        <f t="shared" si="109"/>
        <v>30318.799999999999</v>
      </c>
    </row>
    <row r="188" spans="1:11" s="5" customFormat="1" ht="33.75" x14ac:dyDescent="0.2">
      <c r="A188" s="104" t="s">
        <v>273</v>
      </c>
      <c r="B188" s="81">
        <v>63</v>
      </c>
      <c r="C188" s="74">
        <v>703</v>
      </c>
      <c r="D188" s="13" t="s">
        <v>147</v>
      </c>
      <c r="E188" s="14" t="s">
        <v>3</v>
      </c>
      <c r="F188" s="13" t="s">
        <v>2</v>
      </c>
      <c r="G188" s="82" t="s">
        <v>9</v>
      </c>
      <c r="H188" s="12" t="s">
        <v>7</v>
      </c>
      <c r="I188" s="16">
        <f>I192+I201+I204+I189+I195+I198+I207</f>
        <v>31580.7</v>
      </c>
      <c r="J188" s="16">
        <f t="shared" ref="J188:K188" si="110">J192+J201+J204+J189+J195+J198+J207</f>
        <v>29113.4</v>
      </c>
      <c r="K188" s="16">
        <f t="shared" si="110"/>
        <v>30318.799999999999</v>
      </c>
    </row>
    <row r="189" spans="1:11" s="5" customFormat="1" ht="66" customHeight="1" x14ac:dyDescent="0.2">
      <c r="A189" s="79" t="s">
        <v>174</v>
      </c>
      <c r="B189" s="81">
        <v>63</v>
      </c>
      <c r="C189" s="74">
        <v>703</v>
      </c>
      <c r="D189" s="13" t="s">
        <v>147</v>
      </c>
      <c r="E189" s="14" t="s">
        <v>3</v>
      </c>
      <c r="F189" s="13" t="s">
        <v>2</v>
      </c>
      <c r="G189" s="82" t="s">
        <v>173</v>
      </c>
      <c r="H189" s="12" t="s">
        <v>7</v>
      </c>
      <c r="I189" s="16">
        <f>I190</f>
        <v>784</v>
      </c>
      <c r="J189" s="16">
        <f t="shared" ref="J189:K189" si="111">J190</f>
        <v>815.4</v>
      </c>
      <c r="K189" s="16">
        <f t="shared" si="111"/>
        <v>848</v>
      </c>
    </row>
    <row r="190" spans="1:11" s="5" customFormat="1" ht="33" customHeight="1" x14ac:dyDescent="0.2">
      <c r="A190" s="79" t="s">
        <v>77</v>
      </c>
      <c r="B190" s="81">
        <v>63</v>
      </c>
      <c r="C190" s="74">
        <v>703</v>
      </c>
      <c r="D190" s="13" t="s">
        <v>147</v>
      </c>
      <c r="E190" s="14" t="s">
        <v>3</v>
      </c>
      <c r="F190" s="13" t="s">
        <v>2</v>
      </c>
      <c r="G190" s="82" t="s">
        <v>173</v>
      </c>
      <c r="H190" s="12">
        <v>600</v>
      </c>
      <c r="I190" s="16">
        <f>I191</f>
        <v>784</v>
      </c>
      <c r="J190" s="16">
        <f t="shared" ref="J190:K190" si="112">J191</f>
        <v>815.4</v>
      </c>
      <c r="K190" s="16">
        <f t="shared" si="112"/>
        <v>848</v>
      </c>
    </row>
    <row r="191" spans="1:11" s="5" customFormat="1" x14ac:dyDescent="0.2">
      <c r="A191" s="79" t="s">
        <v>148</v>
      </c>
      <c r="B191" s="81">
        <v>63</v>
      </c>
      <c r="C191" s="74">
        <v>703</v>
      </c>
      <c r="D191" s="13" t="s">
        <v>147</v>
      </c>
      <c r="E191" s="14" t="s">
        <v>3</v>
      </c>
      <c r="F191" s="13" t="s">
        <v>2</v>
      </c>
      <c r="G191" s="82" t="s">
        <v>173</v>
      </c>
      <c r="H191" s="12">
        <v>610</v>
      </c>
      <c r="I191" s="16">
        <v>784</v>
      </c>
      <c r="J191" s="16">
        <v>815.4</v>
      </c>
      <c r="K191" s="16">
        <v>848</v>
      </c>
    </row>
    <row r="192" spans="1:11" s="5" customFormat="1" ht="21" customHeight="1" x14ac:dyDescent="0.2">
      <c r="A192" s="79" t="s">
        <v>172</v>
      </c>
      <c r="B192" s="81">
        <v>63</v>
      </c>
      <c r="C192" s="74">
        <v>703</v>
      </c>
      <c r="D192" s="13" t="s">
        <v>147</v>
      </c>
      <c r="E192" s="14" t="s">
        <v>3</v>
      </c>
      <c r="F192" s="13" t="s">
        <v>2</v>
      </c>
      <c r="G192" s="82" t="s">
        <v>171</v>
      </c>
      <c r="H192" s="12" t="s">
        <v>7</v>
      </c>
      <c r="I192" s="16">
        <f>I193</f>
        <v>541.79999999999995</v>
      </c>
      <c r="J192" s="16">
        <f t="shared" ref="J192:K192" si="113">J193</f>
        <v>465.3</v>
      </c>
      <c r="K192" s="16">
        <f t="shared" si="113"/>
        <v>547.29999999999995</v>
      </c>
    </row>
    <row r="193" spans="1:11" s="5" customFormat="1" ht="21" customHeight="1" x14ac:dyDescent="0.2">
      <c r="A193" s="79" t="s">
        <v>77</v>
      </c>
      <c r="B193" s="81">
        <v>63</v>
      </c>
      <c r="C193" s="74">
        <v>703</v>
      </c>
      <c r="D193" s="13" t="s">
        <v>147</v>
      </c>
      <c r="E193" s="14" t="s">
        <v>3</v>
      </c>
      <c r="F193" s="13" t="s">
        <v>2</v>
      </c>
      <c r="G193" s="82" t="s">
        <v>171</v>
      </c>
      <c r="H193" s="12">
        <v>600</v>
      </c>
      <c r="I193" s="16">
        <f>I194</f>
        <v>541.79999999999995</v>
      </c>
      <c r="J193" s="16">
        <f t="shared" ref="J193:K193" si="114">J194</f>
        <v>465.3</v>
      </c>
      <c r="K193" s="16">
        <f t="shared" si="114"/>
        <v>547.29999999999995</v>
      </c>
    </row>
    <row r="194" spans="1:11" s="5" customFormat="1" ht="13.15" customHeight="1" x14ac:dyDescent="0.2">
      <c r="A194" s="79" t="s">
        <v>148</v>
      </c>
      <c r="B194" s="81">
        <v>63</v>
      </c>
      <c r="C194" s="74">
        <v>703</v>
      </c>
      <c r="D194" s="13" t="s">
        <v>147</v>
      </c>
      <c r="E194" s="14" t="s">
        <v>3</v>
      </c>
      <c r="F194" s="13" t="s">
        <v>2</v>
      </c>
      <c r="G194" s="82" t="s">
        <v>171</v>
      </c>
      <c r="H194" s="12">
        <v>610</v>
      </c>
      <c r="I194" s="16">
        <f>66.6+475.2</f>
        <v>541.79999999999995</v>
      </c>
      <c r="J194" s="16">
        <f>69.3+396</f>
        <v>465.3</v>
      </c>
      <c r="K194" s="16">
        <f>72.1+475.2</f>
        <v>547.29999999999995</v>
      </c>
    </row>
    <row r="195" spans="1:11" s="5" customFormat="1" ht="13.15" customHeight="1" x14ac:dyDescent="0.2">
      <c r="A195" s="79" t="s">
        <v>333</v>
      </c>
      <c r="B195" s="81">
        <v>63</v>
      </c>
      <c r="C195" s="74">
        <v>703</v>
      </c>
      <c r="D195" s="13" t="s">
        <v>147</v>
      </c>
      <c r="E195" s="14" t="s">
        <v>3</v>
      </c>
      <c r="F195" s="13" t="s">
        <v>2</v>
      </c>
      <c r="G195" s="82">
        <v>80490</v>
      </c>
      <c r="H195" s="12" t="s">
        <v>7</v>
      </c>
      <c r="I195" s="16">
        <f>I196</f>
        <v>2698.7</v>
      </c>
      <c r="J195" s="16">
        <f t="shared" ref="J195:K196" si="115">J196</f>
        <v>0</v>
      </c>
      <c r="K195" s="16">
        <f t="shared" si="115"/>
        <v>0</v>
      </c>
    </row>
    <row r="196" spans="1:11" s="5" customFormat="1" ht="24" customHeight="1" x14ac:dyDescent="0.2">
      <c r="A196" s="79" t="s">
        <v>77</v>
      </c>
      <c r="B196" s="81">
        <v>63</v>
      </c>
      <c r="C196" s="74">
        <v>703</v>
      </c>
      <c r="D196" s="13" t="s">
        <v>147</v>
      </c>
      <c r="E196" s="14" t="s">
        <v>3</v>
      </c>
      <c r="F196" s="13" t="s">
        <v>2</v>
      </c>
      <c r="G196" s="82">
        <v>80490</v>
      </c>
      <c r="H196" s="12">
        <v>600</v>
      </c>
      <c r="I196" s="16">
        <f>I197</f>
        <v>2698.7</v>
      </c>
      <c r="J196" s="16">
        <f t="shared" si="115"/>
        <v>0</v>
      </c>
      <c r="K196" s="16">
        <f t="shared" si="115"/>
        <v>0</v>
      </c>
    </row>
    <row r="197" spans="1:11" s="5" customFormat="1" ht="13.15" customHeight="1" x14ac:dyDescent="0.2">
      <c r="A197" s="79" t="s">
        <v>148</v>
      </c>
      <c r="B197" s="81">
        <v>63</v>
      </c>
      <c r="C197" s="74">
        <v>703</v>
      </c>
      <c r="D197" s="13" t="s">
        <v>147</v>
      </c>
      <c r="E197" s="14" t="s">
        <v>3</v>
      </c>
      <c r="F197" s="13" t="s">
        <v>2</v>
      </c>
      <c r="G197" s="82">
        <v>80490</v>
      </c>
      <c r="H197" s="12">
        <v>610</v>
      </c>
      <c r="I197" s="16">
        <v>2698.7</v>
      </c>
      <c r="J197" s="16">
        <v>0</v>
      </c>
      <c r="K197" s="16">
        <v>0</v>
      </c>
    </row>
    <row r="198" spans="1:11" s="5" customFormat="1" ht="13.15" customHeight="1" x14ac:dyDescent="0.2">
      <c r="A198" s="79" t="s">
        <v>181</v>
      </c>
      <c r="B198" s="81">
        <v>63</v>
      </c>
      <c r="C198" s="74">
        <v>703</v>
      </c>
      <c r="D198" s="13" t="s">
        <v>147</v>
      </c>
      <c r="E198" s="14" t="s">
        <v>3</v>
      </c>
      <c r="F198" s="13" t="s">
        <v>2</v>
      </c>
      <c r="G198" s="82" t="s">
        <v>180</v>
      </c>
      <c r="H198" s="12" t="s">
        <v>7</v>
      </c>
      <c r="I198" s="16">
        <f>I199</f>
        <v>100</v>
      </c>
      <c r="J198" s="16">
        <f t="shared" ref="J198:K199" si="116">J199</f>
        <v>100</v>
      </c>
      <c r="K198" s="16">
        <f t="shared" si="116"/>
        <v>100</v>
      </c>
    </row>
    <row r="199" spans="1:11" s="5" customFormat="1" ht="21" customHeight="1" x14ac:dyDescent="0.2">
      <c r="A199" s="79" t="s">
        <v>77</v>
      </c>
      <c r="B199" s="81">
        <v>63</v>
      </c>
      <c r="C199" s="74">
        <v>703</v>
      </c>
      <c r="D199" s="13" t="s">
        <v>147</v>
      </c>
      <c r="E199" s="14" t="s">
        <v>3</v>
      </c>
      <c r="F199" s="13" t="s">
        <v>2</v>
      </c>
      <c r="G199" s="82" t="s">
        <v>180</v>
      </c>
      <c r="H199" s="12">
        <v>600</v>
      </c>
      <c r="I199" s="16">
        <f>I200</f>
        <v>100</v>
      </c>
      <c r="J199" s="16">
        <f t="shared" si="116"/>
        <v>100</v>
      </c>
      <c r="K199" s="16">
        <f t="shared" si="116"/>
        <v>100</v>
      </c>
    </row>
    <row r="200" spans="1:11" s="5" customFormat="1" ht="13.15" customHeight="1" x14ac:dyDescent="0.2">
      <c r="A200" s="79" t="s">
        <v>148</v>
      </c>
      <c r="B200" s="81">
        <v>63</v>
      </c>
      <c r="C200" s="74">
        <v>703</v>
      </c>
      <c r="D200" s="13" t="s">
        <v>147</v>
      </c>
      <c r="E200" s="14" t="s">
        <v>3</v>
      </c>
      <c r="F200" s="13" t="s">
        <v>2</v>
      </c>
      <c r="G200" s="82" t="s">
        <v>180</v>
      </c>
      <c r="H200" s="12">
        <v>610</v>
      </c>
      <c r="I200" s="16">
        <v>100</v>
      </c>
      <c r="J200" s="16">
        <v>100</v>
      </c>
      <c r="K200" s="16">
        <v>100</v>
      </c>
    </row>
    <row r="201" spans="1:11" s="5" customFormat="1" ht="13.15" customHeight="1" x14ac:dyDescent="0.2">
      <c r="A201" s="79" t="s">
        <v>170</v>
      </c>
      <c r="B201" s="81">
        <v>63</v>
      </c>
      <c r="C201" s="74">
        <v>703</v>
      </c>
      <c r="D201" s="13" t="s">
        <v>147</v>
      </c>
      <c r="E201" s="14" t="s">
        <v>3</v>
      </c>
      <c r="F201" s="13" t="s">
        <v>2</v>
      </c>
      <c r="G201" s="82" t="s">
        <v>169</v>
      </c>
      <c r="H201" s="12" t="s">
        <v>7</v>
      </c>
      <c r="I201" s="16">
        <f>I202</f>
        <v>5</v>
      </c>
      <c r="J201" s="16">
        <f t="shared" ref="J201:K201" si="117">J202</f>
        <v>5</v>
      </c>
      <c r="K201" s="16">
        <f t="shared" si="117"/>
        <v>5</v>
      </c>
    </row>
    <row r="202" spans="1:11" s="5" customFormat="1" ht="21" customHeight="1" x14ac:dyDescent="0.2">
      <c r="A202" s="79" t="s">
        <v>77</v>
      </c>
      <c r="B202" s="81">
        <v>63</v>
      </c>
      <c r="C202" s="74">
        <v>703</v>
      </c>
      <c r="D202" s="13" t="s">
        <v>147</v>
      </c>
      <c r="E202" s="14" t="s">
        <v>3</v>
      </c>
      <c r="F202" s="13" t="s">
        <v>2</v>
      </c>
      <c r="G202" s="82" t="s">
        <v>169</v>
      </c>
      <c r="H202" s="12">
        <v>600</v>
      </c>
      <c r="I202" s="16">
        <f>I203</f>
        <v>5</v>
      </c>
      <c r="J202" s="16">
        <f t="shared" ref="J202:K202" si="118">J203</f>
        <v>5</v>
      </c>
      <c r="K202" s="16">
        <f t="shared" si="118"/>
        <v>5</v>
      </c>
    </row>
    <row r="203" spans="1:11" s="5" customFormat="1" ht="13.15" customHeight="1" x14ac:dyDescent="0.2">
      <c r="A203" s="79" t="s">
        <v>148</v>
      </c>
      <c r="B203" s="81">
        <v>63</v>
      </c>
      <c r="C203" s="74">
        <v>703</v>
      </c>
      <c r="D203" s="13" t="s">
        <v>147</v>
      </c>
      <c r="E203" s="14" t="s">
        <v>3</v>
      </c>
      <c r="F203" s="13" t="s">
        <v>2</v>
      </c>
      <c r="G203" s="82" t="s">
        <v>169</v>
      </c>
      <c r="H203" s="12">
        <v>610</v>
      </c>
      <c r="I203" s="16">
        <v>5</v>
      </c>
      <c r="J203" s="16">
        <v>5</v>
      </c>
      <c r="K203" s="16">
        <v>5</v>
      </c>
    </row>
    <row r="204" spans="1:11" s="5" customFormat="1" ht="52.5" customHeight="1" x14ac:dyDescent="0.2">
      <c r="A204" s="79" t="s">
        <v>168</v>
      </c>
      <c r="B204" s="81">
        <v>63</v>
      </c>
      <c r="C204" s="74">
        <v>703</v>
      </c>
      <c r="D204" s="13" t="s">
        <v>147</v>
      </c>
      <c r="E204" s="14" t="s">
        <v>3</v>
      </c>
      <c r="F204" s="13" t="s">
        <v>2</v>
      </c>
      <c r="G204" s="82" t="s">
        <v>167</v>
      </c>
      <c r="H204" s="12" t="s">
        <v>7</v>
      </c>
      <c r="I204" s="16">
        <f>I205</f>
        <v>27351.200000000001</v>
      </c>
      <c r="J204" s="16">
        <f t="shared" ref="J204:K204" si="119">J205</f>
        <v>27727.7</v>
      </c>
      <c r="K204" s="16">
        <f t="shared" si="119"/>
        <v>28818.5</v>
      </c>
    </row>
    <row r="205" spans="1:11" s="5" customFormat="1" ht="21" customHeight="1" x14ac:dyDescent="0.2">
      <c r="A205" s="79" t="s">
        <v>77</v>
      </c>
      <c r="B205" s="81">
        <v>63</v>
      </c>
      <c r="C205" s="74">
        <v>703</v>
      </c>
      <c r="D205" s="13" t="s">
        <v>147</v>
      </c>
      <c r="E205" s="14" t="s">
        <v>3</v>
      </c>
      <c r="F205" s="13" t="s">
        <v>2</v>
      </c>
      <c r="G205" s="82" t="s">
        <v>167</v>
      </c>
      <c r="H205" s="12">
        <v>600</v>
      </c>
      <c r="I205" s="16">
        <f>I206</f>
        <v>27351.200000000001</v>
      </c>
      <c r="J205" s="16">
        <f t="shared" ref="J205:K205" si="120">J206</f>
        <v>27727.7</v>
      </c>
      <c r="K205" s="16">
        <f t="shared" si="120"/>
        <v>28818.5</v>
      </c>
    </row>
    <row r="206" spans="1:11" s="5" customFormat="1" ht="13.15" customHeight="1" x14ac:dyDescent="0.2">
      <c r="A206" s="79" t="s">
        <v>148</v>
      </c>
      <c r="B206" s="81">
        <v>63</v>
      </c>
      <c r="C206" s="74">
        <v>703</v>
      </c>
      <c r="D206" s="13" t="s">
        <v>147</v>
      </c>
      <c r="E206" s="14" t="s">
        <v>3</v>
      </c>
      <c r="F206" s="13" t="s">
        <v>2</v>
      </c>
      <c r="G206" s="82" t="s">
        <v>167</v>
      </c>
      <c r="H206" s="12">
        <v>610</v>
      </c>
      <c r="I206" s="16">
        <v>27351.200000000001</v>
      </c>
      <c r="J206" s="16">
        <v>27727.7</v>
      </c>
      <c r="K206" s="16">
        <v>28818.5</v>
      </c>
    </row>
    <row r="207" spans="1:11" s="5" customFormat="1" ht="13.15" customHeight="1" x14ac:dyDescent="0.2">
      <c r="A207" s="79" t="s">
        <v>336</v>
      </c>
      <c r="B207" s="81">
        <v>63</v>
      </c>
      <c r="C207" s="74">
        <v>703</v>
      </c>
      <c r="D207" s="13">
        <v>4</v>
      </c>
      <c r="E207" s="14">
        <v>0</v>
      </c>
      <c r="F207" s="13" t="s">
        <v>335</v>
      </c>
      <c r="G207" s="82">
        <v>0</v>
      </c>
      <c r="H207" s="12"/>
      <c r="I207" s="16">
        <f>I208</f>
        <v>100</v>
      </c>
      <c r="J207" s="16">
        <f t="shared" ref="J207:K209" si="121">J208</f>
        <v>0</v>
      </c>
      <c r="K207" s="16">
        <f t="shared" si="121"/>
        <v>0</v>
      </c>
    </row>
    <row r="208" spans="1:11" s="5" customFormat="1" ht="61.15" customHeight="1" x14ac:dyDescent="0.2">
      <c r="A208" s="79" t="s">
        <v>334</v>
      </c>
      <c r="B208" s="81">
        <v>63</v>
      </c>
      <c r="C208" s="74">
        <v>703</v>
      </c>
      <c r="D208" s="13">
        <v>4</v>
      </c>
      <c r="E208" s="14">
        <v>0</v>
      </c>
      <c r="F208" s="13" t="s">
        <v>335</v>
      </c>
      <c r="G208" s="82">
        <v>55191</v>
      </c>
      <c r="H208" s="12"/>
      <c r="I208" s="16">
        <f>I209</f>
        <v>100</v>
      </c>
      <c r="J208" s="16">
        <f t="shared" si="121"/>
        <v>0</v>
      </c>
      <c r="K208" s="16">
        <f t="shared" si="121"/>
        <v>0</v>
      </c>
    </row>
    <row r="209" spans="1:11" s="5" customFormat="1" ht="24" customHeight="1" x14ac:dyDescent="0.2">
      <c r="A209" s="79" t="s">
        <v>77</v>
      </c>
      <c r="B209" s="81">
        <v>63</v>
      </c>
      <c r="C209" s="74">
        <v>703</v>
      </c>
      <c r="D209" s="13">
        <v>4</v>
      </c>
      <c r="E209" s="14">
        <v>0</v>
      </c>
      <c r="F209" s="13" t="s">
        <v>335</v>
      </c>
      <c r="G209" s="82">
        <v>55191</v>
      </c>
      <c r="H209" s="12">
        <v>600</v>
      </c>
      <c r="I209" s="16">
        <f>I210</f>
        <v>100</v>
      </c>
      <c r="J209" s="16">
        <f t="shared" si="121"/>
        <v>0</v>
      </c>
      <c r="K209" s="16">
        <f t="shared" si="121"/>
        <v>0</v>
      </c>
    </row>
    <row r="210" spans="1:11" s="5" customFormat="1" ht="13.15" customHeight="1" x14ac:dyDescent="0.2">
      <c r="A210" s="79" t="s">
        <v>148</v>
      </c>
      <c r="B210" s="81">
        <v>63</v>
      </c>
      <c r="C210" s="74">
        <v>703</v>
      </c>
      <c r="D210" s="13">
        <v>4</v>
      </c>
      <c r="E210" s="14">
        <v>0</v>
      </c>
      <c r="F210" s="13" t="s">
        <v>335</v>
      </c>
      <c r="G210" s="82">
        <v>55191</v>
      </c>
      <c r="H210" s="12">
        <v>610</v>
      </c>
      <c r="I210" s="16">
        <v>100</v>
      </c>
      <c r="J210" s="16">
        <v>0</v>
      </c>
      <c r="K210" s="16">
        <v>0</v>
      </c>
    </row>
    <row r="211" spans="1:11" s="5" customFormat="1" ht="13.15" customHeight="1" x14ac:dyDescent="0.2">
      <c r="A211" s="79" t="s">
        <v>204</v>
      </c>
      <c r="B211" s="81">
        <v>63</v>
      </c>
      <c r="C211" s="74">
        <v>800</v>
      </c>
      <c r="D211" s="13" t="s">
        <v>7</v>
      </c>
      <c r="E211" s="14" t="s">
        <v>7</v>
      </c>
      <c r="F211" s="13" t="s">
        <v>7</v>
      </c>
      <c r="G211" s="82" t="s">
        <v>7</v>
      </c>
      <c r="H211" s="12" t="s">
        <v>7</v>
      </c>
      <c r="I211" s="16">
        <f>I212+I250</f>
        <v>123529</v>
      </c>
      <c r="J211" s="16">
        <f>J212+J250</f>
        <v>121273.3</v>
      </c>
      <c r="K211" s="16">
        <f>K212+K250</f>
        <v>125765.4</v>
      </c>
    </row>
    <row r="212" spans="1:11" s="5" customFormat="1" ht="13.15" customHeight="1" x14ac:dyDescent="0.2">
      <c r="A212" s="79" t="s">
        <v>203</v>
      </c>
      <c r="B212" s="81">
        <v>63</v>
      </c>
      <c r="C212" s="74">
        <v>801</v>
      </c>
      <c r="D212" s="13" t="s">
        <v>7</v>
      </c>
      <c r="E212" s="14" t="s">
        <v>7</v>
      </c>
      <c r="F212" s="13" t="s">
        <v>7</v>
      </c>
      <c r="G212" s="82" t="s">
        <v>7</v>
      </c>
      <c r="H212" s="12" t="s">
        <v>7</v>
      </c>
      <c r="I212" s="16">
        <f>I213+I218</f>
        <v>121315.5</v>
      </c>
      <c r="J212" s="16">
        <f t="shared" ref="J212:K212" si="122">J213+J218</f>
        <v>119039</v>
      </c>
      <c r="K212" s="16">
        <f t="shared" si="122"/>
        <v>123447.5</v>
      </c>
    </row>
    <row r="213" spans="1:11" s="5" customFormat="1" ht="31.15" customHeight="1" x14ac:dyDescent="0.2">
      <c r="A213" s="104" t="s">
        <v>272</v>
      </c>
      <c r="B213" s="81">
        <v>63</v>
      </c>
      <c r="C213" s="74">
        <v>801</v>
      </c>
      <c r="D213" s="13" t="s">
        <v>162</v>
      </c>
      <c r="E213" s="14" t="s">
        <v>3</v>
      </c>
      <c r="F213" s="13" t="s">
        <v>2</v>
      </c>
      <c r="G213" s="82" t="s">
        <v>9</v>
      </c>
      <c r="H213" s="12" t="s">
        <v>7</v>
      </c>
      <c r="I213" s="16">
        <f>I214</f>
        <v>300</v>
      </c>
      <c r="J213" s="16">
        <f t="shared" ref="J213:K213" si="123">J214</f>
        <v>300</v>
      </c>
      <c r="K213" s="16">
        <f t="shared" si="123"/>
        <v>300</v>
      </c>
    </row>
    <row r="214" spans="1:11" s="5" customFormat="1" ht="21" customHeight="1" x14ac:dyDescent="0.2">
      <c r="A214" s="104" t="s">
        <v>314</v>
      </c>
      <c r="B214" s="81">
        <v>63</v>
      </c>
      <c r="C214" s="74">
        <v>801</v>
      </c>
      <c r="D214" s="13" t="s">
        <v>162</v>
      </c>
      <c r="E214" s="14">
        <v>5</v>
      </c>
      <c r="F214" s="13" t="s">
        <v>2</v>
      </c>
      <c r="G214" s="82">
        <v>0</v>
      </c>
      <c r="H214" s="12"/>
      <c r="I214" s="16">
        <f>I215</f>
        <v>300</v>
      </c>
      <c r="J214" s="16">
        <f t="shared" ref="J214:K214" si="124">J215</f>
        <v>300</v>
      </c>
      <c r="K214" s="16">
        <f t="shared" si="124"/>
        <v>300</v>
      </c>
    </row>
    <row r="215" spans="1:11" s="5" customFormat="1" ht="30" customHeight="1" x14ac:dyDescent="0.2">
      <c r="A215" s="79" t="s">
        <v>163</v>
      </c>
      <c r="B215" s="81">
        <v>63</v>
      </c>
      <c r="C215" s="74">
        <v>801</v>
      </c>
      <c r="D215" s="13" t="s">
        <v>162</v>
      </c>
      <c r="E215" s="14">
        <v>5</v>
      </c>
      <c r="F215" s="13" t="s">
        <v>2</v>
      </c>
      <c r="G215" s="82" t="s">
        <v>161</v>
      </c>
      <c r="H215" s="12" t="s">
        <v>7</v>
      </c>
      <c r="I215" s="16">
        <f>I216</f>
        <v>300</v>
      </c>
      <c r="J215" s="16">
        <f t="shared" ref="J215:K215" si="125">J216</f>
        <v>300</v>
      </c>
      <c r="K215" s="16">
        <f t="shared" si="125"/>
        <v>300</v>
      </c>
    </row>
    <row r="216" spans="1:11" s="5" customFormat="1" ht="27" customHeight="1" x14ac:dyDescent="0.2">
      <c r="A216" s="79" t="s">
        <v>77</v>
      </c>
      <c r="B216" s="81">
        <v>63</v>
      </c>
      <c r="C216" s="74">
        <v>801</v>
      </c>
      <c r="D216" s="13" t="s">
        <v>162</v>
      </c>
      <c r="E216" s="14">
        <v>5</v>
      </c>
      <c r="F216" s="13" t="s">
        <v>2</v>
      </c>
      <c r="G216" s="82" t="s">
        <v>161</v>
      </c>
      <c r="H216" s="12">
        <v>600</v>
      </c>
      <c r="I216" s="16">
        <f>I217</f>
        <v>300</v>
      </c>
      <c r="J216" s="16">
        <f t="shared" ref="J216:K216" si="126">J217</f>
        <v>300</v>
      </c>
      <c r="K216" s="16">
        <f t="shared" si="126"/>
        <v>300</v>
      </c>
    </row>
    <row r="217" spans="1:11" s="5" customFormat="1" ht="21" customHeight="1" x14ac:dyDescent="0.2">
      <c r="A217" s="79" t="s">
        <v>148</v>
      </c>
      <c r="B217" s="81">
        <v>63</v>
      </c>
      <c r="C217" s="74">
        <v>801</v>
      </c>
      <c r="D217" s="13" t="s">
        <v>162</v>
      </c>
      <c r="E217" s="14">
        <v>5</v>
      </c>
      <c r="F217" s="13" t="s">
        <v>2</v>
      </c>
      <c r="G217" s="82" t="s">
        <v>161</v>
      </c>
      <c r="H217" s="12">
        <v>610</v>
      </c>
      <c r="I217" s="16">
        <v>300</v>
      </c>
      <c r="J217" s="16">
        <v>300</v>
      </c>
      <c r="K217" s="16">
        <v>300</v>
      </c>
    </row>
    <row r="218" spans="1:11" s="5" customFormat="1" ht="31.15" customHeight="1" x14ac:dyDescent="0.2">
      <c r="A218" s="104" t="s">
        <v>284</v>
      </c>
      <c r="B218" s="81">
        <v>63</v>
      </c>
      <c r="C218" s="74">
        <v>801</v>
      </c>
      <c r="D218" s="13" t="s">
        <v>191</v>
      </c>
      <c r="E218" s="14" t="s">
        <v>3</v>
      </c>
      <c r="F218" s="13" t="s">
        <v>2</v>
      </c>
      <c r="G218" s="82" t="s">
        <v>9</v>
      </c>
      <c r="H218" s="12" t="s">
        <v>7</v>
      </c>
      <c r="I218" s="16">
        <f>I219</f>
        <v>121015.5</v>
      </c>
      <c r="J218" s="16">
        <f t="shared" ref="J218:K218" si="127">J219</f>
        <v>118739</v>
      </c>
      <c r="K218" s="16">
        <f t="shared" si="127"/>
        <v>123147.5</v>
      </c>
    </row>
    <row r="219" spans="1:11" s="5" customFormat="1" ht="13.15" customHeight="1" x14ac:dyDescent="0.2">
      <c r="A219" s="104" t="s">
        <v>285</v>
      </c>
      <c r="B219" s="81">
        <v>63</v>
      </c>
      <c r="C219" s="74">
        <v>801</v>
      </c>
      <c r="D219" s="13">
        <v>5</v>
      </c>
      <c r="E219" s="14">
        <v>1</v>
      </c>
      <c r="F219" s="13" t="s">
        <v>2</v>
      </c>
      <c r="G219" s="82">
        <v>0</v>
      </c>
      <c r="H219" s="12"/>
      <c r="I219" s="16">
        <f>I220+I223+I226+I229+I232+I235+I238+I241+I244+I247</f>
        <v>121015.5</v>
      </c>
      <c r="J219" s="16">
        <f t="shared" ref="J219:K219" si="128">J220+J223+J226+J229+J232+J235+J238+J241+J244+J247</f>
        <v>118739</v>
      </c>
      <c r="K219" s="16">
        <f t="shared" si="128"/>
        <v>123147.5</v>
      </c>
    </row>
    <row r="220" spans="1:11" s="5" customFormat="1" ht="31.15" customHeight="1" x14ac:dyDescent="0.2">
      <c r="A220" s="79" t="s">
        <v>267</v>
      </c>
      <c r="B220" s="81">
        <v>63</v>
      </c>
      <c r="C220" s="74">
        <v>801</v>
      </c>
      <c r="D220" s="13" t="s">
        <v>191</v>
      </c>
      <c r="E220" s="14">
        <v>1</v>
      </c>
      <c r="F220" s="13" t="s">
        <v>2</v>
      </c>
      <c r="G220" s="82">
        <v>76820</v>
      </c>
      <c r="H220" s="12"/>
      <c r="I220" s="16">
        <f t="shared" ref="I220:K221" si="129">I221</f>
        <v>450.9</v>
      </c>
      <c r="J220" s="16">
        <f t="shared" si="129"/>
        <v>0</v>
      </c>
      <c r="K220" s="16">
        <f t="shared" si="129"/>
        <v>0</v>
      </c>
    </row>
    <row r="221" spans="1:11" s="5" customFormat="1" ht="21" customHeight="1" x14ac:dyDescent="0.2">
      <c r="A221" s="79" t="s">
        <v>77</v>
      </c>
      <c r="B221" s="81">
        <v>63</v>
      </c>
      <c r="C221" s="74">
        <v>801</v>
      </c>
      <c r="D221" s="13" t="s">
        <v>191</v>
      </c>
      <c r="E221" s="14">
        <v>1</v>
      </c>
      <c r="F221" s="13" t="s">
        <v>2</v>
      </c>
      <c r="G221" s="82">
        <v>76820</v>
      </c>
      <c r="H221" s="12">
        <v>600</v>
      </c>
      <c r="I221" s="16">
        <f t="shared" si="129"/>
        <v>450.9</v>
      </c>
      <c r="J221" s="16">
        <f t="shared" si="129"/>
        <v>0</v>
      </c>
      <c r="K221" s="16">
        <f t="shared" si="129"/>
        <v>0</v>
      </c>
    </row>
    <row r="222" spans="1:11" s="5" customFormat="1" ht="13.15" customHeight="1" x14ac:dyDescent="0.2">
      <c r="A222" s="79" t="s">
        <v>148</v>
      </c>
      <c r="B222" s="81">
        <v>63</v>
      </c>
      <c r="C222" s="74">
        <v>801</v>
      </c>
      <c r="D222" s="13" t="s">
        <v>191</v>
      </c>
      <c r="E222" s="14">
        <v>1</v>
      </c>
      <c r="F222" s="13" t="s">
        <v>2</v>
      </c>
      <c r="G222" s="82">
        <v>76820</v>
      </c>
      <c r="H222" s="12">
        <v>610</v>
      </c>
      <c r="I222" s="16">
        <v>450.9</v>
      </c>
      <c r="J222" s="16">
        <v>0</v>
      </c>
      <c r="K222" s="16">
        <v>0</v>
      </c>
    </row>
    <row r="223" spans="1:11" s="5" customFormat="1" ht="21" customHeight="1" x14ac:dyDescent="0.2">
      <c r="A223" s="79" t="s">
        <v>172</v>
      </c>
      <c r="B223" s="81">
        <v>63</v>
      </c>
      <c r="C223" s="74">
        <v>801</v>
      </c>
      <c r="D223" s="13" t="s">
        <v>191</v>
      </c>
      <c r="E223" s="14">
        <v>1</v>
      </c>
      <c r="F223" s="13" t="s">
        <v>2</v>
      </c>
      <c r="G223" s="82" t="s">
        <v>171</v>
      </c>
      <c r="H223" s="12" t="s">
        <v>7</v>
      </c>
      <c r="I223" s="16">
        <f>I224</f>
        <v>2432.4</v>
      </c>
      <c r="J223" s="16">
        <f t="shared" ref="J223:K223" si="130">J224</f>
        <v>2597.6</v>
      </c>
      <c r="K223" s="16">
        <f t="shared" si="130"/>
        <v>2464.8000000000002</v>
      </c>
    </row>
    <row r="224" spans="1:11" s="5" customFormat="1" ht="21" customHeight="1" x14ac:dyDescent="0.2">
      <c r="A224" s="79" t="s">
        <v>77</v>
      </c>
      <c r="B224" s="81">
        <v>63</v>
      </c>
      <c r="C224" s="74">
        <v>801</v>
      </c>
      <c r="D224" s="13" t="s">
        <v>191</v>
      </c>
      <c r="E224" s="14">
        <v>1</v>
      </c>
      <c r="F224" s="13" t="s">
        <v>2</v>
      </c>
      <c r="G224" s="82" t="s">
        <v>171</v>
      </c>
      <c r="H224" s="12">
        <v>600</v>
      </c>
      <c r="I224" s="16">
        <f>I225</f>
        <v>2432.4</v>
      </c>
      <c r="J224" s="16">
        <f t="shared" ref="J224:K224" si="131">J225</f>
        <v>2597.6</v>
      </c>
      <c r="K224" s="16">
        <f t="shared" si="131"/>
        <v>2464.8000000000002</v>
      </c>
    </row>
    <row r="225" spans="1:11" s="5" customFormat="1" ht="13.15" customHeight="1" x14ac:dyDescent="0.2">
      <c r="A225" s="79" t="s">
        <v>148</v>
      </c>
      <c r="B225" s="81">
        <v>63</v>
      </c>
      <c r="C225" s="74">
        <v>801</v>
      </c>
      <c r="D225" s="13" t="s">
        <v>191</v>
      </c>
      <c r="E225" s="14">
        <v>1</v>
      </c>
      <c r="F225" s="13" t="s">
        <v>2</v>
      </c>
      <c r="G225" s="82" t="s">
        <v>171</v>
      </c>
      <c r="H225" s="12">
        <v>610</v>
      </c>
      <c r="I225" s="16">
        <v>2432.4</v>
      </c>
      <c r="J225" s="16">
        <v>2597.6</v>
      </c>
      <c r="K225" s="16">
        <v>2464.8000000000002</v>
      </c>
    </row>
    <row r="226" spans="1:11" s="5" customFormat="1" ht="13.15" customHeight="1" x14ac:dyDescent="0.2">
      <c r="A226" s="79" t="s">
        <v>201</v>
      </c>
      <c r="B226" s="81">
        <v>63</v>
      </c>
      <c r="C226" s="74">
        <v>801</v>
      </c>
      <c r="D226" s="13" t="s">
        <v>191</v>
      </c>
      <c r="E226" s="14">
        <v>1</v>
      </c>
      <c r="F226" s="13" t="s">
        <v>2</v>
      </c>
      <c r="G226" s="82" t="s">
        <v>200</v>
      </c>
      <c r="H226" s="12" t="s">
        <v>7</v>
      </c>
      <c r="I226" s="16">
        <f>I227</f>
        <v>1101</v>
      </c>
      <c r="J226" s="16">
        <f t="shared" ref="J226:K226" si="132">J227</f>
        <v>461</v>
      </c>
      <c r="K226" s="16">
        <f t="shared" si="132"/>
        <v>461</v>
      </c>
    </row>
    <row r="227" spans="1:11" s="5" customFormat="1" ht="21" customHeight="1" x14ac:dyDescent="0.2">
      <c r="A227" s="79" t="s">
        <v>77</v>
      </c>
      <c r="B227" s="81">
        <v>63</v>
      </c>
      <c r="C227" s="74">
        <v>801</v>
      </c>
      <c r="D227" s="13" t="s">
        <v>191</v>
      </c>
      <c r="E227" s="14">
        <v>1</v>
      </c>
      <c r="F227" s="13" t="s">
        <v>2</v>
      </c>
      <c r="G227" s="82" t="s">
        <v>200</v>
      </c>
      <c r="H227" s="12">
        <v>600</v>
      </c>
      <c r="I227" s="16">
        <f>I228</f>
        <v>1101</v>
      </c>
      <c r="J227" s="16">
        <f t="shared" ref="J227:K227" si="133">J228</f>
        <v>461</v>
      </c>
      <c r="K227" s="16">
        <f t="shared" si="133"/>
        <v>461</v>
      </c>
    </row>
    <row r="228" spans="1:11" s="5" customFormat="1" ht="13.15" customHeight="1" x14ac:dyDescent="0.2">
      <c r="A228" s="79" t="s">
        <v>148</v>
      </c>
      <c r="B228" s="81">
        <v>63</v>
      </c>
      <c r="C228" s="74">
        <v>801</v>
      </c>
      <c r="D228" s="13" t="s">
        <v>191</v>
      </c>
      <c r="E228" s="14">
        <v>1</v>
      </c>
      <c r="F228" s="13" t="s">
        <v>2</v>
      </c>
      <c r="G228" s="82" t="s">
        <v>200</v>
      </c>
      <c r="H228" s="12">
        <v>610</v>
      </c>
      <c r="I228" s="16">
        <v>1101</v>
      </c>
      <c r="J228" s="16">
        <v>461</v>
      </c>
      <c r="K228" s="16">
        <v>461</v>
      </c>
    </row>
    <row r="229" spans="1:11" s="5" customFormat="1" ht="13.15" customHeight="1" x14ac:dyDescent="0.2">
      <c r="A229" s="79" t="s">
        <v>333</v>
      </c>
      <c r="B229" s="81">
        <v>63</v>
      </c>
      <c r="C229" s="74">
        <v>801</v>
      </c>
      <c r="D229" s="13" t="s">
        <v>191</v>
      </c>
      <c r="E229" s="14">
        <v>1</v>
      </c>
      <c r="F229" s="13" t="s">
        <v>2</v>
      </c>
      <c r="G229" s="82">
        <v>80490</v>
      </c>
      <c r="H229" s="12" t="s">
        <v>7</v>
      </c>
      <c r="I229" s="16">
        <f>I230</f>
        <v>2489</v>
      </c>
      <c r="J229" s="16">
        <f t="shared" ref="J229:J230" si="134">J230</f>
        <v>0</v>
      </c>
      <c r="K229" s="16">
        <f t="shared" ref="K229:K230" si="135">K230</f>
        <v>0</v>
      </c>
    </row>
    <row r="230" spans="1:11" s="5" customFormat="1" ht="29.45" customHeight="1" x14ac:dyDescent="0.2">
      <c r="A230" s="79" t="s">
        <v>77</v>
      </c>
      <c r="B230" s="81">
        <v>63</v>
      </c>
      <c r="C230" s="74">
        <v>801</v>
      </c>
      <c r="D230" s="13" t="s">
        <v>191</v>
      </c>
      <c r="E230" s="14">
        <v>1</v>
      </c>
      <c r="F230" s="13" t="s">
        <v>2</v>
      </c>
      <c r="G230" s="82">
        <v>80490</v>
      </c>
      <c r="H230" s="12">
        <v>600</v>
      </c>
      <c r="I230" s="16">
        <f>I231</f>
        <v>2489</v>
      </c>
      <c r="J230" s="16">
        <f t="shared" si="134"/>
        <v>0</v>
      </c>
      <c r="K230" s="16">
        <f t="shared" si="135"/>
        <v>0</v>
      </c>
    </row>
    <row r="231" spans="1:11" s="5" customFormat="1" ht="13.15" customHeight="1" x14ac:dyDescent="0.2">
      <c r="A231" s="79" t="s">
        <v>148</v>
      </c>
      <c r="B231" s="81">
        <v>63</v>
      </c>
      <c r="C231" s="74">
        <v>801</v>
      </c>
      <c r="D231" s="13" t="s">
        <v>191</v>
      </c>
      <c r="E231" s="14">
        <v>1</v>
      </c>
      <c r="F231" s="13" t="s">
        <v>2</v>
      </c>
      <c r="G231" s="82">
        <v>80490</v>
      </c>
      <c r="H231" s="12">
        <v>610</v>
      </c>
      <c r="I231" s="16">
        <v>2489</v>
      </c>
      <c r="J231" s="16">
        <v>0</v>
      </c>
      <c r="K231" s="16">
        <v>0</v>
      </c>
    </row>
    <row r="232" spans="1:11" s="5" customFormat="1" ht="21" customHeight="1" x14ac:dyDescent="0.2">
      <c r="A232" s="79" t="s">
        <v>181</v>
      </c>
      <c r="B232" s="81">
        <v>63</v>
      </c>
      <c r="C232" s="74">
        <v>801</v>
      </c>
      <c r="D232" s="13" t="s">
        <v>191</v>
      </c>
      <c r="E232" s="14">
        <v>1</v>
      </c>
      <c r="F232" s="13" t="s">
        <v>2</v>
      </c>
      <c r="G232" s="82" t="s">
        <v>180</v>
      </c>
      <c r="H232" s="12" t="s">
        <v>7</v>
      </c>
      <c r="I232" s="16">
        <f>I233</f>
        <v>1050</v>
      </c>
      <c r="J232" s="16">
        <f t="shared" ref="J232:K232" si="136">J233</f>
        <v>1050</v>
      </c>
      <c r="K232" s="16">
        <f t="shared" si="136"/>
        <v>1050</v>
      </c>
    </row>
    <row r="233" spans="1:11" s="5" customFormat="1" ht="21" customHeight="1" x14ac:dyDescent="0.2">
      <c r="A233" s="79" t="s">
        <v>77</v>
      </c>
      <c r="B233" s="81">
        <v>63</v>
      </c>
      <c r="C233" s="74">
        <v>801</v>
      </c>
      <c r="D233" s="13" t="s">
        <v>191</v>
      </c>
      <c r="E233" s="14">
        <v>1</v>
      </c>
      <c r="F233" s="13" t="s">
        <v>2</v>
      </c>
      <c r="G233" s="82" t="s">
        <v>180</v>
      </c>
      <c r="H233" s="12">
        <v>600</v>
      </c>
      <c r="I233" s="16">
        <f>I234</f>
        <v>1050</v>
      </c>
      <c r="J233" s="16">
        <f t="shared" ref="J233:K233" si="137">J234</f>
        <v>1050</v>
      </c>
      <c r="K233" s="16">
        <f t="shared" si="137"/>
        <v>1050</v>
      </c>
    </row>
    <row r="234" spans="1:11" s="5" customFormat="1" ht="13.15" customHeight="1" x14ac:dyDescent="0.2">
      <c r="A234" s="79" t="s">
        <v>148</v>
      </c>
      <c r="B234" s="81">
        <v>63</v>
      </c>
      <c r="C234" s="74">
        <v>801</v>
      </c>
      <c r="D234" s="13" t="s">
        <v>191</v>
      </c>
      <c r="E234" s="14">
        <v>1</v>
      </c>
      <c r="F234" s="13" t="s">
        <v>2</v>
      </c>
      <c r="G234" s="82" t="s">
        <v>180</v>
      </c>
      <c r="H234" s="12">
        <v>610</v>
      </c>
      <c r="I234" s="16">
        <v>1050</v>
      </c>
      <c r="J234" s="16">
        <v>1050</v>
      </c>
      <c r="K234" s="16">
        <v>1050</v>
      </c>
    </row>
    <row r="235" spans="1:11" s="5" customFormat="1" ht="48.6" customHeight="1" x14ac:dyDescent="0.2">
      <c r="A235" s="79" t="s">
        <v>199</v>
      </c>
      <c r="B235" s="81">
        <v>63</v>
      </c>
      <c r="C235" s="74">
        <v>801</v>
      </c>
      <c r="D235" s="13" t="s">
        <v>191</v>
      </c>
      <c r="E235" s="14">
        <v>1</v>
      </c>
      <c r="F235" s="13" t="s">
        <v>2</v>
      </c>
      <c r="G235" s="82" t="s">
        <v>198</v>
      </c>
      <c r="H235" s="12" t="s">
        <v>7</v>
      </c>
      <c r="I235" s="16">
        <f>I236</f>
        <v>80966.100000000006</v>
      </c>
      <c r="J235" s="16">
        <f t="shared" ref="J235:K235" si="138">J236</f>
        <v>82072.600000000006</v>
      </c>
      <c r="K235" s="16">
        <f t="shared" si="138"/>
        <v>85325.7</v>
      </c>
    </row>
    <row r="236" spans="1:11" s="5" customFormat="1" ht="28.15" customHeight="1" x14ac:dyDescent="0.2">
      <c r="A236" s="79" t="s">
        <v>77</v>
      </c>
      <c r="B236" s="81">
        <v>63</v>
      </c>
      <c r="C236" s="74">
        <v>801</v>
      </c>
      <c r="D236" s="13" t="s">
        <v>191</v>
      </c>
      <c r="E236" s="14">
        <v>1</v>
      </c>
      <c r="F236" s="13" t="s">
        <v>2</v>
      </c>
      <c r="G236" s="82" t="s">
        <v>198</v>
      </c>
      <c r="H236" s="12">
        <v>600</v>
      </c>
      <c r="I236" s="16">
        <f>I237</f>
        <v>80966.100000000006</v>
      </c>
      <c r="J236" s="16">
        <f>J237</f>
        <v>82072.600000000006</v>
      </c>
      <c r="K236" s="16">
        <f>K237</f>
        <v>85325.7</v>
      </c>
    </row>
    <row r="237" spans="1:11" s="5" customFormat="1" ht="13.15" customHeight="1" x14ac:dyDescent="0.2">
      <c r="A237" s="79" t="s">
        <v>148</v>
      </c>
      <c r="B237" s="81">
        <v>63</v>
      </c>
      <c r="C237" s="74">
        <v>801</v>
      </c>
      <c r="D237" s="13" t="s">
        <v>191</v>
      </c>
      <c r="E237" s="14">
        <v>1</v>
      </c>
      <c r="F237" s="13" t="s">
        <v>2</v>
      </c>
      <c r="G237" s="82" t="s">
        <v>198</v>
      </c>
      <c r="H237" s="12">
        <v>610</v>
      </c>
      <c r="I237" s="16">
        <v>80966.100000000006</v>
      </c>
      <c r="J237" s="16">
        <v>82072.600000000006</v>
      </c>
      <c r="K237" s="16">
        <v>85325.7</v>
      </c>
    </row>
    <row r="238" spans="1:11" s="5" customFormat="1" ht="35.1" customHeight="1" x14ac:dyDescent="0.2">
      <c r="A238" s="79" t="s">
        <v>197</v>
      </c>
      <c r="B238" s="81">
        <v>63</v>
      </c>
      <c r="C238" s="74">
        <v>801</v>
      </c>
      <c r="D238" s="13" t="s">
        <v>191</v>
      </c>
      <c r="E238" s="14">
        <v>1</v>
      </c>
      <c r="F238" s="13" t="s">
        <v>2</v>
      </c>
      <c r="G238" s="82" t="s">
        <v>196</v>
      </c>
      <c r="H238" s="12" t="s">
        <v>7</v>
      </c>
      <c r="I238" s="16">
        <f>I239</f>
        <v>7823.9</v>
      </c>
      <c r="J238" s="16">
        <f t="shared" ref="J238:K238" si="139">J239</f>
        <v>7926.2</v>
      </c>
      <c r="K238" s="16">
        <f t="shared" si="139"/>
        <v>8234.1</v>
      </c>
    </row>
    <row r="239" spans="1:11" s="5" customFormat="1" ht="26.1" customHeight="1" x14ac:dyDescent="0.2">
      <c r="A239" s="79" t="s">
        <v>77</v>
      </c>
      <c r="B239" s="81">
        <v>63</v>
      </c>
      <c r="C239" s="74">
        <v>801</v>
      </c>
      <c r="D239" s="13" t="s">
        <v>191</v>
      </c>
      <c r="E239" s="14">
        <v>1</v>
      </c>
      <c r="F239" s="13" t="s">
        <v>2</v>
      </c>
      <c r="G239" s="82" t="s">
        <v>196</v>
      </c>
      <c r="H239" s="12">
        <v>600</v>
      </c>
      <c r="I239" s="16">
        <f>I240</f>
        <v>7823.9</v>
      </c>
      <c r="J239" s="16">
        <f t="shared" ref="J239:K239" si="140">J240</f>
        <v>7926.2</v>
      </c>
      <c r="K239" s="16">
        <f t="shared" si="140"/>
        <v>8234.1</v>
      </c>
    </row>
    <row r="240" spans="1:11" s="5" customFormat="1" ht="13.15" customHeight="1" x14ac:dyDescent="0.2">
      <c r="A240" s="79" t="s">
        <v>148</v>
      </c>
      <c r="B240" s="81">
        <v>63</v>
      </c>
      <c r="C240" s="74">
        <v>801</v>
      </c>
      <c r="D240" s="13" t="s">
        <v>191</v>
      </c>
      <c r="E240" s="14">
        <v>1</v>
      </c>
      <c r="F240" s="13" t="s">
        <v>2</v>
      </c>
      <c r="G240" s="82" t="s">
        <v>196</v>
      </c>
      <c r="H240" s="12">
        <v>610</v>
      </c>
      <c r="I240" s="16">
        <v>7823.9</v>
      </c>
      <c r="J240" s="16">
        <v>7926.2</v>
      </c>
      <c r="K240" s="16">
        <v>8234.1</v>
      </c>
    </row>
    <row r="241" spans="1:11" s="5" customFormat="1" ht="41.45" customHeight="1" x14ac:dyDescent="0.2">
      <c r="A241" s="79" t="s">
        <v>195</v>
      </c>
      <c r="B241" s="81">
        <v>63</v>
      </c>
      <c r="C241" s="74">
        <v>801</v>
      </c>
      <c r="D241" s="13" t="s">
        <v>191</v>
      </c>
      <c r="E241" s="14">
        <v>1</v>
      </c>
      <c r="F241" s="13" t="s">
        <v>2</v>
      </c>
      <c r="G241" s="82" t="s">
        <v>194</v>
      </c>
      <c r="H241" s="12" t="s">
        <v>7</v>
      </c>
      <c r="I241" s="16">
        <f>I242</f>
        <v>23680</v>
      </c>
      <c r="J241" s="16">
        <f t="shared" ref="J241:K241" si="141">J242</f>
        <v>23996.6</v>
      </c>
      <c r="K241" s="16">
        <f t="shared" si="141"/>
        <v>24951.5</v>
      </c>
    </row>
    <row r="242" spans="1:11" s="5" customFormat="1" ht="21" customHeight="1" x14ac:dyDescent="0.2">
      <c r="A242" s="79" t="s">
        <v>77</v>
      </c>
      <c r="B242" s="81">
        <v>63</v>
      </c>
      <c r="C242" s="74">
        <v>801</v>
      </c>
      <c r="D242" s="13" t="s">
        <v>191</v>
      </c>
      <c r="E242" s="14">
        <v>1</v>
      </c>
      <c r="F242" s="13" t="s">
        <v>2</v>
      </c>
      <c r="G242" s="82" t="s">
        <v>194</v>
      </c>
      <c r="H242" s="12">
        <v>600</v>
      </c>
      <c r="I242" s="16">
        <f>I243</f>
        <v>23680</v>
      </c>
      <c r="J242" s="16">
        <f t="shared" ref="J242:K242" si="142">J243</f>
        <v>23996.6</v>
      </c>
      <c r="K242" s="16">
        <f t="shared" si="142"/>
        <v>24951.5</v>
      </c>
    </row>
    <row r="243" spans="1:11" s="5" customFormat="1" ht="13.15" customHeight="1" x14ac:dyDescent="0.2">
      <c r="A243" s="79" t="s">
        <v>148</v>
      </c>
      <c r="B243" s="81">
        <v>63</v>
      </c>
      <c r="C243" s="74">
        <v>801</v>
      </c>
      <c r="D243" s="13" t="s">
        <v>191</v>
      </c>
      <c r="E243" s="14">
        <v>1</v>
      </c>
      <c r="F243" s="13" t="s">
        <v>2</v>
      </c>
      <c r="G243" s="82" t="s">
        <v>194</v>
      </c>
      <c r="H243" s="12">
        <v>610</v>
      </c>
      <c r="I243" s="16">
        <v>23680</v>
      </c>
      <c r="J243" s="16">
        <v>23996.6</v>
      </c>
      <c r="K243" s="16">
        <v>24951.5</v>
      </c>
    </row>
    <row r="244" spans="1:11" s="5" customFormat="1" ht="36" customHeight="1" x14ac:dyDescent="0.2">
      <c r="A244" s="79" t="s">
        <v>256</v>
      </c>
      <c r="B244" s="81">
        <v>63</v>
      </c>
      <c r="C244" s="74">
        <v>801</v>
      </c>
      <c r="D244" s="13" t="s">
        <v>191</v>
      </c>
      <c r="E244" s="14">
        <v>1</v>
      </c>
      <c r="F244" s="13" t="s">
        <v>2</v>
      </c>
      <c r="G244" s="82" t="s">
        <v>193</v>
      </c>
      <c r="H244" s="12" t="s">
        <v>7</v>
      </c>
      <c r="I244" s="16">
        <f>I245</f>
        <v>411.7</v>
      </c>
      <c r="J244" s="16">
        <f t="shared" ref="J244:K244" si="143">J245</f>
        <v>0</v>
      </c>
      <c r="K244" s="16">
        <f t="shared" si="143"/>
        <v>0</v>
      </c>
    </row>
    <row r="245" spans="1:11" s="5" customFormat="1" ht="21" customHeight="1" x14ac:dyDescent="0.2">
      <c r="A245" s="79" t="s">
        <v>77</v>
      </c>
      <c r="B245" s="81">
        <v>63</v>
      </c>
      <c r="C245" s="74">
        <v>801</v>
      </c>
      <c r="D245" s="13" t="s">
        <v>191</v>
      </c>
      <c r="E245" s="14">
        <v>1</v>
      </c>
      <c r="F245" s="13" t="s">
        <v>2</v>
      </c>
      <c r="G245" s="82" t="s">
        <v>193</v>
      </c>
      <c r="H245" s="12">
        <v>600</v>
      </c>
      <c r="I245" s="16">
        <f>I246</f>
        <v>411.7</v>
      </c>
      <c r="J245" s="16">
        <f t="shared" ref="J245:K245" si="144">J246</f>
        <v>0</v>
      </c>
      <c r="K245" s="16">
        <f t="shared" si="144"/>
        <v>0</v>
      </c>
    </row>
    <row r="246" spans="1:11" s="5" customFormat="1" ht="13.15" customHeight="1" x14ac:dyDescent="0.2">
      <c r="A246" s="79" t="s">
        <v>148</v>
      </c>
      <c r="B246" s="81">
        <v>63</v>
      </c>
      <c r="C246" s="74">
        <v>801</v>
      </c>
      <c r="D246" s="13" t="s">
        <v>191</v>
      </c>
      <c r="E246" s="14">
        <v>1</v>
      </c>
      <c r="F246" s="13" t="s">
        <v>2</v>
      </c>
      <c r="G246" s="82" t="s">
        <v>193</v>
      </c>
      <c r="H246" s="12">
        <v>610</v>
      </c>
      <c r="I246" s="16">
        <v>411.7</v>
      </c>
      <c r="J246" s="16">
        <v>0</v>
      </c>
      <c r="K246" s="16">
        <v>0</v>
      </c>
    </row>
    <row r="247" spans="1:11" s="5" customFormat="1" ht="61.9" customHeight="1" x14ac:dyDescent="0.2">
      <c r="A247" s="79" t="s">
        <v>331</v>
      </c>
      <c r="B247" s="81">
        <v>63</v>
      </c>
      <c r="C247" s="74">
        <v>801</v>
      </c>
      <c r="D247" s="13" t="s">
        <v>191</v>
      </c>
      <c r="E247" s="14">
        <v>1</v>
      </c>
      <c r="F247" s="13" t="s">
        <v>2</v>
      </c>
      <c r="G247" s="82" t="s">
        <v>266</v>
      </c>
      <c r="H247" s="12"/>
      <c r="I247" s="16">
        <f>I248</f>
        <v>610.5</v>
      </c>
      <c r="J247" s="16">
        <f t="shared" ref="J247:K248" si="145">J248</f>
        <v>635</v>
      </c>
      <c r="K247" s="16">
        <f t="shared" si="145"/>
        <v>660.4</v>
      </c>
    </row>
    <row r="248" spans="1:11" s="5" customFormat="1" ht="21" customHeight="1" x14ac:dyDescent="0.2">
      <c r="A248" s="79" t="s">
        <v>77</v>
      </c>
      <c r="B248" s="81">
        <v>63</v>
      </c>
      <c r="C248" s="74">
        <v>801</v>
      </c>
      <c r="D248" s="13" t="s">
        <v>191</v>
      </c>
      <c r="E248" s="14">
        <v>1</v>
      </c>
      <c r="F248" s="13" t="s">
        <v>2</v>
      </c>
      <c r="G248" s="82" t="s">
        <v>266</v>
      </c>
      <c r="H248" s="12">
        <v>600</v>
      </c>
      <c r="I248" s="16">
        <f>I249</f>
        <v>610.5</v>
      </c>
      <c r="J248" s="16">
        <f t="shared" si="145"/>
        <v>635</v>
      </c>
      <c r="K248" s="16">
        <f t="shared" si="145"/>
        <v>660.4</v>
      </c>
    </row>
    <row r="249" spans="1:11" s="5" customFormat="1" ht="13.15" customHeight="1" x14ac:dyDescent="0.2">
      <c r="A249" s="79" t="s">
        <v>148</v>
      </c>
      <c r="B249" s="81">
        <v>63</v>
      </c>
      <c r="C249" s="74">
        <v>801</v>
      </c>
      <c r="D249" s="13" t="s">
        <v>191</v>
      </c>
      <c r="E249" s="14">
        <v>1</v>
      </c>
      <c r="F249" s="13" t="s">
        <v>2</v>
      </c>
      <c r="G249" s="82" t="s">
        <v>266</v>
      </c>
      <c r="H249" s="12">
        <v>610</v>
      </c>
      <c r="I249" s="16">
        <v>610.5</v>
      </c>
      <c r="J249" s="16">
        <v>635</v>
      </c>
      <c r="K249" s="16">
        <v>660.4</v>
      </c>
    </row>
    <row r="250" spans="1:11" s="5" customFormat="1" ht="13.15" customHeight="1" x14ac:dyDescent="0.2">
      <c r="A250" s="79" t="s">
        <v>192</v>
      </c>
      <c r="B250" s="81">
        <v>63</v>
      </c>
      <c r="C250" s="74">
        <v>804</v>
      </c>
      <c r="D250" s="13" t="s">
        <v>7</v>
      </c>
      <c r="E250" s="14" t="s">
        <v>7</v>
      </c>
      <c r="F250" s="13" t="s">
        <v>7</v>
      </c>
      <c r="G250" s="82" t="s">
        <v>7</v>
      </c>
      <c r="H250" s="12" t="s">
        <v>7</v>
      </c>
      <c r="I250" s="16">
        <f>I251</f>
        <v>2213.5</v>
      </c>
      <c r="J250" s="16">
        <f t="shared" ref="J250:K250" si="146">J251</f>
        <v>2234.3000000000002</v>
      </c>
      <c r="K250" s="16">
        <f t="shared" si="146"/>
        <v>2317.9</v>
      </c>
    </row>
    <row r="251" spans="1:11" s="5" customFormat="1" ht="31.15" customHeight="1" x14ac:dyDescent="0.2">
      <c r="A251" s="104" t="s">
        <v>284</v>
      </c>
      <c r="B251" s="81">
        <v>63</v>
      </c>
      <c r="C251" s="74">
        <v>804</v>
      </c>
      <c r="D251" s="13" t="s">
        <v>191</v>
      </c>
      <c r="E251" s="14" t="s">
        <v>3</v>
      </c>
      <c r="F251" s="13" t="s">
        <v>2</v>
      </c>
      <c r="G251" s="82" t="s">
        <v>9</v>
      </c>
      <c r="H251" s="12" t="s">
        <v>7</v>
      </c>
      <c r="I251" s="16">
        <f>I252</f>
        <v>2213.5</v>
      </c>
      <c r="J251" s="16">
        <f t="shared" ref="J251:K251" si="147">J253</f>
        <v>2234.3000000000002</v>
      </c>
      <c r="K251" s="16">
        <f t="shared" si="147"/>
        <v>2317.9</v>
      </c>
    </row>
    <row r="252" spans="1:11" s="5" customFormat="1" ht="13.15" customHeight="1" x14ac:dyDescent="0.2">
      <c r="A252" s="104" t="s">
        <v>285</v>
      </c>
      <c r="B252" s="81">
        <v>63</v>
      </c>
      <c r="C252" s="74">
        <v>804</v>
      </c>
      <c r="D252" s="13" t="s">
        <v>191</v>
      </c>
      <c r="E252" s="14">
        <v>1</v>
      </c>
      <c r="F252" s="13" t="s">
        <v>2</v>
      </c>
      <c r="G252" s="82" t="s">
        <v>9</v>
      </c>
      <c r="H252" s="12"/>
      <c r="I252" s="16">
        <f>I253</f>
        <v>2213.5</v>
      </c>
      <c r="J252" s="16">
        <f t="shared" ref="J252:K252" si="148">J253</f>
        <v>2234.3000000000002</v>
      </c>
      <c r="K252" s="16">
        <f t="shared" si="148"/>
        <v>2317.9</v>
      </c>
    </row>
    <row r="253" spans="1:11" s="5" customFormat="1" ht="21" customHeight="1" x14ac:dyDescent="0.2">
      <c r="A253" s="79" t="s">
        <v>15</v>
      </c>
      <c r="B253" s="81">
        <v>63</v>
      </c>
      <c r="C253" s="74">
        <v>804</v>
      </c>
      <c r="D253" s="13" t="s">
        <v>191</v>
      </c>
      <c r="E253" s="14">
        <v>1</v>
      </c>
      <c r="F253" s="13" t="s">
        <v>2</v>
      </c>
      <c r="G253" s="82" t="s">
        <v>11</v>
      </c>
      <c r="H253" s="12" t="s">
        <v>7</v>
      </c>
      <c r="I253" s="16">
        <f>I254+I256</f>
        <v>2213.5</v>
      </c>
      <c r="J253" s="16">
        <f t="shared" ref="J253:K253" si="149">J254+J256</f>
        <v>2234.3000000000002</v>
      </c>
      <c r="K253" s="16">
        <f t="shared" si="149"/>
        <v>2317.9</v>
      </c>
    </row>
    <row r="254" spans="1:11" s="5" customFormat="1" ht="50.1" customHeight="1" x14ac:dyDescent="0.2">
      <c r="A254" s="79" t="s">
        <v>6</v>
      </c>
      <c r="B254" s="81">
        <v>63</v>
      </c>
      <c r="C254" s="74">
        <v>804</v>
      </c>
      <c r="D254" s="13" t="s">
        <v>191</v>
      </c>
      <c r="E254" s="14">
        <v>1</v>
      </c>
      <c r="F254" s="13" t="s">
        <v>2</v>
      </c>
      <c r="G254" s="82" t="s">
        <v>11</v>
      </c>
      <c r="H254" s="12">
        <v>100</v>
      </c>
      <c r="I254" s="16">
        <f t="shared" ref="I254:K254" si="150">I255</f>
        <v>2170.6</v>
      </c>
      <c r="J254" s="16">
        <f t="shared" si="150"/>
        <v>2191.4</v>
      </c>
      <c r="K254" s="16">
        <f t="shared" si="150"/>
        <v>2275</v>
      </c>
    </row>
    <row r="255" spans="1:11" s="5" customFormat="1" ht="21" customHeight="1" x14ac:dyDescent="0.2">
      <c r="A255" s="79" t="s">
        <v>5</v>
      </c>
      <c r="B255" s="81">
        <v>63</v>
      </c>
      <c r="C255" s="74">
        <v>804</v>
      </c>
      <c r="D255" s="13" t="s">
        <v>191</v>
      </c>
      <c r="E255" s="14">
        <v>1</v>
      </c>
      <c r="F255" s="13" t="s">
        <v>2</v>
      </c>
      <c r="G255" s="82" t="s">
        <v>11</v>
      </c>
      <c r="H255" s="12">
        <v>120</v>
      </c>
      <c r="I255" s="16">
        <f>2070+100.6</f>
        <v>2170.6</v>
      </c>
      <c r="J255" s="16">
        <f>1606+100.6+484.8</f>
        <v>2191.4</v>
      </c>
      <c r="K255" s="16">
        <f>1670+100.6+504.4</f>
        <v>2275</v>
      </c>
    </row>
    <row r="256" spans="1:11" s="5" customFormat="1" ht="26.65" customHeight="1" x14ac:dyDescent="0.2">
      <c r="A256" s="79" t="s">
        <v>14</v>
      </c>
      <c r="B256" s="81">
        <v>63</v>
      </c>
      <c r="C256" s="74">
        <v>804</v>
      </c>
      <c r="D256" s="13" t="s">
        <v>191</v>
      </c>
      <c r="E256" s="14">
        <v>1</v>
      </c>
      <c r="F256" s="13" t="s">
        <v>2</v>
      </c>
      <c r="G256" s="82" t="s">
        <v>11</v>
      </c>
      <c r="H256" s="12">
        <v>200</v>
      </c>
      <c r="I256" s="16">
        <f t="shared" ref="I256:K256" si="151">I257</f>
        <v>42.9</v>
      </c>
      <c r="J256" s="16">
        <f t="shared" si="151"/>
        <v>42.9</v>
      </c>
      <c r="K256" s="16">
        <f t="shared" si="151"/>
        <v>42.9</v>
      </c>
    </row>
    <row r="257" spans="1:11" s="5" customFormat="1" ht="21" customHeight="1" x14ac:dyDescent="0.2">
      <c r="A257" s="79" t="s">
        <v>13</v>
      </c>
      <c r="B257" s="81">
        <v>63</v>
      </c>
      <c r="C257" s="74">
        <v>804</v>
      </c>
      <c r="D257" s="13" t="s">
        <v>191</v>
      </c>
      <c r="E257" s="14">
        <v>1</v>
      </c>
      <c r="F257" s="13" t="s">
        <v>2</v>
      </c>
      <c r="G257" s="82" t="s">
        <v>11</v>
      </c>
      <c r="H257" s="12">
        <v>240</v>
      </c>
      <c r="I257" s="16">
        <v>42.9</v>
      </c>
      <c r="J257" s="16">
        <v>42.9</v>
      </c>
      <c r="K257" s="16">
        <v>42.9</v>
      </c>
    </row>
    <row r="258" spans="1:11" s="5" customFormat="1" ht="21" customHeight="1" x14ac:dyDescent="0.2">
      <c r="A258" s="104" t="s">
        <v>190</v>
      </c>
      <c r="B258" s="118">
        <v>78</v>
      </c>
      <c r="C258" s="59" t="s">
        <v>7</v>
      </c>
      <c r="D258" s="23" t="s">
        <v>7</v>
      </c>
      <c r="E258" s="24" t="s">
        <v>7</v>
      </c>
      <c r="F258" s="23" t="s">
        <v>7</v>
      </c>
      <c r="G258" s="25" t="s">
        <v>7</v>
      </c>
      <c r="H258" s="8" t="s">
        <v>7</v>
      </c>
      <c r="I258" s="31">
        <f>I259+I266+I377+I392</f>
        <v>745718.09975000005</v>
      </c>
      <c r="J258" s="31">
        <f>J259+J266+J377+J392</f>
        <v>735766.86309999996</v>
      </c>
      <c r="K258" s="31">
        <f>K259+K266+K377+K392</f>
        <v>748376.39645</v>
      </c>
    </row>
    <row r="259" spans="1:11" s="5" customFormat="1" ht="13.15" customHeight="1" x14ac:dyDescent="0.2">
      <c r="A259" s="79" t="s">
        <v>26</v>
      </c>
      <c r="B259" s="81">
        <v>78</v>
      </c>
      <c r="C259" s="74">
        <v>100</v>
      </c>
      <c r="D259" s="13" t="s">
        <v>7</v>
      </c>
      <c r="E259" s="14" t="s">
        <v>7</v>
      </c>
      <c r="F259" s="13" t="s">
        <v>7</v>
      </c>
      <c r="G259" s="82" t="s">
        <v>7</v>
      </c>
      <c r="H259" s="12" t="s">
        <v>7</v>
      </c>
      <c r="I259" s="16">
        <f t="shared" ref="I259:I264" si="152">I260</f>
        <v>101.5</v>
      </c>
      <c r="J259" s="16">
        <f t="shared" ref="J259:K260" si="153">J260</f>
        <v>101.5</v>
      </c>
      <c r="K259" s="16">
        <f t="shared" si="153"/>
        <v>101.5</v>
      </c>
    </row>
    <row r="260" spans="1:11" s="5" customFormat="1" ht="22.15" customHeight="1" x14ac:dyDescent="0.2">
      <c r="A260" s="79" t="s">
        <v>85</v>
      </c>
      <c r="B260" s="81">
        <v>78</v>
      </c>
      <c r="C260" s="74">
        <v>113</v>
      </c>
      <c r="D260" s="13" t="s">
        <v>7</v>
      </c>
      <c r="E260" s="14" t="s">
        <v>7</v>
      </c>
      <c r="F260" s="13" t="s">
        <v>7</v>
      </c>
      <c r="G260" s="82" t="s">
        <v>7</v>
      </c>
      <c r="H260" s="12" t="s">
        <v>7</v>
      </c>
      <c r="I260" s="16">
        <f t="shared" si="152"/>
        <v>101.5</v>
      </c>
      <c r="J260" s="16">
        <f t="shared" si="153"/>
        <v>101.5</v>
      </c>
      <c r="K260" s="16">
        <f t="shared" si="153"/>
        <v>101.5</v>
      </c>
    </row>
    <row r="261" spans="1:11" s="5" customFormat="1" ht="54" customHeight="1" x14ac:dyDescent="0.2">
      <c r="A261" s="104" t="s">
        <v>278</v>
      </c>
      <c r="B261" s="81">
        <v>78</v>
      </c>
      <c r="C261" s="74">
        <v>113</v>
      </c>
      <c r="D261" s="13">
        <v>11</v>
      </c>
      <c r="E261" s="14">
        <v>0</v>
      </c>
      <c r="F261" s="13">
        <v>0</v>
      </c>
      <c r="G261" s="82">
        <v>0</v>
      </c>
      <c r="H261" s="12"/>
      <c r="I261" s="16">
        <f t="shared" si="152"/>
        <v>101.5</v>
      </c>
      <c r="J261" s="16">
        <f t="shared" ref="J261:K261" si="154">J262</f>
        <v>101.5</v>
      </c>
      <c r="K261" s="16">
        <f t="shared" si="154"/>
        <v>101.5</v>
      </c>
    </row>
    <row r="262" spans="1:11" s="5" customFormat="1" ht="21" customHeight="1" x14ac:dyDescent="0.2">
      <c r="A262" s="104" t="s">
        <v>300</v>
      </c>
      <c r="B262" s="81">
        <v>78</v>
      </c>
      <c r="C262" s="74">
        <v>113</v>
      </c>
      <c r="D262" s="13">
        <v>11</v>
      </c>
      <c r="E262" s="14">
        <v>1</v>
      </c>
      <c r="F262" s="13" t="s">
        <v>2</v>
      </c>
      <c r="G262" s="82" t="s">
        <v>9</v>
      </c>
      <c r="H262" s="12" t="s">
        <v>7</v>
      </c>
      <c r="I262" s="16">
        <f t="shared" si="152"/>
        <v>101.5</v>
      </c>
      <c r="J262" s="16">
        <f t="shared" ref="J262:K262" si="155">J263</f>
        <v>101.5</v>
      </c>
      <c r="K262" s="16">
        <f t="shared" si="155"/>
        <v>101.5</v>
      </c>
    </row>
    <row r="263" spans="1:11" s="5" customFormat="1" ht="21" customHeight="1" x14ac:dyDescent="0.2">
      <c r="A263" s="79" t="s">
        <v>80</v>
      </c>
      <c r="B263" s="81">
        <v>78</v>
      </c>
      <c r="C263" s="74">
        <v>113</v>
      </c>
      <c r="D263" s="13">
        <v>11</v>
      </c>
      <c r="E263" s="14">
        <v>1</v>
      </c>
      <c r="F263" s="13" t="s">
        <v>2</v>
      </c>
      <c r="G263" s="82" t="s">
        <v>79</v>
      </c>
      <c r="H263" s="12" t="s">
        <v>7</v>
      </c>
      <c r="I263" s="16">
        <f t="shared" si="152"/>
        <v>101.5</v>
      </c>
      <c r="J263" s="16">
        <f t="shared" ref="J263:K263" si="156">J264</f>
        <v>101.5</v>
      </c>
      <c r="K263" s="16">
        <f t="shared" si="156"/>
        <v>101.5</v>
      </c>
    </row>
    <row r="264" spans="1:11" s="5" customFormat="1" ht="28.5" customHeight="1" x14ac:dyDescent="0.2">
      <c r="A264" s="79" t="s">
        <v>14</v>
      </c>
      <c r="B264" s="81">
        <v>78</v>
      </c>
      <c r="C264" s="74">
        <v>113</v>
      </c>
      <c r="D264" s="13">
        <v>11</v>
      </c>
      <c r="E264" s="14">
        <v>1</v>
      </c>
      <c r="F264" s="13" t="s">
        <v>2</v>
      </c>
      <c r="G264" s="82" t="s">
        <v>79</v>
      </c>
      <c r="H264" s="12">
        <v>200</v>
      </c>
      <c r="I264" s="16">
        <f t="shared" si="152"/>
        <v>101.5</v>
      </c>
      <c r="J264" s="16">
        <f t="shared" ref="J264:K264" si="157">J265</f>
        <v>101.5</v>
      </c>
      <c r="K264" s="16">
        <f t="shared" si="157"/>
        <v>101.5</v>
      </c>
    </row>
    <row r="265" spans="1:11" s="5" customFormat="1" ht="27" customHeight="1" x14ac:dyDescent="0.2">
      <c r="A265" s="79" t="s">
        <v>13</v>
      </c>
      <c r="B265" s="81">
        <v>78</v>
      </c>
      <c r="C265" s="74">
        <v>113</v>
      </c>
      <c r="D265" s="13">
        <v>11</v>
      </c>
      <c r="E265" s="14">
        <v>1</v>
      </c>
      <c r="F265" s="13" t="s">
        <v>2</v>
      </c>
      <c r="G265" s="82" t="s">
        <v>79</v>
      </c>
      <c r="H265" s="12">
        <v>240</v>
      </c>
      <c r="I265" s="16">
        <v>101.5</v>
      </c>
      <c r="J265" s="16">
        <v>101.5</v>
      </c>
      <c r="K265" s="16">
        <v>101.5</v>
      </c>
    </row>
    <row r="266" spans="1:11" s="5" customFormat="1" ht="17.100000000000001" customHeight="1" x14ac:dyDescent="0.2">
      <c r="A266" s="79" t="s">
        <v>61</v>
      </c>
      <c r="B266" s="81">
        <v>78</v>
      </c>
      <c r="C266" s="74">
        <v>700</v>
      </c>
      <c r="D266" s="13" t="s">
        <v>7</v>
      </c>
      <c r="E266" s="14" t="s">
        <v>7</v>
      </c>
      <c r="F266" s="13" t="s">
        <v>7</v>
      </c>
      <c r="G266" s="82" t="s">
        <v>7</v>
      </c>
      <c r="H266" s="12" t="s">
        <v>7</v>
      </c>
      <c r="I266" s="16">
        <f>I267+I284+I323+I337+I342</f>
        <v>723073.11975000007</v>
      </c>
      <c r="J266" s="16">
        <f>J267+J284+J323+J337+J342</f>
        <v>711034.42310000001</v>
      </c>
      <c r="K266" s="16">
        <f>K267+K284+K323+K337+K342</f>
        <v>738372.99644999998</v>
      </c>
    </row>
    <row r="267" spans="1:11" s="5" customFormat="1" ht="20.100000000000001" customHeight="1" x14ac:dyDescent="0.2">
      <c r="A267" s="79" t="s">
        <v>189</v>
      </c>
      <c r="B267" s="81">
        <v>78</v>
      </c>
      <c r="C267" s="74">
        <v>701</v>
      </c>
      <c r="D267" s="13" t="s">
        <v>7</v>
      </c>
      <c r="E267" s="14" t="s">
        <v>7</v>
      </c>
      <c r="F267" s="13" t="s">
        <v>7</v>
      </c>
      <c r="G267" s="82" t="s">
        <v>7</v>
      </c>
      <c r="H267" s="12" t="s">
        <v>7</v>
      </c>
      <c r="I267" s="16">
        <f>I268</f>
        <v>210450.59999999998</v>
      </c>
      <c r="J267" s="16">
        <f t="shared" ref="J267:K267" si="158">J268</f>
        <v>214844.5</v>
      </c>
      <c r="K267" s="16">
        <f t="shared" si="158"/>
        <v>226385.69999999998</v>
      </c>
    </row>
    <row r="268" spans="1:11" s="5" customFormat="1" ht="31.15" customHeight="1" x14ac:dyDescent="0.2">
      <c r="A268" s="104" t="s">
        <v>273</v>
      </c>
      <c r="B268" s="81">
        <v>78</v>
      </c>
      <c r="C268" s="74">
        <v>701</v>
      </c>
      <c r="D268" s="13" t="s">
        <v>147</v>
      </c>
      <c r="E268" s="14" t="s">
        <v>3</v>
      </c>
      <c r="F268" s="13" t="s">
        <v>2</v>
      </c>
      <c r="G268" s="82" t="s">
        <v>9</v>
      </c>
      <c r="H268" s="12" t="s">
        <v>7</v>
      </c>
      <c r="I268" s="16">
        <f>I269+I272+I275+I278+I281</f>
        <v>210450.59999999998</v>
      </c>
      <c r="J268" s="16">
        <f t="shared" ref="J268:K268" si="159">J269+J272+J275+J278+J281</f>
        <v>214844.5</v>
      </c>
      <c r="K268" s="16">
        <f t="shared" si="159"/>
        <v>226385.69999999998</v>
      </c>
    </row>
    <row r="269" spans="1:11" s="5" customFormat="1" ht="57" customHeight="1" x14ac:dyDescent="0.2">
      <c r="A269" s="79" t="s">
        <v>174</v>
      </c>
      <c r="B269" s="81">
        <v>78</v>
      </c>
      <c r="C269" s="74">
        <v>701</v>
      </c>
      <c r="D269" s="13" t="s">
        <v>147</v>
      </c>
      <c r="E269" s="14" t="s">
        <v>3</v>
      </c>
      <c r="F269" s="13" t="s">
        <v>2</v>
      </c>
      <c r="G269" s="82" t="s">
        <v>173</v>
      </c>
      <c r="H269" s="12" t="s">
        <v>7</v>
      </c>
      <c r="I269" s="16">
        <f>I270</f>
        <v>10970</v>
      </c>
      <c r="J269" s="16">
        <f t="shared" ref="J269:K269" si="160">J270</f>
        <v>14273.5</v>
      </c>
      <c r="K269" s="16">
        <f t="shared" si="160"/>
        <v>14844.3</v>
      </c>
    </row>
    <row r="270" spans="1:11" s="5" customFormat="1" ht="27" customHeight="1" x14ac:dyDescent="0.2">
      <c r="A270" s="79" t="s">
        <v>77</v>
      </c>
      <c r="B270" s="81">
        <v>78</v>
      </c>
      <c r="C270" s="74">
        <v>701</v>
      </c>
      <c r="D270" s="13" t="s">
        <v>147</v>
      </c>
      <c r="E270" s="14" t="s">
        <v>3</v>
      </c>
      <c r="F270" s="13" t="s">
        <v>2</v>
      </c>
      <c r="G270" s="82" t="s">
        <v>173</v>
      </c>
      <c r="H270" s="12">
        <v>600</v>
      </c>
      <c r="I270" s="16">
        <f>I271</f>
        <v>10970</v>
      </c>
      <c r="J270" s="16">
        <f t="shared" ref="J270:K270" si="161">J271</f>
        <v>14273.5</v>
      </c>
      <c r="K270" s="16">
        <f t="shared" si="161"/>
        <v>14844.3</v>
      </c>
    </row>
    <row r="271" spans="1:11" s="5" customFormat="1" x14ac:dyDescent="0.2">
      <c r="A271" s="79" t="s">
        <v>148</v>
      </c>
      <c r="B271" s="81">
        <v>78</v>
      </c>
      <c r="C271" s="74">
        <v>701</v>
      </c>
      <c r="D271" s="13" t="s">
        <v>147</v>
      </c>
      <c r="E271" s="14" t="s">
        <v>3</v>
      </c>
      <c r="F271" s="13" t="s">
        <v>2</v>
      </c>
      <c r="G271" s="82" t="s">
        <v>173</v>
      </c>
      <c r="H271" s="12">
        <v>610</v>
      </c>
      <c r="I271" s="16">
        <v>10970</v>
      </c>
      <c r="J271" s="16">
        <v>14273.5</v>
      </c>
      <c r="K271" s="16">
        <v>14844.3</v>
      </c>
    </row>
    <row r="272" spans="1:11" s="5" customFormat="1" ht="13.15" customHeight="1" x14ac:dyDescent="0.2">
      <c r="A272" s="79" t="s">
        <v>183</v>
      </c>
      <c r="B272" s="81">
        <v>78</v>
      </c>
      <c r="C272" s="74">
        <v>701</v>
      </c>
      <c r="D272" s="13" t="s">
        <v>147</v>
      </c>
      <c r="E272" s="14" t="s">
        <v>3</v>
      </c>
      <c r="F272" s="13" t="s">
        <v>2</v>
      </c>
      <c r="G272" s="82" t="s">
        <v>182</v>
      </c>
      <c r="H272" s="12" t="s">
        <v>7</v>
      </c>
      <c r="I272" s="16">
        <f>I273</f>
        <v>117880</v>
      </c>
      <c r="J272" s="16">
        <f t="shared" ref="J272:K272" si="162">J273</f>
        <v>117463</v>
      </c>
      <c r="K272" s="16">
        <f t="shared" si="162"/>
        <v>125558</v>
      </c>
    </row>
    <row r="273" spans="1:15" s="5" customFormat="1" ht="27" customHeight="1" x14ac:dyDescent="0.2">
      <c r="A273" s="79" t="s">
        <v>77</v>
      </c>
      <c r="B273" s="81">
        <v>78</v>
      </c>
      <c r="C273" s="74">
        <v>701</v>
      </c>
      <c r="D273" s="13" t="s">
        <v>147</v>
      </c>
      <c r="E273" s="14" t="s">
        <v>3</v>
      </c>
      <c r="F273" s="13" t="s">
        <v>2</v>
      </c>
      <c r="G273" s="82" t="s">
        <v>182</v>
      </c>
      <c r="H273" s="12">
        <v>600</v>
      </c>
      <c r="I273" s="16">
        <f>I274</f>
        <v>117880</v>
      </c>
      <c r="J273" s="16">
        <f t="shared" ref="J273:K273" si="163">J274</f>
        <v>117463</v>
      </c>
      <c r="K273" s="16">
        <f t="shared" si="163"/>
        <v>125558</v>
      </c>
    </row>
    <row r="274" spans="1:15" s="5" customFormat="1" ht="13.15" customHeight="1" x14ac:dyDescent="0.2">
      <c r="A274" s="79" t="s">
        <v>148</v>
      </c>
      <c r="B274" s="81">
        <v>78</v>
      </c>
      <c r="C274" s="74">
        <v>701</v>
      </c>
      <c r="D274" s="13" t="s">
        <v>147</v>
      </c>
      <c r="E274" s="14" t="s">
        <v>3</v>
      </c>
      <c r="F274" s="13" t="s">
        <v>2</v>
      </c>
      <c r="G274" s="82" t="s">
        <v>182</v>
      </c>
      <c r="H274" s="12">
        <v>610</v>
      </c>
      <c r="I274" s="16">
        <v>117880</v>
      </c>
      <c r="J274" s="16">
        <v>117463</v>
      </c>
      <c r="K274" s="16">
        <v>125558</v>
      </c>
    </row>
    <row r="275" spans="1:15" s="5" customFormat="1" ht="21" customHeight="1" x14ac:dyDescent="0.2">
      <c r="A275" s="79" t="s">
        <v>172</v>
      </c>
      <c r="B275" s="81">
        <v>78</v>
      </c>
      <c r="C275" s="74">
        <v>701</v>
      </c>
      <c r="D275" s="13" t="s">
        <v>147</v>
      </c>
      <c r="E275" s="14" t="s">
        <v>3</v>
      </c>
      <c r="F275" s="13" t="s">
        <v>2</v>
      </c>
      <c r="G275" s="82" t="s">
        <v>171</v>
      </c>
      <c r="H275" s="12" t="s">
        <v>7</v>
      </c>
      <c r="I275" s="16">
        <f>I276</f>
        <v>3534.9</v>
      </c>
      <c r="J275" s="16">
        <f t="shared" ref="J275:K276" si="164">J276</f>
        <v>3545</v>
      </c>
      <c r="K275" s="16">
        <f t="shared" si="164"/>
        <v>3556</v>
      </c>
    </row>
    <row r="276" spans="1:15" s="5" customFormat="1" ht="21" customHeight="1" x14ac:dyDescent="0.2">
      <c r="A276" s="79" t="s">
        <v>77</v>
      </c>
      <c r="B276" s="81">
        <v>78</v>
      </c>
      <c r="C276" s="74">
        <v>701</v>
      </c>
      <c r="D276" s="13" t="s">
        <v>147</v>
      </c>
      <c r="E276" s="14" t="s">
        <v>3</v>
      </c>
      <c r="F276" s="13" t="s">
        <v>2</v>
      </c>
      <c r="G276" s="82" t="s">
        <v>171</v>
      </c>
      <c r="H276" s="12">
        <v>600</v>
      </c>
      <c r="I276" s="16">
        <f>I277</f>
        <v>3534.9</v>
      </c>
      <c r="J276" s="16">
        <f t="shared" si="164"/>
        <v>3545</v>
      </c>
      <c r="K276" s="16">
        <f t="shared" si="164"/>
        <v>3556</v>
      </c>
    </row>
    <row r="277" spans="1:15" s="5" customFormat="1" ht="13.15" customHeight="1" x14ac:dyDescent="0.2">
      <c r="A277" s="79" t="s">
        <v>148</v>
      </c>
      <c r="B277" s="81">
        <v>78</v>
      </c>
      <c r="C277" s="74">
        <v>701</v>
      </c>
      <c r="D277" s="13" t="s">
        <v>147</v>
      </c>
      <c r="E277" s="14" t="s">
        <v>3</v>
      </c>
      <c r="F277" s="13" t="s">
        <v>2</v>
      </c>
      <c r="G277" s="82" t="s">
        <v>171</v>
      </c>
      <c r="H277" s="12">
        <v>610</v>
      </c>
      <c r="I277" s="16">
        <v>3534.9</v>
      </c>
      <c r="J277" s="16">
        <v>3545</v>
      </c>
      <c r="K277" s="16">
        <v>3556</v>
      </c>
    </row>
    <row r="278" spans="1:15" s="5" customFormat="1" ht="13.15" customHeight="1" x14ac:dyDescent="0.2">
      <c r="A278" s="79" t="s">
        <v>188</v>
      </c>
      <c r="B278" s="81">
        <v>78</v>
      </c>
      <c r="C278" s="74">
        <v>701</v>
      </c>
      <c r="D278" s="13" t="s">
        <v>147</v>
      </c>
      <c r="E278" s="14" t="s">
        <v>3</v>
      </c>
      <c r="F278" s="13" t="s">
        <v>2</v>
      </c>
      <c r="G278" s="82" t="s">
        <v>187</v>
      </c>
      <c r="H278" s="12" t="s">
        <v>7</v>
      </c>
      <c r="I278" s="16">
        <f>I279</f>
        <v>158</v>
      </c>
      <c r="J278" s="16">
        <f t="shared" ref="J278:K278" si="165">J279</f>
        <v>158</v>
      </c>
      <c r="K278" s="16">
        <f t="shared" si="165"/>
        <v>158</v>
      </c>
    </row>
    <row r="279" spans="1:15" s="5" customFormat="1" ht="21" customHeight="1" x14ac:dyDescent="0.2">
      <c r="A279" s="79" t="s">
        <v>77</v>
      </c>
      <c r="B279" s="81">
        <v>78</v>
      </c>
      <c r="C279" s="74">
        <v>701</v>
      </c>
      <c r="D279" s="13" t="s">
        <v>147</v>
      </c>
      <c r="E279" s="14" t="s">
        <v>3</v>
      </c>
      <c r="F279" s="13" t="s">
        <v>2</v>
      </c>
      <c r="G279" s="82" t="s">
        <v>187</v>
      </c>
      <c r="H279" s="12">
        <v>600</v>
      </c>
      <c r="I279" s="16">
        <f>I280</f>
        <v>158</v>
      </c>
      <c r="J279" s="16">
        <f t="shared" ref="J279:K279" si="166">J280</f>
        <v>158</v>
      </c>
      <c r="K279" s="16">
        <f t="shared" si="166"/>
        <v>158</v>
      </c>
    </row>
    <row r="280" spans="1:15" s="5" customFormat="1" ht="13.15" customHeight="1" x14ac:dyDescent="0.2">
      <c r="A280" s="79" t="s">
        <v>148</v>
      </c>
      <c r="B280" s="81">
        <v>78</v>
      </c>
      <c r="C280" s="74">
        <v>701</v>
      </c>
      <c r="D280" s="13" t="s">
        <v>147</v>
      </c>
      <c r="E280" s="14" t="s">
        <v>3</v>
      </c>
      <c r="F280" s="13" t="s">
        <v>2</v>
      </c>
      <c r="G280" s="82" t="s">
        <v>187</v>
      </c>
      <c r="H280" s="12">
        <v>610</v>
      </c>
      <c r="I280" s="16">
        <v>158</v>
      </c>
      <c r="J280" s="16">
        <v>158</v>
      </c>
      <c r="K280" s="16">
        <v>158</v>
      </c>
    </row>
    <row r="281" spans="1:15" s="5" customFormat="1" ht="36" customHeight="1" x14ac:dyDescent="0.2">
      <c r="A281" s="79" t="s">
        <v>186</v>
      </c>
      <c r="B281" s="81">
        <v>78</v>
      </c>
      <c r="C281" s="74">
        <v>701</v>
      </c>
      <c r="D281" s="13" t="s">
        <v>147</v>
      </c>
      <c r="E281" s="14" t="s">
        <v>3</v>
      </c>
      <c r="F281" s="13" t="s">
        <v>2</v>
      </c>
      <c r="G281" s="82" t="s">
        <v>185</v>
      </c>
      <c r="H281" s="12" t="s">
        <v>7</v>
      </c>
      <c r="I281" s="16">
        <f>I282</f>
        <v>77907.7</v>
      </c>
      <c r="J281" s="16">
        <f t="shared" ref="J281:K281" si="167">J282</f>
        <v>79405</v>
      </c>
      <c r="K281" s="16">
        <f t="shared" si="167"/>
        <v>82269.399999999994</v>
      </c>
    </row>
    <row r="282" spans="1:15" s="5" customFormat="1" ht="21" customHeight="1" x14ac:dyDescent="0.2">
      <c r="A282" s="79" t="s">
        <v>77</v>
      </c>
      <c r="B282" s="81">
        <v>78</v>
      </c>
      <c r="C282" s="74">
        <v>701</v>
      </c>
      <c r="D282" s="13" t="s">
        <v>147</v>
      </c>
      <c r="E282" s="14" t="s">
        <v>3</v>
      </c>
      <c r="F282" s="13" t="s">
        <v>2</v>
      </c>
      <c r="G282" s="82" t="s">
        <v>185</v>
      </c>
      <c r="H282" s="12">
        <v>600</v>
      </c>
      <c r="I282" s="16">
        <f>I283</f>
        <v>77907.7</v>
      </c>
      <c r="J282" s="16">
        <f t="shared" ref="J282:K282" si="168">J283</f>
        <v>79405</v>
      </c>
      <c r="K282" s="16">
        <f t="shared" si="168"/>
        <v>82269.399999999994</v>
      </c>
    </row>
    <row r="283" spans="1:15" s="5" customFormat="1" ht="13.15" customHeight="1" x14ac:dyDescent="0.2">
      <c r="A283" s="79" t="s">
        <v>148</v>
      </c>
      <c r="B283" s="81">
        <v>78</v>
      </c>
      <c r="C283" s="74">
        <v>701</v>
      </c>
      <c r="D283" s="13" t="s">
        <v>147</v>
      </c>
      <c r="E283" s="14" t="s">
        <v>3</v>
      </c>
      <c r="F283" s="13" t="s">
        <v>2</v>
      </c>
      <c r="G283" s="82" t="s">
        <v>185</v>
      </c>
      <c r="H283" s="12">
        <v>610</v>
      </c>
      <c r="I283" s="16">
        <v>77907.7</v>
      </c>
      <c r="J283" s="16">
        <v>79405</v>
      </c>
      <c r="K283" s="16">
        <v>82269.399999999994</v>
      </c>
    </row>
    <row r="284" spans="1:15" s="5" customFormat="1" ht="13.15" customHeight="1" x14ac:dyDescent="0.2">
      <c r="A284" s="79" t="s">
        <v>184</v>
      </c>
      <c r="B284" s="81">
        <v>78</v>
      </c>
      <c r="C284" s="74">
        <v>702</v>
      </c>
      <c r="D284" s="13" t="s">
        <v>7</v>
      </c>
      <c r="E284" s="14" t="s">
        <v>7</v>
      </c>
      <c r="F284" s="13" t="s">
        <v>7</v>
      </c>
      <c r="G284" s="82" t="s">
        <v>7</v>
      </c>
      <c r="H284" s="12" t="s">
        <v>7</v>
      </c>
      <c r="I284" s="16">
        <f>I285+I316</f>
        <v>484461.19999999995</v>
      </c>
      <c r="J284" s="16">
        <f t="shared" ref="J284:K284" si="169">J285</f>
        <v>467621.9</v>
      </c>
      <c r="K284" s="16">
        <f t="shared" si="169"/>
        <v>481303.7</v>
      </c>
    </row>
    <row r="285" spans="1:15" s="5" customFormat="1" ht="31.15" customHeight="1" x14ac:dyDescent="0.2">
      <c r="A285" s="104" t="s">
        <v>273</v>
      </c>
      <c r="B285" s="81">
        <v>78</v>
      </c>
      <c r="C285" s="74">
        <v>702</v>
      </c>
      <c r="D285" s="13" t="s">
        <v>147</v>
      </c>
      <c r="E285" s="14" t="s">
        <v>3</v>
      </c>
      <c r="F285" s="13" t="s">
        <v>2</v>
      </c>
      <c r="G285" s="82" t="s">
        <v>9</v>
      </c>
      <c r="H285" s="12" t="s">
        <v>7</v>
      </c>
      <c r="I285" s="16">
        <f>I286+I289+I292+I298+I301+I309+I306+I295+I312</f>
        <v>465192.19999999995</v>
      </c>
      <c r="J285" s="16">
        <f t="shared" ref="J285:K285" si="170">J286+J289+J292+J298+J301+J309+J306+J295+J312</f>
        <v>467621.9</v>
      </c>
      <c r="K285" s="16">
        <f t="shared" si="170"/>
        <v>481303.7</v>
      </c>
    </row>
    <row r="286" spans="1:15" s="5" customFormat="1" ht="67.5" x14ac:dyDescent="0.2">
      <c r="A286" s="79" t="s">
        <v>174</v>
      </c>
      <c r="B286" s="81">
        <v>78</v>
      </c>
      <c r="C286" s="74">
        <v>702</v>
      </c>
      <c r="D286" s="13" t="s">
        <v>147</v>
      </c>
      <c r="E286" s="14" t="s">
        <v>3</v>
      </c>
      <c r="F286" s="13" t="s">
        <v>2</v>
      </c>
      <c r="G286" s="82" t="s">
        <v>173</v>
      </c>
      <c r="H286" s="12" t="s">
        <v>7</v>
      </c>
      <c r="I286" s="16">
        <f>I287</f>
        <v>20790</v>
      </c>
      <c r="J286" s="16">
        <f t="shared" ref="J286:K286" si="171">J287</f>
        <v>27035</v>
      </c>
      <c r="K286" s="16">
        <f t="shared" si="171"/>
        <v>28116</v>
      </c>
    </row>
    <row r="287" spans="1:15" s="5" customFormat="1" ht="22.5" x14ac:dyDescent="0.2">
      <c r="A287" s="79" t="s">
        <v>77</v>
      </c>
      <c r="B287" s="81">
        <v>78</v>
      </c>
      <c r="C287" s="74">
        <v>702</v>
      </c>
      <c r="D287" s="13" t="s">
        <v>147</v>
      </c>
      <c r="E287" s="14" t="s">
        <v>3</v>
      </c>
      <c r="F287" s="13" t="s">
        <v>2</v>
      </c>
      <c r="G287" s="82" t="s">
        <v>173</v>
      </c>
      <c r="H287" s="12">
        <v>600</v>
      </c>
      <c r="I287" s="16">
        <f>I288</f>
        <v>20790</v>
      </c>
      <c r="J287" s="16">
        <f t="shared" ref="J287:K287" si="172">J288</f>
        <v>27035</v>
      </c>
      <c r="K287" s="16">
        <f t="shared" si="172"/>
        <v>28116</v>
      </c>
      <c r="M287" s="142"/>
      <c r="N287" s="142"/>
      <c r="O287" s="142"/>
    </row>
    <row r="288" spans="1:15" s="5" customFormat="1" x14ac:dyDescent="0.2">
      <c r="A288" s="79" t="s">
        <v>148</v>
      </c>
      <c r="B288" s="81">
        <v>78</v>
      </c>
      <c r="C288" s="74">
        <v>702</v>
      </c>
      <c r="D288" s="13" t="s">
        <v>147</v>
      </c>
      <c r="E288" s="14" t="s">
        <v>3</v>
      </c>
      <c r="F288" s="13" t="s">
        <v>2</v>
      </c>
      <c r="G288" s="82" t="s">
        <v>173</v>
      </c>
      <c r="H288" s="12">
        <v>610</v>
      </c>
      <c r="I288" s="16">
        <v>20790</v>
      </c>
      <c r="J288" s="16">
        <v>27035</v>
      </c>
      <c r="K288" s="16">
        <v>28116</v>
      </c>
    </row>
    <row r="289" spans="1:16" s="5" customFormat="1" ht="13.15" customHeight="1" x14ac:dyDescent="0.2">
      <c r="A289" s="79" t="s">
        <v>183</v>
      </c>
      <c r="B289" s="81">
        <v>78</v>
      </c>
      <c r="C289" s="74">
        <v>702</v>
      </c>
      <c r="D289" s="13" t="s">
        <v>147</v>
      </c>
      <c r="E289" s="14" t="s">
        <v>3</v>
      </c>
      <c r="F289" s="13" t="s">
        <v>2</v>
      </c>
      <c r="G289" s="82" t="s">
        <v>182</v>
      </c>
      <c r="H289" s="12" t="s">
        <v>7</v>
      </c>
      <c r="I289" s="16">
        <f>I290</f>
        <v>290182.59999999998</v>
      </c>
      <c r="J289" s="16">
        <f t="shared" ref="J289:K289" si="173">J290</f>
        <v>289182.90000000002</v>
      </c>
      <c r="K289" s="16">
        <f t="shared" si="173"/>
        <v>297778.7</v>
      </c>
    </row>
    <row r="290" spans="1:16" s="5" customFormat="1" ht="21" customHeight="1" x14ac:dyDescent="0.2">
      <c r="A290" s="79" t="s">
        <v>77</v>
      </c>
      <c r="B290" s="81">
        <v>78</v>
      </c>
      <c r="C290" s="74">
        <v>702</v>
      </c>
      <c r="D290" s="13" t="s">
        <v>147</v>
      </c>
      <c r="E290" s="14" t="s">
        <v>3</v>
      </c>
      <c r="F290" s="13" t="s">
        <v>2</v>
      </c>
      <c r="G290" s="82" t="s">
        <v>182</v>
      </c>
      <c r="H290" s="12">
        <v>600</v>
      </c>
      <c r="I290" s="16">
        <f>I291</f>
        <v>290182.59999999998</v>
      </c>
      <c r="J290" s="16">
        <f t="shared" ref="J290:K290" si="174">J291</f>
        <v>289182.90000000002</v>
      </c>
      <c r="K290" s="16">
        <f t="shared" si="174"/>
        <v>297778.7</v>
      </c>
      <c r="M290" s="142"/>
      <c r="N290" s="142"/>
      <c r="O290" s="142"/>
    </row>
    <row r="291" spans="1:16" s="5" customFormat="1" ht="13.15" customHeight="1" x14ac:dyDescent="0.2">
      <c r="A291" s="79" t="s">
        <v>148</v>
      </c>
      <c r="B291" s="81">
        <v>78</v>
      </c>
      <c r="C291" s="74">
        <v>702</v>
      </c>
      <c r="D291" s="13" t="s">
        <v>147</v>
      </c>
      <c r="E291" s="14" t="s">
        <v>3</v>
      </c>
      <c r="F291" s="13" t="s">
        <v>2</v>
      </c>
      <c r="G291" s="82" t="s">
        <v>182</v>
      </c>
      <c r="H291" s="12">
        <v>610</v>
      </c>
      <c r="I291" s="16">
        <v>290182.59999999998</v>
      </c>
      <c r="J291" s="16">
        <v>289182.90000000002</v>
      </c>
      <c r="K291" s="16">
        <v>297778.7</v>
      </c>
      <c r="M291" s="87"/>
      <c r="N291" s="87"/>
      <c r="O291" s="87"/>
    </row>
    <row r="292" spans="1:16" s="5" customFormat="1" ht="21" customHeight="1" x14ac:dyDescent="0.2">
      <c r="A292" s="79" t="s">
        <v>172</v>
      </c>
      <c r="B292" s="81">
        <v>78</v>
      </c>
      <c r="C292" s="74">
        <v>702</v>
      </c>
      <c r="D292" s="13" t="s">
        <v>147</v>
      </c>
      <c r="E292" s="14" t="s">
        <v>3</v>
      </c>
      <c r="F292" s="13" t="s">
        <v>2</v>
      </c>
      <c r="G292" s="82" t="s">
        <v>171</v>
      </c>
      <c r="H292" s="12" t="s">
        <v>7</v>
      </c>
      <c r="I292" s="16">
        <f>I293</f>
        <v>7742</v>
      </c>
      <c r="J292" s="16">
        <f t="shared" ref="J292:K292" si="175">J293</f>
        <v>7838</v>
      </c>
      <c r="K292" s="16">
        <f t="shared" si="175"/>
        <v>7937</v>
      </c>
    </row>
    <row r="293" spans="1:16" s="5" customFormat="1" ht="21" customHeight="1" x14ac:dyDescent="0.2">
      <c r="A293" s="79" t="s">
        <v>77</v>
      </c>
      <c r="B293" s="81">
        <v>78</v>
      </c>
      <c r="C293" s="74">
        <v>702</v>
      </c>
      <c r="D293" s="13" t="s">
        <v>147</v>
      </c>
      <c r="E293" s="14" t="s">
        <v>3</v>
      </c>
      <c r="F293" s="13" t="s">
        <v>2</v>
      </c>
      <c r="G293" s="82" t="s">
        <v>171</v>
      </c>
      <c r="H293" s="12">
        <v>600</v>
      </c>
      <c r="I293" s="16">
        <f>I294</f>
        <v>7742</v>
      </c>
      <c r="J293" s="16">
        <f t="shared" ref="J293:K293" si="176">J294</f>
        <v>7838</v>
      </c>
      <c r="K293" s="16">
        <f t="shared" si="176"/>
        <v>7937</v>
      </c>
    </row>
    <row r="294" spans="1:16" s="5" customFormat="1" ht="13.15" customHeight="1" x14ac:dyDescent="0.2">
      <c r="A294" s="79" t="s">
        <v>148</v>
      </c>
      <c r="B294" s="81">
        <v>78</v>
      </c>
      <c r="C294" s="74">
        <v>702</v>
      </c>
      <c r="D294" s="13" t="s">
        <v>147</v>
      </c>
      <c r="E294" s="14" t="s">
        <v>3</v>
      </c>
      <c r="F294" s="13" t="s">
        <v>2</v>
      </c>
      <c r="G294" s="82" t="s">
        <v>171</v>
      </c>
      <c r="H294" s="12">
        <v>610</v>
      </c>
      <c r="I294" s="16">
        <v>7742</v>
      </c>
      <c r="J294" s="16">
        <v>7838</v>
      </c>
      <c r="K294" s="16">
        <v>7937</v>
      </c>
    </row>
    <row r="295" spans="1:16" s="5" customFormat="1" ht="19.899999999999999" customHeight="1" x14ac:dyDescent="0.2">
      <c r="A295" s="79" t="s">
        <v>333</v>
      </c>
      <c r="B295" s="81">
        <v>78</v>
      </c>
      <c r="C295" s="74">
        <v>702</v>
      </c>
      <c r="D295" s="13" t="s">
        <v>147</v>
      </c>
      <c r="E295" s="14" t="s">
        <v>3</v>
      </c>
      <c r="F295" s="13" t="s">
        <v>2</v>
      </c>
      <c r="G295" s="82">
        <v>80490</v>
      </c>
      <c r="H295" s="12"/>
      <c r="I295" s="16">
        <f>I296</f>
        <v>5337</v>
      </c>
      <c r="J295" s="16">
        <f t="shared" ref="J295:K296" si="177">J296</f>
        <v>0</v>
      </c>
      <c r="K295" s="16">
        <f t="shared" si="177"/>
        <v>0</v>
      </c>
    </row>
    <row r="296" spans="1:16" s="5" customFormat="1" ht="25.15" customHeight="1" x14ac:dyDescent="0.2">
      <c r="A296" s="79" t="s">
        <v>77</v>
      </c>
      <c r="B296" s="81">
        <v>78</v>
      </c>
      <c r="C296" s="74">
        <v>702</v>
      </c>
      <c r="D296" s="13" t="s">
        <v>147</v>
      </c>
      <c r="E296" s="14" t="s">
        <v>3</v>
      </c>
      <c r="F296" s="13" t="s">
        <v>2</v>
      </c>
      <c r="G296" s="82">
        <v>80490</v>
      </c>
      <c r="H296" s="12">
        <v>600</v>
      </c>
      <c r="I296" s="16">
        <f>I297</f>
        <v>5337</v>
      </c>
      <c r="J296" s="16">
        <f t="shared" si="177"/>
        <v>0</v>
      </c>
      <c r="K296" s="16">
        <f t="shared" si="177"/>
        <v>0</v>
      </c>
      <c r="N296" s="143"/>
      <c r="O296" s="143"/>
      <c r="P296" s="143"/>
    </row>
    <row r="297" spans="1:16" s="5" customFormat="1" ht="13.15" customHeight="1" x14ac:dyDescent="0.2">
      <c r="A297" s="79" t="s">
        <v>148</v>
      </c>
      <c r="B297" s="81">
        <v>78</v>
      </c>
      <c r="C297" s="74">
        <v>702</v>
      </c>
      <c r="D297" s="13" t="s">
        <v>147</v>
      </c>
      <c r="E297" s="14" t="s">
        <v>3</v>
      </c>
      <c r="F297" s="13" t="s">
        <v>2</v>
      </c>
      <c r="G297" s="82">
        <v>80490</v>
      </c>
      <c r="H297" s="12">
        <v>610</v>
      </c>
      <c r="I297" s="16">
        <v>5337</v>
      </c>
      <c r="J297" s="16">
        <v>0</v>
      </c>
      <c r="K297" s="16">
        <v>0</v>
      </c>
    </row>
    <row r="298" spans="1:16" s="5" customFormat="1" ht="13.15" customHeight="1" x14ac:dyDescent="0.2">
      <c r="A298" s="79" t="s">
        <v>181</v>
      </c>
      <c r="B298" s="81">
        <v>78</v>
      </c>
      <c r="C298" s="74">
        <v>702</v>
      </c>
      <c r="D298" s="13" t="s">
        <v>147</v>
      </c>
      <c r="E298" s="14" t="s">
        <v>3</v>
      </c>
      <c r="F298" s="13" t="s">
        <v>2</v>
      </c>
      <c r="G298" s="82" t="s">
        <v>180</v>
      </c>
      <c r="H298" s="12" t="s">
        <v>7</v>
      </c>
      <c r="I298" s="16">
        <f>I299</f>
        <v>200</v>
      </c>
      <c r="J298" s="16">
        <f t="shared" ref="J298:K298" si="178">J299</f>
        <v>200</v>
      </c>
      <c r="K298" s="16">
        <f t="shared" si="178"/>
        <v>200</v>
      </c>
    </row>
    <row r="299" spans="1:16" s="5" customFormat="1" ht="21" customHeight="1" x14ac:dyDescent="0.2">
      <c r="A299" s="79" t="s">
        <v>77</v>
      </c>
      <c r="B299" s="81">
        <v>78</v>
      </c>
      <c r="C299" s="74">
        <v>702</v>
      </c>
      <c r="D299" s="13" t="s">
        <v>147</v>
      </c>
      <c r="E299" s="14" t="s">
        <v>3</v>
      </c>
      <c r="F299" s="13" t="s">
        <v>2</v>
      </c>
      <c r="G299" s="82" t="s">
        <v>180</v>
      </c>
      <c r="H299" s="12">
        <v>600</v>
      </c>
      <c r="I299" s="16">
        <f>I300</f>
        <v>200</v>
      </c>
      <c r="J299" s="16">
        <f t="shared" ref="J299:K299" si="179">J300</f>
        <v>200</v>
      </c>
      <c r="K299" s="16">
        <f t="shared" si="179"/>
        <v>200</v>
      </c>
      <c r="N299" s="143"/>
      <c r="O299" s="143"/>
      <c r="P299" s="143"/>
    </row>
    <row r="300" spans="1:16" s="5" customFormat="1" ht="13.15" customHeight="1" x14ac:dyDescent="0.2">
      <c r="A300" s="79" t="s">
        <v>148</v>
      </c>
      <c r="B300" s="81">
        <v>78</v>
      </c>
      <c r="C300" s="74">
        <v>702</v>
      </c>
      <c r="D300" s="13" t="s">
        <v>147</v>
      </c>
      <c r="E300" s="14" t="s">
        <v>3</v>
      </c>
      <c r="F300" s="13" t="s">
        <v>2</v>
      </c>
      <c r="G300" s="82" t="s">
        <v>180</v>
      </c>
      <c r="H300" s="12">
        <v>610</v>
      </c>
      <c r="I300" s="16">
        <v>200</v>
      </c>
      <c r="J300" s="16">
        <v>200</v>
      </c>
      <c r="K300" s="16">
        <v>200</v>
      </c>
    </row>
    <row r="301" spans="1:16" s="5" customFormat="1" ht="13.15" customHeight="1" x14ac:dyDescent="0.2">
      <c r="A301" s="79" t="s">
        <v>179</v>
      </c>
      <c r="B301" s="81">
        <v>78</v>
      </c>
      <c r="C301" s="74">
        <v>702</v>
      </c>
      <c r="D301" s="13" t="s">
        <v>147</v>
      </c>
      <c r="E301" s="14" t="s">
        <v>3</v>
      </c>
      <c r="F301" s="13" t="s">
        <v>2</v>
      </c>
      <c r="G301" s="82" t="s">
        <v>178</v>
      </c>
      <c r="H301" s="12" t="s">
        <v>7</v>
      </c>
      <c r="I301" s="16">
        <f>I302+I304</f>
        <v>412</v>
      </c>
      <c r="J301" s="16">
        <f t="shared" ref="J301:K301" si="180">J302+J304</f>
        <v>412</v>
      </c>
      <c r="K301" s="16">
        <f t="shared" si="180"/>
        <v>412</v>
      </c>
    </row>
    <row r="302" spans="1:16" s="5" customFormat="1" ht="13.15" customHeight="1" x14ac:dyDescent="0.2">
      <c r="A302" s="79" t="s">
        <v>40</v>
      </c>
      <c r="B302" s="81">
        <v>78</v>
      </c>
      <c r="C302" s="74">
        <v>702</v>
      </c>
      <c r="D302" s="13" t="s">
        <v>147</v>
      </c>
      <c r="E302" s="14" t="s">
        <v>3</v>
      </c>
      <c r="F302" s="13" t="s">
        <v>2</v>
      </c>
      <c r="G302" s="82" t="s">
        <v>178</v>
      </c>
      <c r="H302" s="12">
        <v>300</v>
      </c>
      <c r="I302" s="16">
        <f>I303</f>
        <v>100</v>
      </c>
      <c r="J302" s="16">
        <f t="shared" ref="J302:K302" si="181">J303</f>
        <v>100</v>
      </c>
      <c r="K302" s="16">
        <f t="shared" si="181"/>
        <v>100</v>
      </c>
    </row>
    <row r="303" spans="1:16" s="5" customFormat="1" ht="21" customHeight="1" x14ac:dyDescent="0.2">
      <c r="A303" s="79" t="s">
        <v>44</v>
      </c>
      <c r="B303" s="81">
        <v>78</v>
      </c>
      <c r="C303" s="74">
        <v>702</v>
      </c>
      <c r="D303" s="13" t="s">
        <v>147</v>
      </c>
      <c r="E303" s="14" t="s">
        <v>3</v>
      </c>
      <c r="F303" s="13" t="s">
        <v>2</v>
      </c>
      <c r="G303" s="82" t="s">
        <v>178</v>
      </c>
      <c r="H303" s="12">
        <v>320</v>
      </c>
      <c r="I303" s="16">
        <v>100</v>
      </c>
      <c r="J303" s="16">
        <v>100</v>
      </c>
      <c r="K303" s="16">
        <v>100</v>
      </c>
    </row>
    <row r="304" spans="1:16" s="5" customFormat="1" ht="21" customHeight="1" x14ac:dyDescent="0.2">
      <c r="A304" s="79" t="s">
        <v>77</v>
      </c>
      <c r="B304" s="81">
        <v>78</v>
      </c>
      <c r="C304" s="74">
        <v>702</v>
      </c>
      <c r="D304" s="13" t="s">
        <v>147</v>
      </c>
      <c r="E304" s="14" t="s">
        <v>3</v>
      </c>
      <c r="F304" s="13" t="s">
        <v>2</v>
      </c>
      <c r="G304" s="82" t="s">
        <v>178</v>
      </c>
      <c r="H304" s="12">
        <v>600</v>
      </c>
      <c r="I304" s="16">
        <f>I305</f>
        <v>312</v>
      </c>
      <c r="J304" s="16">
        <f t="shared" ref="J304:K304" si="182">J305</f>
        <v>312</v>
      </c>
      <c r="K304" s="16">
        <f t="shared" si="182"/>
        <v>312</v>
      </c>
    </row>
    <row r="305" spans="1:11" s="5" customFormat="1" ht="13.15" customHeight="1" x14ac:dyDescent="0.2">
      <c r="A305" s="79" t="s">
        <v>148</v>
      </c>
      <c r="B305" s="81">
        <v>78</v>
      </c>
      <c r="C305" s="74">
        <v>702</v>
      </c>
      <c r="D305" s="13" t="s">
        <v>147</v>
      </c>
      <c r="E305" s="14" t="s">
        <v>3</v>
      </c>
      <c r="F305" s="13" t="s">
        <v>2</v>
      </c>
      <c r="G305" s="82" t="s">
        <v>178</v>
      </c>
      <c r="H305" s="12">
        <v>610</v>
      </c>
      <c r="I305" s="16">
        <v>312</v>
      </c>
      <c r="J305" s="16">
        <v>312</v>
      </c>
      <c r="K305" s="16">
        <v>312</v>
      </c>
    </row>
    <row r="306" spans="1:11" s="5" customFormat="1" ht="41.45" customHeight="1" x14ac:dyDescent="0.2">
      <c r="A306" s="79" t="s">
        <v>315</v>
      </c>
      <c r="B306" s="81">
        <v>78</v>
      </c>
      <c r="C306" s="74">
        <v>702</v>
      </c>
      <c r="D306" s="13" t="s">
        <v>147</v>
      </c>
      <c r="E306" s="14" t="s">
        <v>3</v>
      </c>
      <c r="F306" s="13" t="s">
        <v>2</v>
      </c>
      <c r="G306" s="82">
        <v>84060</v>
      </c>
      <c r="H306" s="12"/>
      <c r="I306" s="16">
        <f>I307</f>
        <v>1505</v>
      </c>
      <c r="J306" s="16">
        <f t="shared" ref="J306:K307" si="183">J307</f>
        <v>1505</v>
      </c>
      <c r="K306" s="16">
        <f t="shared" si="183"/>
        <v>1505</v>
      </c>
    </row>
    <row r="307" spans="1:11" s="5" customFormat="1" ht="21" customHeight="1" x14ac:dyDescent="0.2">
      <c r="A307" s="79" t="s">
        <v>77</v>
      </c>
      <c r="B307" s="81">
        <v>78</v>
      </c>
      <c r="C307" s="74">
        <v>702</v>
      </c>
      <c r="D307" s="13" t="s">
        <v>147</v>
      </c>
      <c r="E307" s="14" t="s">
        <v>3</v>
      </c>
      <c r="F307" s="13" t="s">
        <v>2</v>
      </c>
      <c r="G307" s="82">
        <v>84060</v>
      </c>
      <c r="H307" s="12">
        <v>600</v>
      </c>
      <c r="I307" s="16">
        <f>I308</f>
        <v>1505</v>
      </c>
      <c r="J307" s="16">
        <f t="shared" si="183"/>
        <v>1505</v>
      </c>
      <c r="K307" s="16">
        <f t="shared" si="183"/>
        <v>1505</v>
      </c>
    </row>
    <row r="308" spans="1:11" s="5" customFormat="1" ht="13.15" customHeight="1" x14ac:dyDescent="0.2">
      <c r="A308" s="79" t="s">
        <v>148</v>
      </c>
      <c r="B308" s="81">
        <v>78</v>
      </c>
      <c r="C308" s="74">
        <v>702</v>
      </c>
      <c r="D308" s="13" t="s">
        <v>147</v>
      </c>
      <c r="E308" s="14" t="s">
        <v>3</v>
      </c>
      <c r="F308" s="13" t="s">
        <v>2</v>
      </c>
      <c r="G308" s="82">
        <v>84060</v>
      </c>
      <c r="H308" s="12">
        <v>610</v>
      </c>
      <c r="I308" s="16">
        <v>1505</v>
      </c>
      <c r="J308" s="16">
        <v>1505</v>
      </c>
      <c r="K308" s="16">
        <v>1505</v>
      </c>
    </row>
    <row r="309" spans="1:11" s="5" customFormat="1" ht="41.45" customHeight="1" x14ac:dyDescent="0.2">
      <c r="A309" s="79" t="s">
        <v>177</v>
      </c>
      <c r="B309" s="81">
        <v>78</v>
      </c>
      <c r="C309" s="74">
        <v>702</v>
      </c>
      <c r="D309" s="13" t="s">
        <v>147</v>
      </c>
      <c r="E309" s="14" t="s">
        <v>3</v>
      </c>
      <c r="F309" s="13" t="s">
        <v>2</v>
      </c>
      <c r="G309" s="82" t="s">
        <v>176</v>
      </c>
      <c r="H309" s="12" t="s">
        <v>7</v>
      </c>
      <c r="I309" s="16">
        <f>I310</f>
        <v>138723.6</v>
      </c>
      <c r="J309" s="16">
        <f t="shared" ref="J309:K309" si="184">J310</f>
        <v>141449</v>
      </c>
      <c r="K309" s="16">
        <f t="shared" si="184"/>
        <v>145355</v>
      </c>
    </row>
    <row r="310" spans="1:11" s="5" customFormat="1" ht="21" customHeight="1" x14ac:dyDescent="0.2">
      <c r="A310" s="79" t="s">
        <v>77</v>
      </c>
      <c r="B310" s="81">
        <v>78</v>
      </c>
      <c r="C310" s="74">
        <v>702</v>
      </c>
      <c r="D310" s="13" t="s">
        <v>147</v>
      </c>
      <c r="E310" s="14" t="s">
        <v>3</v>
      </c>
      <c r="F310" s="13" t="s">
        <v>2</v>
      </c>
      <c r="G310" s="82" t="s">
        <v>176</v>
      </c>
      <c r="H310" s="12">
        <v>600</v>
      </c>
      <c r="I310" s="16">
        <f>I311</f>
        <v>138723.6</v>
      </c>
      <c r="J310" s="16">
        <f t="shared" ref="J310:K310" si="185">J311</f>
        <v>141449</v>
      </c>
      <c r="K310" s="16">
        <f t="shared" si="185"/>
        <v>145355</v>
      </c>
    </row>
    <row r="311" spans="1:11" s="5" customFormat="1" ht="13.15" customHeight="1" x14ac:dyDescent="0.2">
      <c r="A311" s="79" t="s">
        <v>148</v>
      </c>
      <c r="B311" s="81">
        <v>78</v>
      </c>
      <c r="C311" s="74">
        <v>702</v>
      </c>
      <c r="D311" s="13" t="s">
        <v>147</v>
      </c>
      <c r="E311" s="14" t="s">
        <v>3</v>
      </c>
      <c r="F311" s="13" t="s">
        <v>2</v>
      </c>
      <c r="G311" s="82" t="s">
        <v>176</v>
      </c>
      <c r="H311" s="12">
        <v>610</v>
      </c>
      <c r="I311" s="16">
        <v>138723.6</v>
      </c>
      <c r="J311" s="16">
        <v>141449</v>
      </c>
      <c r="K311" s="16">
        <v>145355</v>
      </c>
    </row>
    <row r="312" spans="1:11" s="5" customFormat="1" ht="13.15" customHeight="1" x14ac:dyDescent="0.2">
      <c r="A312" s="79" t="s">
        <v>365</v>
      </c>
      <c r="B312" s="81">
        <v>78</v>
      </c>
      <c r="C312" s="74">
        <v>702</v>
      </c>
      <c r="D312" s="13" t="s">
        <v>147</v>
      </c>
      <c r="E312" s="14" t="s">
        <v>3</v>
      </c>
      <c r="F312" s="13" t="s">
        <v>366</v>
      </c>
      <c r="G312" s="82">
        <v>0</v>
      </c>
      <c r="H312" s="12"/>
      <c r="I312" s="16">
        <f>I313</f>
        <v>300</v>
      </c>
      <c r="J312" s="16">
        <f t="shared" ref="J312:K314" si="186">J313</f>
        <v>0</v>
      </c>
      <c r="K312" s="16">
        <f t="shared" si="186"/>
        <v>0</v>
      </c>
    </row>
    <row r="313" spans="1:11" s="5" customFormat="1" ht="34.15" customHeight="1" x14ac:dyDescent="0.2">
      <c r="A313" s="79" t="s">
        <v>367</v>
      </c>
      <c r="B313" s="81">
        <v>78</v>
      </c>
      <c r="C313" s="74">
        <v>702</v>
      </c>
      <c r="D313" s="13" t="s">
        <v>147</v>
      </c>
      <c r="E313" s="14" t="s">
        <v>3</v>
      </c>
      <c r="F313" s="13" t="s">
        <v>366</v>
      </c>
      <c r="G313" s="82">
        <v>50970</v>
      </c>
      <c r="H313" s="12"/>
      <c r="I313" s="16">
        <f>I314</f>
        <v>300</v>
      </c>
      <c r="J313" s="16">
        <f t="shared" si="186"/>
        <v>0</v>
      </c>
      <c r="K313" s="16">
        <f t="shared" si="186"/>
        <v>0</v>
      </c>
    </row>
    <row r="314" spans="1:11" s="5" customFormat="1" ht="25.15" customHeight="1" x14ac:dyDescent="0.2">
      <c r="A314" s="79" t="s">
        <v>77</v>
      </c>
      <c r="B314" s="81">
        <v>78</v>
      </c>
      <c r="C314" s="74">
        <v>702</v>
      </c>
      <c r="D314" s="13" t="s">
        <v>147</v>
      </c>
      <c r="E314" s="14" t="s">
        <v>3</v>
      </c>
      <c r="F314" s="13" t="s">
        <v>366</v>
      </c>
      <c r="G314" s="82">
        <v>50970</v>
      </c>
      <c r="H314" s="12">
        <v>600</v>
      </c>
      <c r="I314" s="16">
        <f>I315</f>
        <v>300</v>
      </c>
      <c r="J314" s="16">
        <f t="shared" si="186"/>
        <v>0</v>
      </c>
      <c r="K314" s="16">
        <f t="shared" si="186"/>
        <v>0</v>
      </c>
    </row>
    <row r="315" spans="1:11" s="5" customFormat="1" ht="13.15" customHeight="1" x14ac:dyDescent="0.2">
      <c r="A315" s="79" t="s">
        <v>148</v>
      </c>
      <c r="B315" s="81">
        <v>78</v>
      </c>
      <c r="C315" s="74">
        <v>702</v>
      </c>
      <c r="D315" s="13" t="s">
        <v>147</v>
      </c>
      <c r="E315" s="14" t="s">
        <v>3</v>
      </c>
      <c r="F315" s="13" t="s">
        <v>366</v>
      </c>
      <c r="G315" s="82">
        <v>50970</v>
      </c>
      <c r="H315" s="12">
        <v>610</v>
      </c>
      <c r="I315" s="16">
        <v>300</v>
      </c>
      <c r="J315" s="16">
        <v>0</v>
      </c>
      <c r="K315" s="16">
        <v>0</v>
      </c>
    </row>
    <row r="316" spans="1:11" s="5" customFormat="1" ht="21.6" customHeight="1" x14ac:dyDescent="0.2">
      <c r="A316" s="104" t="s">
        <v>276</v>
      </c>
      <c r="B316" s="81">
        <v>78</v>
      </c>
      <c r="C316" s="74">
        <v>702</v>
      </c>
      <c r="D316" s="13">
        <v>10</v>
      </c>
      <c r="E316" s="14" t="s">
        <v>3</v>
      </c>
      <c r="F316" s="13" t="s">
        <v>2</v>
      </c>
      <c r="G316" s="82" t="s">
        <v>9</v>
      </c>
      <c r="H316" s="12"/>
      <c r="I316" s="16">
        <f>I317+I320</f>
        <v>19269</v>
      </c>
      <c r="J316" s="16">
        <f t="shared" ref="J316:K316" si="187">J317+J320</f>
        <v>0</v>
      </c>
      <c r="K316" s="16">
        <f t="shared" si="187"/>
        <v>0</v>
      </c>
    </row>
    <row r="317" spans="1:11" s="5" customFormat="1" ht="54.6" customHeight="1" x14ac:dyDescent="0.2">
      <c r="A317" s="79" t="s">
        <v>325</v>
      </c>
      <c r="B317" s="81">
        <v>78</v>
      </c>
      <c r="C317" s="74">
        <v>702</v>
      </c>
      <c r="D317" s="13">
        <v>10</v>
      </c>
      <c r="E317" s="14" t="s">
        <v>3</v>
      </c>
      <c r="F317" s="13" t="s">
        <v>2</v>
      </c>
      <c r="G317" s="82" t="s">
        <v>338</v>
      </c>
      <c r="H317" s="12"/>
      <c r="I317" s="16">
        <f>I318</f>
        <v>13535</v>
      </c>
      <c r="J317" s="16">
        <f t="shared" ref="J317:K318" si="188">J318</f>
        <v>0</v>
      </c>
      <c r="K317" s="16">
        <f t="shared" si="188"/>
        <v>0</v>
      </c>
    </row>
    <row r="318" spans="1:11" s="5" customFormat="1" ht="21" customHeight="1" x14ac:dyDescent="0.2">
      <c r="A318" s="79" t="s">
        <v>77</v>
      </c>
      <c r="B318" s="81">
        <v>78</v>
      </c>
      <c r="C318" s="74">
        <v>702</v>
      </c>
      <c r="D318" s="13">
        <v>10</v>
      </c>
      <c r="E318" s="14" t="s">
        <v>3</v>
      </c>
      <c r="F318" s="13" t="s">
        <v>2</v>
      </c>
      <c r="G318" s="82" t="s">
        <v>338</v>
      </c>
      <c r="H318" s="12">
        <v>600</v>
      </c>
      <c r="I318" s="16">
        <f>I319</f>
        <v>13535</v>
      </c>
      <c r="J318" s="16">
        <f t="shared" si="188"/>
        <v>0</v>
      </c>
      <c r="K318" s="16">
        <f t="shared" si="188"/>
        <v>0</v>
      </c>
    </row>
    <row r="319" spans="1:11" s="5" customFormat="1" ht="13.15" customHeight="1" x14ac:dyDescent="0.2">
      <c r="A319" s="79" t="s">
        <v>148</v>
      </c>
      <c r="B319" s="81">
        <v>78</v>
      </c>
      <c r="C319" s="74">
        <v>702</v>
      </c>
      <c r="D319" s="13">
        <v>10</v>
      </c>
      <c r="E319" s="14" t="s">
        <v>3</v>
      </c>
      <c r="F319" s="13" t="s">
        <v>2</v>
      </c>
      <c r="G319" s="82" t="s">
        <v>338</v>
      </c>
      <c r="H319" s="12">
        <v>610</v>
      </c>
      <c r="I319" s="100">
        <f>690.7+12844.3</f>
        <v>13535</v>
      </c>
      <c r="J319" s="16">
        <v>0</v>
      </c>
      <c r="K319" s="16">
        <v>0</v>
      </c>
    </row>
    <row r="320" spans="1:11" s="5" customFormat="1" ht="41.45" customHeight="1" x14ac:dyDescent="0.2">
      <c r="A320" s="79" t="s">
        <v>326</v>
      </c>
      <c r="B320" s="81">
        <v>78</v>
      </c>
      <c r="C320" s="74">
        <v>702</v>
      </c>
      <c r="D320" s="13">
        <v>10</v>
      </c>
      <c r="E320" s="14" t="s">
        <v>3</v>
      </c>
      <c r="F320" s="13" t="s">
        <v>2</v>
      </c>
      <c r="G320" s="82" t="s">
        <v>339</v>
      </c>
      <c r="H320" s="12"/>
      <c r="I320" s="100">
        <f>I321</f>
        <v>5734</v>
      </c>
      <c r="J320" s="100">
        <f t="shared" ref="J320:K321" si="189">J321</f>
        <v>0</v>
      </c>
      <c r="K320" s="100">
        <f t="shared" si="189"/>
        <v>0</v>
      </c>
    </row>
    <row r="321" spans="1:16" s="5" customFormat="1" ht="21" customHeight="1" x14ac:dyDescent="0.2">
      <c r="A321" s="79" t="s">
        <v>77</v>
      </c>
      <c r="B321" s="81">
        <v>78</v>
      </c>
      <c r="C321" s="74">
        <v>702</v>
      </c>
      <c r="D321" s="13">
        <v>10</v>
      </c>
      <c r="E321" s="14" t="s">
        <v>3</v>
      </c>
      <c r="F321" s="13" t="s">
        <v>2</v>
      </c>
      <c r="G321" s="82" t="s">
        <v>339</v>
      </c>
      <c r="H321" s="12">
        <v>600</v>
      </c>
      <c r="I321" s="100">
        <f>I322</f>
        <v>5734</v>
      </c>
      <c r="J321" s="100">
        <f t="shared" si="189"/>
        <v>0</v>
      </c>
      <c r="K321" s="100">
        <f t="shared" si="189"/>
        <v>0</v>
      </c>
    </row>
    <row r="322" spans="1:16" s="5" customFormat="1" ht="13.15" customHeight="1" x14ac:dyDescent="0.2">
      <c r="A322" s="79" t="s">
        <v>148</v>
      </c>
      <c r="B322" s="81">
        <v>78</v>
      </c>
      <c r="C322" s="74">
        <v>702</v>
      </c>
      <c r="D322" s="13">
        <v>10</v>
      </c>
      <c r="E322" s="14" t="s">
        <v>3</v>
      </c>
      <c r="F322" s="13" t="s">
        <v>2</v>
      </c>
      <c r="G322" s="82" t="s">
        <v>339</v>
      </c>
      <c r="H322" s="12">
        <v>610</v>
      </c>
      <c r="I322" s="100">
        <f>585.1+5148.9</f>
        <v>5734</v>
      </c>
      <c r="J322" s="16">
        <v>0</v>
      </c>
      <c r="K322" s="16">
        <v>0</v>
      </c>
    </row>
    <row r="323" spans="1:16" s="5" customFormat="1" ht="13.15" customHeight="1" x14ac:dyDescent="0.2">
      <c r="A323" s="79" t="s">
        <v>175</v>
      </c>
      <c r="B323" s="81">
        <v>78</v>
      </c>
      <c r="C323" s="74">
        <v>703</v>
      </c>
      <c r="D323" s="13"/>
      <c r="E323" s="14"/>
      <c r="F323" s="13"/>
      <c r="G323" s="82"/>
      <c r="H323" s="12" t="s">
        <v>7</v>
      </c>
      <c r="I323" s="16">
        <f>I324</f>
        <v>10524.17</v>
      </c>
      <c r="J323" s="16">
        <f t="shared" ref="J323:K323" si="190">J324</f>
        <v>10774.32</v>
      </c>
      <c r="K323" s="16">
        <f t="shared" si="190"/>
        <v>12335.24</v>
      </c>
    </row>
    <row r="324" spans="1:16" s="5" customFormat="1" ht="31.15" customHeight="1" x14ac:dyDescent="0.2">
      <c r="A324" s="104" t="s">
        <v>273</v>
      </c>
      <c r="B324" s="81">
        <v>78</v>
      </c>
      <c r="C324" s="74">
        <v>703</v>
      </c>
      <c r="D324" s="13" t="s">
        <v>147</v>
      </c>
      <c r="E324" s="14" t="s">
        <v>3</v>
      </c>
      <c r="F324" s="13" t="s">
        <v>2</v>
      </c>
      <c r="G324" s="82" t="s">
        <v>9</v>
      </c>
      <c r="H324" s="12" t="s">
        <v>7</v>
      </c>
      <c r="I324" s="16">
        <f>I325+I328+I331+I334</f>
        <v>10524.17</v>
      </c>
      <c r="J324" s="16">
        <f t="shared" ref="J324:K324" si="191">J325+J328+J331+J334</f>
        <v>10774.32</v>
      </c>
      <c r="K324" s="16">
        <f t="shared" si="191"/>
        <v>12335.24</v>
      </c>
      <c r="M324" s="144"/>
      <c r="N324" s="144"/>
      <c r="O324" s="144"/>
    </row>
    <row r="325" spans="1:16" s="5" customFormat="1" ht="58.15" customHeight="1" x14ac:dyDescent="0.2">
      <c r="A325" s="79" t="s">
        <v>174</v>
      </c>
      <c r="B325" s="81">
        <v>78</v>
      </c>
      <c r="C325" s="74">
        <v>703</v>
      </c>
      <c r="D325" s="13" t="s">
        <v>147</v>
      </c>
      <c r="E325" s="14" t="s">
        <v>3</v>
      </c>
      <c r="F325" s="13" t="s">
        <v>2</v>
      </c>
      <c r="G325" s="82" t="s">
        <v>173</v>
      </c>
      <c r="H325" s="12" t="s">
        <v>7</v>
      </c>
      <c r="I325" s="16">
        <f>I326</f>
        <v>170.37</v>
      </c>
      <c r="J325" s="16">
        <f t="shared" ref="J325:K325" si="192">J326</f>
        <v>221.32</v>
      </c>
      <c r="K325" s="16">
        <f t="shared" si="192"/>
        <v>230.74</v>
      </c>
      <c r="M325" s="145"/>
      <c r="N325" s="145"/>
      <c r="O325" s="145"/>
    </row>
    <row r="326" spans="1:16" s="5" customFormat="1" ht="28.5" customHeight="1" x14ac:dyDescent="0.2">
      <c r="A326" s="79" t="s">
        <v>77</v>
      </c>
      <c r="B326" s="81">
        <v>78</v>
      </c>
      <c r="C326" s="74">
        <v>703</v>
      </c>
      <c r="D326" s="13" t="s">
        <v>147</v>
      </c>
      <c r="E326" s="14" t="s">
        <v>3</v>
      </c>
      <c r="F326" s="13" t="s">
        <v>2</v>
      </c>
      <c r="G326" s="82" t="s">
        <v>173</v>
      </c>
      <c r="H326" s="12">
        <v>600</v>
      </c>
      <c r="I326" s="16">
        <f>I327</f>
        <v>170.37</v>
      </c>
      <c r="J326" s="16">
        <f t="shared" ref="J326:K326" si="193">J327</f>
        <v>221.32</v>
      </c>
      <c r="K326" s="16">
        <f t="shared" si="193"/>
        <v>230.74</v>
      </c>
      <c r="M326" s="108"/>
      <c r="N326" s="108"/>
      <c r="O326" s="108"/>
    </row>
    <row r="327" spans="1:16" s="5" customFormat="1" x14ac:dyDescent="0.2">
      <c r="A327" s="79" t="s">
        <v>148</v>
      </c>
      <c r="B327" s="81">
        <v>78</v>
      </c>
      <c r="C327" s="74">
        <v>703</v>
      </c>
      <c r="D327" s="13" t="s">
        <v>147</v>
      </c>
      <c r="E327" s="14" t="s">
        <v>3</v>
      </c>
      <c r="F327" s="13" t="s">
        <v>2</v>
      </c>
      <c r="G327" s="82" t="s">
        <v>173</v>
      </c>
      <c r="H327" s="12">
        <v>610</v>
      </c>
      <c r="I327" s="16">
        <v>170.37</v>
      </c>
      <c r="J327" s="16">
        <v>221.32</v>
      </c>
      <c r="K327" s="16">
        <v>230.74</v>
      </c>
    </row>
    <row r="328" spans="1:16" s="5" customFormat="1" ht="22.5" x14ac:dyDescent="0.2">
      <c r="A328" s="79" t="s">
        <v>172</v>
      </c>
      <c r="B328" s="81">
        <v>78</v>
      </c>
      <c r="C328" s="74">
        <v>703</v>
      </c>
      <c r="D328" s="13" t="s">
        <v>147</v>
      </c>
      <c r="E328" s="14" t="s">
        <v>3</v>
      </c>
      <c r="F328" s="13" t="s">
        <v>2</v>
      </c>
      <c r="G328" s="82" t="s">
        <v>171</v>
      </c>
      <c r="H328" s="12" t="s">
        <v>7</v>
      </c>
      <c r="I328" s="16">
        <f>I329</f>
        <v>104.8</v>
      </c>
      <c r="J328" s="16">
        <f t="shared" ref="J328:K328" si="194">J329</f>
        <v>106</v>
      </c>
      <c r="K328" s="16">
        <f t="shared" si="194"/>
        <v>108</v>
      </c>
    </row>
    <row r="329" spans="1:16" s="5" customFormat="1" ht="22.5" x14ac:dyDescent="0.2">
      <c r="A329" s="79" t="s">
        <v>77</v>
      </c>
      <c r="B329" s="81">
        <v>78</v>
      </c>
      <c r="C329" s="74">
        <v>703</v>
      </c>
      <c r="D329" s="13" t="s">
        <v>147</v>
      </c>
      <c r="E329" s="14" t="s">
        <v>3</v>
      </c>
      <c r="F329" s="13" t="s">
        <v>2</v>
      </c>
      <c r="G329" s="82" t="s">
        <v>171</v>
      </c>
      <c r="H329" s="12">
        <v>600</v>
      </c>
      <c r="I329" s="16">
        <f>I330</f>
        <v>104.8</v>
      </c>
      <c r="J329" s="16">
        <f t="shared" ref="J329:K329" si="195">J330</f>
        <v>106</v>
      </c>
      <c r="K329" s="16">
        <f t="shared" si="195"/>
        <v>108</v>
      </c>
      <c r="N329" s="142"/>
      <c r="O329" s="142"/>
      <c r="P329" s="142"/>
    </row>
    <row r="330" spans="1:16" s="5" customFormat="1" ht="15" customHeight="1" x14ac:dyDescent="0.2">
      <c r="A330" s="79" t="s">
        <v>148</v>
      </c>
      <c r="B330" s="81">
        <v>78</v>
      </c>
      <c r="C330" s="74">
        <v>703</v>
      </c>
      <c r="D330" s="13" t="s">
        <v>147</v>
      </c>
      <c r="E330" s="14" t="s">
        <v>3</v>
      </c>
      <c r="F330" s="13" t="s">
        <v>2</v>
      </c>
      <c r="G330" s="82" t="s">
        <v>171</v>
      </c>
      <c r="H330" s="12">
        <v>610</v>
      </c>
      <c r="I330" s="16">
        <v>104.8</v>
      </c>
      <c r="J330" s="16">
        <v>106</v>
      </c>
      <c r="K330" s="16">
        <v>108</v>
      </c>
    </row>
    <row r="331" spans="1:16" s="5" customFormat="1" x14ac:dyDescent="0.2">
      <c r="A331" s="79" t="s">
        <v>170</v>
      </c>
      <c r="B331" s="81">
        <v>78</v>
      </c>
      <c r="C331" s="74">
        <v>703</v>
      </c>
      <c r="D331" s="13" t="s">
        <v>147</v>
      </c>
      <c r="E331" s="14" t="s">
        <v>3</v>
      </c>
      <c r="F331" s="13" t="s">
        <v>2</v>
      </c>
      <c r="G331" s="82" t="s">
        <v>169</v>
      </c>
      <c r="H331" s="12" t="s">
        <v>7</v>
      </c>
      <c r="I331" s="16">
        <f>I332</f>
        <v>150</v>
      </c>
      <c r="J331" s="16">
        <f t="shared" ref="J331:K331" si="196">J332</f>
        <v>150</v>
      </c>
      <c r="K331" s="16">
        <f t="shared" si="196"/>
        <v>150</v>
      </c>
    </row>
    <row r="332" spans="1:16" s="5" customFormat="1" ht="22.5" x14ac:dyDescent="0.2">
      <c r="A332" s="79" t="s">
        <v>77</v>
      </c>
      <c r="B332" s="81">
        <v>78</v>
      </c>
      <c r="C332" s="74">
        <v>703</v>
      </c>
      <c r="D332" s="13" t="s">
        <v>147</v>
      </c>
      <c r="E332" s="14" t="s">
        <v>3</v>
      </c>
      <c r="F332" s="13" t="s">
        <v>2</v>
      </c>
      <c r="G332" s="82" t="s">
        <v>169</v>
      </c>
      <c r="H332" s="12">
        <v>600</v>
      </c>
      <c r="I332" s="16">
        <f>I333</f>
        <v>150</v>
      </c>
      <c r="J332" s="16">
        <f t="shared" ref="J332:K332" si="197">J333</f>
        <v>150</v>
      </c>
      <c r="K332" s="16">
        <f t="shared" si="197"/>
        <v>150</v>
      </c>
    </row>
    <row r="333" spans="1:16" s="5" customFormat="1" ht="19.149999999999999" customHeight="1" x14ac:dyDescent="0.2">
      <c r="A333" s="79" t="s">
        <v>148</v>
      </c>
      <c r="B333" s="81">
        <v>78</v>
      </c>
      <c r="C333" s="74">
        <v>703</v>
      </c>
      <c r="D333" s="13" t="s">
        <v>147</v>
      </c>
      <c r="E333" s="14" t="s">
        <v>3</v>
      </c>
      <c r="F333" s="13" t="s">
        <v>2</v>
      </c>
      <c r="G333" s="82" t="s">
        <v>169</v>
      </c>
      <c r="H333" s="12">
        <v>610</v>
      </c>
      <c r="I333" s="16">
        <v>150</v>
      </c>
      <c r="J333" s="16">
        <v>150</v>
      </c>
      <c r="K333" s="16">
        <v>150</v>
      </c>
      <c r="N333" s="143"/>
      <c r="O333" s="143"/>
      <c r="P333" s="143"/>
    </row>
    <row r="334" spans="1:16" s="5" customFormat="1" ht="46.15" customHeight="1" x14ac:dyDescent="0.2">
      <c r="A334" s="79" t="s">
        <v>168</v>
      </c>
      <c r="B334" s="81">
        <v>78</v>
      </c>
      <c r="C334" s="74">
        <v>703</v>
      </c>
      <c r="D334" s="13" t="s">
        <v>147</v>
      </c>
      <c r="E334" s="14" t="s">
        <v>3</v>
      </c>
      <c r="F334" s="13" t="s">
        <v>2</v>
      </c>
      <c r="G334" s="82" t="s">
        <v>167</v>
      </c>
      <c r="H334" s="12" t="s">
        <v>7</v>
      </c>
      <c r="I334" s="16">
        <f>I335</f>
        <v>10099</v>
      </c>
      <c r="J334" s="16">
        <f t="shared" ref="J334:K334" si="198">J335</f>
        <v>10297</v>
      </c>
      <c r="K334" s="16">
        <f t="shared" si="198"/>
        <v>11846.5</v>
      </c>
    </row>
    <row r="335" spans="1:16" s="5" customFormat="1" ht="22.5" customHeight="1" x14ac:dyDescent="0.2">
      <c r="A335" s="79" t="s">
        <v>77</v>
      </c>
      <c r="B335" s="81">
        <v>78</v>
      </c>
      <c r="C335" s="74">
        <v>703</v>
      </c>
      <c r="D335" s="13" t="s">
        <v>147</v>
      </c>
      <c r="E335" s="14" t="s">
        <v>3</v>
      </c>
      <c r="F335" s="13" t="s">
        <v>2</v>
      </c>
      <c r="G335" s="82" t="s">
        <v>167</v>
      </c>
      <c r="H335" s="12">
        <v>600</v>
      </c>
      <c r="I335" s="16">
        <f>I336</f>
        <v>10099</v>
      </c>
      <c r="J335" s="16">
        <f t="shared" ref="J335:K335" si="199">J336</f>
        <v>10297</v>
      </c>
      <c r="K335" s="16">
        <f t="shared" si="199"/>
        <v>11846.5</v>
      </c>
    </row>
    <row r="336" spans="1:16" s="5" customFormat="1" x14ac:dyDescent="0.2">
      <c r="A336" s="79" t="s">
        <v>148</v>
      </c>
      <c r="B336" s="81">
        <v>78</v>
      </c>
      <c r="C336" s="74">
        <v>703</v>
      </c>
      <c r="D336" s="13" t="s">
        <v>147</v>
      </c>
      <c r="E336" s="14" t="s">
        <v>3</v>
      </c>
      <c r="F336" s="13" t="s">
        <v>2</v>
      </c>
      <c r="G336" s="82" t="s">
        <v>167</v>
      </c>
      <c r="H336" s="12">
        <v>610</v>
      </c>
      <c r="I336" s="16">
        <v>10099</v>
      </c>
      <c r="J336" s="16">
        <v>10297</v>
      </c>
      <c r="K336" s="16">
        <v>11846.5</v>
      </c>
      <c r="N336" s="143"/>
      <c r="O336" s="143"/>
      <c r="P336" s="143"/>
    </row>
    <row r="337" spans="1:11" s="5" customFormat="1" x14ac:dyDescent="0.2">
      <c r="A337" s="79" t="s">
        <v>60</v>
      </c>
      <c r="B337" s="81">
        <v>78</v>
      </c>
      <c r="C337" s="74">
        <v>707</v>
      </c>
      <c r="D337" s="13" t="s">
        <v>7</v>
      </c>
      <c r="E337" s="14" t="s">
        <v>7</v>
      </c>
      <c r="F337" s="13" t="s">
        <v>7</v>
      </c>
      <c r="G337" s="82" t="s">
        <v>7</v>
      </c>
      <c r="H337" s="12" t="s">
        <v>7</v>
      </c>
      <c r="I337" s="16">
        <f>I338</f>
        <v>2446.3497499999999</v>
      </c>
      <c r="J337" s="16">
        <f t="shared" ref="J337:K338" si="200">J338</f>
        <v>2471.8031000000001</v>
      </c>
      <c r="K337" s="16">
        <f t="shared" si="200"/>
        <v>2497.2564499999999</v>
      </c>
    </row>
    <row r="338" spans="1:11" s="5" customFormat="1" ht="35.65" customHeight="1" x14ac:dyDescent="0.2">
      <c r="A338" s="104" t="s">
        <v>273</v>
      </c>
      <c r="B338" s="81">
        <v>78</v>
      </c>
      <c r="C338" s="74">
        <v>707</v>
      </c>
      <c r="D338" s="13" t="s">
        <v>147</v>
      </c>
      <c r="E338" s="14" t="s">
        <v>3</v>
      </c>
      <c r="F338" s="13" t="s">
        <v>2</v>
      </c>
      <c r="G338" s="82" t="s">
        <v>9</v>
      </c>
      <c r="H338" s="12" t="s">
        <v>7</v>
      </c>
      <c r="I338" s="16">
        <f>I339</f>
        <v>2446.3497499999999</v>
      </c>
      <c r="J338" s="16">
        <f t="shared" si="200"/>
        <v>2471.8031000000001</v>
      </c>
      <c r="K338" s="16">
        <f t="shared" si="200"/>
        <v>2497.2564499999999</v>
      </c>
    </row>
    <row r="339" spans="1:11" s="5" customFormat="1" ht="48" customHeight="1" x14ac:dyDescent="0.2">
      <c r="A339" s="79" t="s">
        <v>329</v>
      </c>
      <c r="B339" s="81">
        <v>78</v>
      </c>
      <c r="C339" s="74">
        <v>707</v>
      </c>
      <c r="D339" s="13" t="s">
        <v>147</v>
      </c>
      <c r="E339" s="14" t="s">
        <v>3</v>
      </c>
      <c r="F339" s="13" t="s">
        <v>2</v>
      </c>
      <c r="G339" s="82" t="s">
        <v>165</v>
      </c>
      <c r="H339" s="12" t="s">
        <v>7</v>
      </c>
      <c r="I339" s="16">
        <f>I340</f>
        <v>2446.3497499999999</v>
      </c>
      <c r="J339" s="16">
        <f t="shared" ref="J339:K339" si="201">J340</f>
        <v>2471.8031000000001</v>
      </c>
      <c r="K339" s="16">
        <f t="shared" si="201"/>
        <v>2497.2564499999999</v>
      </c>
    </row>
    <row r="340" spans="1:11" s="5" customFormat="1" ht="30" customHeight="1" x14ac:dyDescent="0.2">
      <c r="A340" s="79" t="s">
        <v>77</v>
      </c>
      <c r="B340" s="81">
        <v>78</v>
      </c>
      <c r="C340" s="74">
        <v>707</v>
      </c>
      <c r="D340" s="13" t="s">
        <v>147</v>
      </c>
      <c r="E340" s="14" t="s">
        <v>3</v>
      </c>
      <c r="F340" s="13" t="s">
        <v>2</v>
      </c>
      <c r="G340" s="82" t="s">
        <v>165</v>
      </c>
      <c r="H340" s="12">
        <v>600</v>
      </c>
      <c r="I340" s="16">
        <f>I341</f>
        <v>2446.3497499999999</v>
      </c>
      <c r="J340" s="16">
        <f t="shared" ref="J340:K340" si="202">J341</f>
        <v>2471.8031000000001</v>
      </c>
      <c r="K340" s="16">
        <f t="shared" si="202"/>
        <v>2497.2564499999999</v>
      </c>
    </row>
    <row r="341" spans="1:11" s="5" customFormat="1" x14ac:dyDescent="0.2">
      <c r="A341" s="79" t="s">
        <v>148</v>
      </c>
      <c r="B341" s="81">
        <v>78</v>
      </c>
      <c r="C341" s="74">
        <v>707</v>
      </c>
      <c r="D341" s="13" t="s">
        <v>147</v>
      </c>
      <c r="E341" s="14" t="s">
        <v>3</v>
      </c>
      <c r="F341" s="13" t="s">
        <v>2</v>
      </c>
      <c r="G341" s="82" t="s">
        <v>165</v>
      </c>
      <c r="H341" s="12">
        <v>610</v>
      </c>
      <c r="I341" s="16">
        <v>2446.3497499999999</v>
      </c>
      <c r="J341" s="16">
        <v>2471.8031000000001</v>
      </c>
      <c r="K341" s="16">
        <v>2497.2564499999999</v>
      </c>
    </row>
    <row r="342" spans="1:11" s="5" customFormat="1" ht="20.65" customHeight="1" x14ac:dyDescent="0.2">
      <c r="A342" s="79" t="s">
        <v>164</v>
      </c>
      <c r="B342" s="81">
        <v>78</v>
      </c>
      <c r="C342" s="74">
        <v>709</v>
      </c>
      <c r="D342" s="13" t="s">
        <v>7</v>
      </c>
      <c r="E342" s="14" t="s">
        <v>7</v>
      </c>
      <c r="F342" s="13" t="s">
        <v>7</v>
      </c>
      <c r="G342" s="82" t="s">
        <v>7</v>
      </c>
      <c r="H342" s="12" t="s">
        <v>7</v>
      </c>
      <c r="I342" s="16">
        <f>I343+I348+I352+I373</f>
        <v>15190.8</v>
      </c>
      <c r="J342" s="16">
        <f>J343+J348+J352+J373</f>
        <v>15321.900000000001</v>
      </c>
      <c r="K342" s="16">
        <f>K343+K348+K352+K373</f>
        <v>15851.099999999999</v>
      </c>
    </row>
    <row r="343" spans="1:11" s="5" customFormat="1" ht="38.1" customHeight="1" x14ac:dyDescent="0.2">
      <c r="A343" s="104" t="s">
        <v>272</v>
      </c>
      <c r="B343" s="81">
        <v>78</v>
      </c>
      <c r="C343" s="74">
        <v>709</v>
      </c>
      <c r="D343" s="13">
        <v>2</v>
      </c>
      <c r="E343" s="14">
        <v>0</v>
      </c>
      <c r="F343" s="13">
        <v>0</v>
      </c>
      <c r="G343" s="82">
        <v>0</v>
      </c>
      <c r="H343" s="12"/>
      <c r="I343" s="16">
        <f>I344</f>
        <v>300</v>
      </c>
      <c r="J343" s="16">
        <f t="shared" ref="J343:K343" si="203">J344</f>
        <v>300</v>
      </c>
      <c r="K343" s="16">
        <f t="shared" si="203"/>
        <v>300</v>
      </c>
    </row>
    <row r="344" spans="1:11" s="5" customFormat="1" ht="30.6" customHeight="1" x14ac:dyDescent="0.2">
      <c r="A344" s="104" t="s">
        <v>314</v>
      </c>
      <c r="B344" s="81">
        <v>78</v>
      </c>
      <c r="C344" s="74">
        <v>709</v>
      </c>
      <c r="D344" s="13">
        <v>2</v>
      </c>
      <c r="E344" s="14">
        <v>5</v>
      </c>
      <c r="F344" s="13">
        <v>0</v>
      </c>
      <c r="G344" s="82">
        <v>0</v>
      </c>
      <c r="H344" s="12"/>
      <c r="I344" s="16">
        <f>I345</f>
        <v>300</v>
      </c>
      <c r="J344" s="16">
        <f t="shared" ref="J344:K345" si="204">J345</f>
        <v>300</v>
      </c>
      <c r="K344" s="16">
        <f t="shared" si="204"/>
        <v>300</v>
      </c>
    </row>
    <row r="345" spans="1:11" s="5" customFormat="1" ht="22.5" x14ac:dyDescent="0.2">
      <c r="A345" s="79" t="s">
        <v>163</v>
      </c>
      <c r="B345" s="81">
        <v>78</v>
      </c>
      <c r="C345" s="74">
        <v>709</v>
      </c>
      <c r="D345" s="13">
        <v>2</v>
      </c>
      <c r="E345" s="14">
        <v>5</v>
      </c>
      <c r="F345" s="13">
        <v>0</v>
      </c>
      <c r="G345" s="82">
        <v>80690</v>
      </c>
      <c r="H345" s="12"/>
      <c r="I345" s="16">
        <f>I346</f>
        <v>300</v>
      </c>
      <c r="J345" s="16">
        <f t="shared" si="204"/>
        <v>300</v>
      </c>
      <c r="K345" s="16">
        <f t="shared" si="204"/>
        <v>300</v>
      </c>
    </row>
    <row r="346" spans="1:11" s="5" customFormat="1" ht="22.5" x14ac:dyDescent="0.2">
      <c r="A346" s="79" t="s">
        <v>77</v>
      </c>
      <c r="B346" s="81">
        <v>78</v>
      </c>
      <c r="C346" s="74">
        <v>709</v>
      </c>
      <c r="D346" s="13">
        <v>2</v>
      </c>
      <c r="E346" s="14">
        <v>5</v>
      </c>
      <c r="F346" s="13">
        <v>0</v>
      </c>
      <c r="G346" s="82">
        <v>80690</v>
      </c>
      <c r="H346" s="12">
        <v>600</v>
      </c>
      <c r="I346" s="16">
        <f>I347</f>
        <v>300</v>
      </c>
      <c r="J346" s="16">
        <f t="shared" ref="J346:K346" si="205">J347</f>
        <v>300</v>
      </c>
      <c r="K346" s="16">
        <f t="shared" si="205"/>
        <v>300</v>
      </c>
    </row>
    <row r="347" spans="1:11" s="5" customFormat="1" x14ac:dyDescent="0.2">
      <c r="A347" s="79" t="s">
        <v>148</v>
      </c>
      <c r="B347" s="81">
        <v>78</v>
      </c>
      <c r="C347" s="74">
        <v>709</v>
      </c>
      <c r="D347" s="13">
        <v>2</v>
      </c>
      <c r="E347" s="14">
        <v>5</v>
      </c>
      <c r="F347" s="13">
        <v>0</v>
      </c>
      <c r="G347" s="82">
        <v>80690</v>
      </c>
      <c r="H347" s="12">
        <v>610</v>
      </c>
      <c r="I347" s="16">
        <v>300</v>
      </c>
      <c r="J347" s="16">
        <v>300</v>
      </c>
      <c r="K347" s="16">
        <v>300</v>
      </c>
    </row>
    <row r="348" spans="1:11" s="5" customFormat="1" ht="50.1" customHeight="1" x14ac:dyDescent="0.2">
      <c r="A348" s="104" t="s">
        <v>274</v>
      </c>
      <c r="B348" s="81">
        <v>78</v>
      </c>
      <c r="C348" s="74">
        <v>709</v>
      </c>
      <c r="D348" s="13">
        <v>3</v>
      </c>
      <c r="E348" s="14" t="s">
        <v>3</v>
      </c>
      <c r="F348" s="13" t="s">
        <v>2</v>
      </c>
      <c r="G348" s="82" t="s">
        <v>9</v>
      </c>
      <c r="H348" s="12" t="s">
        <v>7</v>
      </c>
      <c r="I348" s="16">
        <f>I349</f>
        <v>173</v>
      </c>
      <c r="J348" s="16">
        <f t="shared" ref="J348:K348" si="206">J349</f>
        <v>173</v>
      </c>
      <c r="K348" s="16">
        <f t="shared" si="206"/>
        <v>173</v>
      </c>
    </row>
    <row r="349" spans="1:11" s="5" customFormat="1" x14ac:dyDescent="0.2">
      <c r="A349" s="79" t="s">
        <v>155</v>
      </c>
      <c r="B349" s="81">
        <v>78</v>
      </c>
      <c r="C349" s="74">
        <v>709</v>
      </c>
      <c r="D349" s="13">
        <v>3</v>
      </c>
      <c r="E349" s="14">
        <v>0</v>
      </c>
      <c r="F349" s="13" t="s">
        <v>2</v>
      </c>
      <c r="G349" s="82" t="s">
        <v>154</v>
      </c>
      <c r="H349" s="12" t="s">
        <v>7</v>
      </c>
      <c r="I349" s="16">
        <f>I350</f>
        <v>173</v>
      </c>
      <c r="J349" s="16">
        <f t="shared" ref="J349:K350" si="207">J350</f>
        <v>173</v>
      </c>
      <c r="K349" s="16">
        <f t="shared" si="207"/>
        <v>173</v>
      </c>
    </row>
    <row r="350" spans="1:11" s="5" customFormat="1" ht="22.5" x14ac:dyDescent="0.2">
      <c r="A350" s="79" t="s">
        <v>77</v>
      </c>
      <c r="B350" s="81">
        <v>78</v>
      </c>
      <c r="C350" s="74">
        <v>709</v>
      </c>
      <c r="D350" s="13">
        <v>3</v>
      </c>
      <c r="E350" s="14">
        <v>0</v>
      </c>
      <c r="F350" s="13" t="s">
        <v>2</v>
      </c>
      <c r="G350" s="82" t="s">
        <v>154</v>
      </c>
      <c r="H350" s="12">
        <v>600</v>
      </c>
      <c r="I350" s="16">
        <f>I351</f>
        <v>173</v>
      </c>
      <c r="J350" s="16">
        <f t="shared" si="207"/>
        <v>173</v>
      </c>
      <c r="K350" s="16">
        <f t="shared" si="207"/>
        <v>173</v>
      </c>
    </row>
    <row r="351" spans="1:11" s="5" customFormat="1" ht="17.100000000000001" customHeight="1" x14ac:dyDescent="0.2">
      <c r="A351" s="79" t="s">
        <v>148</v>
      </c>
      <c r="B351" s="81">
        <v>78</v>
      </c>
      <c r="C351" s="74">
        <v>709</v>
      </c>
      <c r="D351" s="13">
        <v>3</v>
      </c>
      <c r="E351" s="14">
        <v>0</v>
      </c>
      <c r="F351" s="13" t="s">
        <v>2</v>
      </c>
      <c r="G351" s="82" t="s">
        <v>154</v>
      </c>
      <c r="H351" s="12">
        <v>610</v>
      </c>
      <c r="I351" s="16">
        <v>173</v>
      </c>
      <c r="J351" s="16">
        <v>173</v>
      </c>
      <c r="K351" s="16">
        <v>173</v>
      </c>
    </row>
    <row r="352" spans="1:11" s="5" customFormat="1" ht="33.75" x14ac:dyDescent="0.2">
      <c r="A352" s="104" t="s">
        <v>273</v>
      </c>
      <c r="B352" s="81">
        <v>78</v>
      </c>
      <c r="C352" s="74">
        <v>709</v>
      </c>
      <c r="D352" s="13">
        <v>4</v>
      </c>
      <c r="E352" s="14" t="s">
        <v>3</v>
      </c>
      <c r="F352" s="13" t="s">
        <v>2</v>
      </c>
      <c r="G352" s="82" t="s">
        <v>9</v>
      </c>
      <c r="H352" s="12" t="s">
        <v>7</v>
      </c>
      <c r="I352" s="16">
        <f>I353+I360+I367+I370</f>
        <v>14687.8</v>
      </c>
      <c r="J352" s="16">
        <f t="shared" ref="J352:K352" si="208">J353+J360+J367+J370</f>
        <v>14818.900000000001</v>
      </c>
      <c r="K352" s="16">
        <f t="shared" si="208"/>
        <v>15348.099999999999</v>
      </c>
    </row>
    <row r="353" spans="1:11" s="5" customFormat="1" ht="22.5" x14ac:dyDescent="0.2">
      <c r="A353" s="79" t="s">
        <v>160</v>
      </c>
      <c r="B353" s="81">
        <v>78</v>
      </c>
      <c r="C353" s="74">
        <v>709</v>
      </c>
      <c r="D353" s="13" t="s">
        <v>147</v>
      </c>
      <c r="E353" s="14" t="s">
        <v>3</v>
      </c>
      <c r="F353" s="13" t="s">
        <v>2</v>
      </c>
      <c r="G353" s="82" t="s">
        <v>11</v>
      </c>
      <c r="H353" s="12" t="s">
        <v>7</v>
      </c>
      <c r="I353" s="16">
        <f>I354+I356+I358</f>
        <v>4481.6999999999989</v>
      </c>
      <c r="J353" s="16">
        <f t="shared" ref="J353:K353" si="209">J354+J356+J358</f>
        <v>4523.5999999999995</v>
      </c>
      <c r="K353" s="16">
        <f t="shared" si="209"/>
        <v>4692.5999999999995</v>
      </c>
    </row>
    <row r="354" spans="1:11" s="5" customFormat="1" ht="56.25" x14ac:dyDescent="0.2">
      <c r="A354" s="79" t="s">
        <v>6</v>
      </c>
      <c r="B354" s="81">
        <v>78</v>
      </c>
      <c r="C354" s="74">
        <v>709</v>
      </c>
      <c r="D354" s="13" t="s">
        <v>147</v>
      </c>
      <c r="E354" s="14" t="s">
        <v>3</v>
      </c>
      <c r="F354" s="13" t="s">
        <v>2</v>
      </c>
      <c r="G354" s="82" t="s">
        <v>11</v>
      </c>
      <c r="H354" s="12">
        <v>100</v>
      </c>
      <c r="I354" s="16">
        <f>I355</f>
        <v>4419.2999999999993</v>
      </c>
      <c r="J354" s="16">
        <f t="shared" ref="J354:K354" si="210">J355</f>
        <v>4461.2</v>
      </c>
      <c r="K354" s="16">
        <f t="shared" si="210"/>
        <v>4630.2</v>
      </c>
    </row>
    <row r="355" spans="1:11" s="5" customFormat="1" ht="22.5" x14ac:dyDescent="0.2">
      <c r="A355" s="79" t="s">
        <v>5</v>
      </c>
      <c r="B355" s="81">
        <v>78</v>
      </c>
      <c r="C355" s="74">
        <v>709</v>
      </c>
      <c r="D355" s="13" t="s">
        <v>147</v>
      </c>
      <c r="E355" s="14" t="s">
        <v>3</v>
      </c>
      <c r="F355" s="13" t="s">
        <v>2</v>
      </c>
      <c r="G355" s="82" t="s">
        <v>11</v>
      </c>
      <c r="H355" s="12">
        <v>120</v>
      </c>
      <c r="I355" s="16">
        <f>4184.4+234.9</f>
        <v>4419.2999999999993</v>
      </c>
      <c r="J355" s="16">
        <v>4461.2</v>
      </c>
      <c r="K355" s="16">
        <v>4630.2</v>
      </c>
    </row>
    <row r="356" spans="1:11" s="5" customFormat="1" ht="22.5" x14ac:dyDescent="0.2">
      <c r="A356" s="79" t="s">
        <v>14</v>
      </c>
      <c r="B356" s="81">
        <v>78</v>
      </c>
      <c r="C356" s="74">
        <v>709</v>
      </c>
      <c r="D356" s="13" t="s">
        <v>147</v>
      </c>
      <c r="E356" s="14" t="s">
        <v>3</v>
      </c>
      <c r="F356" s="13" t="s">
        <v>2</v>
      </c>
      <c r="G356" s="82" t="s">
        <v>11</v>
      </c>
      <c r="H356" s="12">
        <v>200</v>
      </c>
      <c r="I356" s="16">
        <f>I357</f>
        <v>61.9</v>
      </c>
      <c r="J356" s="16">
        <f t="shared" ref="J356:K356" si="211">J357</f>
        <v>61.9</v>
      </c>
      <c r="K356" s="16">
        <f t="shared" si="211"/>
        <v>61.9</v>
      </c>
    </row>
    <row r="357" spans="1:11" s="5" customFormat="1" ht="22.5" x14ac:dyDescent="0.2">
      <c r="A357" s="79" t="s">
        <v>13</v>
      </c>
      <c r="B357" s="81">
        <v>78</v>
      </c>
      <c r="C357" s="74">
        <v>709</v>
      </c>
      <c r="D357" s="13" t="s">
        <v>147</v>
      </c>
      <c r="E357" s="14" t="s">
        <v>3</v>
      </c>
      <c r="F357" s="13" t="s">
        <v>2</v>
      </c>
      <c r="G357" s="82" t="s">
        <v>11</v>
      </c>
      <c r="H357" s="12">
        <v>240</v>
      </c>
      <c r="I357" s="16">
        <v>61.9</v>
      </c>
      <c r="J357" s="16">
        <v>61.9</v>
      </c>
      <c r="K357" s="16">
        <v>61.9</v>
      </c>
    </row>
    <row r="358" spans="1:11" s="5" customFormat="1" x14ac:dyDescent="0.2">
      <c r="A358" s="79" t="s">
        <v>71</v>
      </c>
      <c r="B358" s="81">
        <v>78</v>
      </c>
      <c r="C358" s="74">
        <v>709</v>
      </c>
      <c r="D358" s="13" t="s">
        <v>147</v>
      </c>
      <c r="E358" s="14" t="s">
        <v>3</v>
      </c>
      <c r="F358" s="13" t="s">
        <v>2</v>
      </c>
      <c r="G358" s="82" t="s">
        <v>11</v>
      </c>
      <c r="H358" s="12">
        <v>800</v>
      </c>
      <c r="I358" s="16">
        <f>I359</f>
        <v>0.5</v>
      </c>
      <c r="J358" s="16">
        <f t="shared" ref="J358:K358" si="212">J359</f>
        <v>0.5</v>
      </c>
      <c r="K358" s="16">
        <f t="shared" si="212"/>
        <v>0.5</v>
      </c>
    </row>
    <row r="359" spans="1:11" s="5" customFormat="1" x14ac:dyDescent="0.2">
      <c r="A359" s="79" t="s">
        <v>70</v>
      </c>
      <c r="B359" s="81">
        <v>78</v>
      </c>
      <c r="C359" s="74">
        <v>709</v>
      </c>
      <c r="D359" s="13" t="s">
        <v>147</v>
      </c>
      <c r="E359" s="14" t="s">
        <v>3</v>
      </c>
      <c r="F359" s="13" t="s">
        <v>2</v>
      </c>
      <c r="G359" s="82" t="s">
        <v>11</v>
      </c>
      <c r="H359" s="12">
        <v>850</v>
      </c>
      <c r="I359" s="16">
        <v>0.5</v>
      </c>
      <c r="J359" s="16">
        <v>0.5</v>
      </c>
      <c r="K359" s="16">
        <v>0.5</v>
      </c>
    </row>
    <row r="360" spans="1:11" s="5" customFormat="1" ht="22.5" x14ac:dyDescent="0.2">
      <c r="A360" s="79" t="s">
        <v>73</v>
      </c>
      <c r="B360" s="81">
        <v>78</v>
      </c>
      <c r="C360" s="74">
        <v>709</v>
      </c>
      <c r="D360" s="13" t="s">
        <v>147</v>
      </c>
      <c r="E360" s="14" t="s">
        <v>3</v>
      </c>
      <c r="F360" s="13" t="s">
        <v>2</v>
      </c>
      <c r="G360" s="82" t="s">
        <v>69</v>
      </c>
      <c r="H360" s="12" t="s">
        <v>7</v>
      </c>
      <c r="I360" s="16">
        <f>I361+I363+I365</f>
        <v>9807.1</v>
      </c>
      <c r="J360" s="16">
        <f t="shared" ref="J360:K360" si="213">J361+J363+J365</f>
        <v>9896.3000000000011</v>
      </c>
      <c r="K360" s="16">
        <f t="shared" si="213"/>
        <v>10256.5</v>
      </c>
    </row>
    <row r="361" spans="1:11" s="5" customFormat="1" ht="56.25" x14ac:dyDescent="0.2">
      <c r="A361" s="79" t="s">
        <v>6</v>
      </c>
      <c r="B361" s="81">
        <v>78</v>
      </c>
      <c r="C361" s="74">
        <v>709</v>
      </c>
      <c r="D361" s="13" t="s">
        <v>147</v>
      </c>
      <c r="E361" s="14" t="s">
        <v>3</v>
      </c>
      <c r="F361" s="13" t="s">
        <v>2</v>
      </c>
      <c r="G361" s="82" t="s">
        <v>69</v>
      </c>
      <c r="H361" s="12">
        <v>100</v>
      </c>
      <c r="I361" s="16">
        <f>I362</f>
        <v>9115.4</v>
      </c>
      <c r="J361" s="16">
        <f t="shared" ref="J361:K361" si="214">J362</f>
        <v>9204.6</v>
      </c>
      <c r="K361" s="16">
        <f t="shared" si="214"/>
        <v>9564.7999999999993</v>
      </c>
    </row>
    <row r="362" spans="1:11" s="5" customFormat="1" x14ac:dyDescent="0.2">
      <c r="A362" s="79" t="s">
        <v>72</v>
      </c>
      <c r="B362" s="81">
        <v>78</v>
      </c>
      <c r="C362" s="74">
        <v>709</v>
      </c>
      <c r="D362" s="13" t="s">
        <v>147</v>
      </c>
      <c r="E362" s="14" t="s">
        <v>3</v>
      </c>
      <c r="F362" s="13" t="s">
        <v>2</v>
      </c>
      <c r="G362" s="82" t="s">
        <v>69</v>
      </c>
      <c r="H362" s="12">
        <v>110</v>
      </c>
      <c r="I362" s="16">
        <f>6169.7+2945.7</f>
        <v>9115.4</v>
      </c>
      <c r="J362" s="16">
        <f>2974.1+6230.5</f>
        <v>9204.6</v>
      </c>
      <c r="K362" s="16">
        <f>3088.8+6476</f>
        <v>9564.7999999999993</v>
      </c>
    </row>
    <row r="363" spans="1:11" s="5" customFormat="1" ht="22.5" x14ac:dyDescent="0.2">
      <c r="A363" s="79" t="s">
        <v>14</v>
      </c>
      <c r="B363" s="81">
        <v>78</v>
      </c>
      <c r="C363" s="74">
        <v>709</v>
      </c>
      <c r="D363" s="13" t="s">
        <v>147</v>
      </c>
      <c r="E363" s="14" t="s">
        <v>3</v>
      </c>
      <c r="F363" s="13" t="s">
        <v>2</v>
      </c>
      <c r="G363" s="82" t="s">
        <v>69</v>
      </c>
      <c r="H363" s="12">
        <v>200</v>
      </c>
      <c r="I363" s="16">
        <f>I364</f>
        <v>685.5</v>
      </c>
      <c r="J363" s="16">
        <f t="shared" ref="J363:K363" si="215">J364</f>
        <v>685.5</v>
      </c>
      <c r="K363" s="16">
        <f t="shared" si="215"/>
        <v>685.5</v>
      </c>
    </row>
    <row r="364" spans="1:11" s="5" customFormat="1" ht="22.5" x14ac:dyDescent="0.2">
      <c r="A364" s="79" t="s">
        <v>13</v>
      </c>
      <c r="B364" s="81">
        <v>78</v>
      </c>
      <c r="C364" s="74">
        <v>709</v>
      </c>
      <c r="D364" s="13" t="s">
        <v>147</v>
      </c>
      <c r="E364" s="14" t="s">
        <v>3</v>
      </c>
      <c r="F364" s="13" t="s">
        <v>2</v>
      </c>
      <c r="G364" s="82" t="s">
        <v>69</v>
      </c>
      <c r="H364" s="12">
        <v>240</v>
      </c>
      <c r="I364" s="16">
        <v>685.5</v>
      </c>
      <c r="J364" s="16">
        <v>685.5</v>
      </c>
      <c r="K364" s="16">
        <v>685.5</v>
      </c>
    </row>
    <row r="365" spans="1:11" s="5" customFormat="1" x14ac:dyDescent="0.2">
      <c r="A365" s="79" t="s">
        <v>71</v>
      </c>
      <c r="B365" s="81">
        <v>78</v>
      </c>
      <c r="C365" s="74">
        <v>709</v>
      </c>
      <c r="D365" s="13" t="s">
        <v>147</v>
      </c>
      <c r="E365" s="14" t="s">
        <v>3</v>
      </c>
      <c r="F365" s="13" t="s">
        <v>2</v>
      </c>
      <c r="G365" s="82" t="s">
        <v>69</v>
      </c>
      <c r="H365" s="12">
        <v>800</v>
      </c>
      <c r="I365" s="16">
        <f>I366</f>
        <v>6.2</v>
      </c>
      <c r="J365" s="16">
        <f t="shared" ref="J365:K365" si="216">J366</f>
        <v>6.2</v>
      </c>
      <c r="K365" s="16">
        <f t="shared" si="216"/>
        <v>6.2</v>
      </c>
    </row>
    <row r="366" spans="1:11" s="5" customFormat="1" x14ac:dyDescent="0.2">
      <c r="A366" s="79" t="s">
        <v>70</v>
      </c>
      <c r="B366" s="81">
        <v>78</v>
      </c>
      <c r="C366" s="74">
        <v>709</v>
      </c>
      <c r="D366" s="13" t="s">
        <v>147</v>
      </c>
      <c r="E366" s="14" t="s">
        <v>3</v>
      </c>
      <c r="F366" s="13" t="s">
        <v>2</v>
      </c>
      <c r="G366" s="82" t="s">
        <v>69</v>
      </c>
      <c r="H366" s="12">
        <v>850</v>
      </c>
      <c r="I366" s="16">
        <v>6.2</v>
      </c>
      <c r="J366" s="16">
        <v>6.2</v>
      </c>
      <c r="K366" s="16">
        <v>6.2</v>
      </c>
    </row>
    <row r="367" spans="1:11" s="5" customFormat="1" ht="50.1" customHeight="1" x14ac:dyDescent="0.2">
      <c r="A367" s="79" t="s">
        <v>242</v>
      </c>
      <c r="B367" s="81">
        <v>78</v>
      </c>
      <c r="C367" s="74">
        <v>709</v>
      </c>
      <c r="D367" s="13" t="s">
        <v>147</v>
      </c>
      <c r="E367" s="14" t="s">
        <v>3</v>
      </c>
      <c r="F367" s="13" t="s">
        <v>2</v>
      </c>
      <c r="G367" s="82" t="s">
        <v>159</v>
      </c>
      <c r="H367" s="12" t="s">
        <v>7</v>
      </c>
      <c r="I367" s="16">
        <f>I368</f>
        <v>279</v>
      </c>
      <c r="J367" s="16">
        <f t="shared" ref="J367:K367" si="217">J368</f>
        <v>279</v>
      </c>
      <c r="K367" s="16">
        <f t="shared" si="217"/>
        <v>279</v>
      </c>
    </row>
    <row r="368" spans="1:11" s="5" customFormat="1" ht="22.5" x14ac:dyDescent="0.2">
      <c r="A368" s="79" t="s">
        <v>77</v>
      </c>
      <c r="B368" s="81">
        <v>78</v>
      </c>
      <c r="C368" s="74">
        <v>709</v>
      </c>
      <c r="D368" s="13" t="s">
        <v>147</v>
      </c>
      <c r="E368" s="14" t="s">
        <v>3</v>
      </c>
      <c r="F368" s="13" t="s">
        <v>2</v>
      </c>
      <c r="G368" s="82" t="s">
        <v>159</v>
      </c>
      <c r="H368" s="12">
        <v>600</v>
      </c>
      <c r="I368" s="16">
        <f>I369</f>
        <v>279</v>
      </c>
      <c r="J368" s="16">
        <f t="shared" ref="J368:K368" si="218">J369</f>
        <v>279</v>
      </c>
      <c r="K368" s="16">
        <f t="shared" si="218"/>
        <v>279</v>
      </c>
    </row>
    <row r="369" spans="1:11" s="5" customFormat="1" x14ac:dyDescent="0.2">
      <c r="A369" s="79" t="s">
        <v>148</v>
      </c>
      <c r="B369" s="81">
        <v>78</v>
      </c>
      <c r="C369" s="74">
        <v>709</v>
      </c>
      <c r="D369" s="13" t="s">
        <v>147</v>
      </c>
      <c r="E369" s="14" t="s">
        <v>3</v>
      </c>
      <c r="F369" s="13" t="s">
        <v>2</v>
      </c>
      <c r="G369" s="82" t="s">
        <v>159</v>
      </c>
      <c r="H369" s="12">
        <v>610</v>
      </c>
      <c r="I369" s="16">
        <v>279</v>
      </c>
      <c r="J369" s="16">
        <v>279</v>
      </c>
      <c r="K369" s="16">
        <v>279</v>
      </c>
    </row>
    <row r="370" spans="1:11" s="5" customFormat="1" ht="41.1" customHeight="1" x14ac:dyDescent="0.2">
      <c r="A370" s="79" t="s">
        <v>158</v>
      </c>
      <c r="B370" s="81">
        <v>78</v>
      </c>
      <c r="C370" s="74">
        <v>709</v>
      </c>
      <c r="D370" s="13" t="s">
        <v>147</v>
      </c>
      <c r="E370" s="14" t="s">
        <v>3</v>
      </c>
      <c r="F370" s="13" t="s">
        <v>2</v>
      </c>
      <c r="G370" s="82" t="s">
        <v>156</v>
      </c>
      <c r="H370" s="12" t="s">
        <v>7</v>
      </c>
      <c r="I370" s="16">
        <f>I371</f>
        <v>120</v>
      </c>
      <c r="J370" s="16">
        <f t="shared" ref="J370:K370" si="219">J371</f>
        <v>120</v>
      </c>
      <c r="K370" s="16">
        <f t="shared" si="219"/>
        <v>120</v>
      </c>
    </row>
    <row r="371" spans="1:11" s="5" customFormat="1" x14ac:dyDescent="0.2">
      <c r="A371" s="79" t="s">
        <v>40</v>
      </c>
      <c r="B371" s="81">
        <v>78</v>
      </c>
      <c r="C371" s="74">
        <v>709</v>
      </c>
      <c r="D371" s="13" t="s">
        <v>147</v>
      </c>
      <c r="E371" s="14" t="s">
        <v>3</v>
      </c>
      <c r="F371" s="13" t="s">
        <v>2</v>
      </c>
      <c r="G371" s="82" t="s">
        <v>156</v>
      </c>
      <c r="H371" s="12">
        <v>300</v>
      </c>
      <c r="I371" s="16">
        <f>I372</f>
        <v>120</v>
      </c>
      <c r="J371" s="16">
        <f t="shared" ref="J371:K371" si="220">J372</f>
        <v>120</v>
      </c>
      <c r="K371" s="16">
        <f t="shared" si="220"/>
        <v>120</v>
      </c>
    </row>
    <row r="372" spans="1:11" s="5" customFormat="1" x14ac:dyDescent="0.2">
      <c r="A372" s="79" t="s">
        <v>157</v>
      </c>
      <c r="B372" s="81">
        <v>78</v>
      </c>
      <c r="C372" s="74">
        <v>709</v>
      </c>
      <c r="D372" s="13" t="s">
        <v>147</v>
      </c>
      <c r="E372" s="14" t="s">
        <v>3</v>
      </c>
      <c r="F372" s="13" t="s">
        <v>2</v>
      </c>
      <c r="G372" s="82" t="s">
        <v>156</v>
      </c>
      <c r="H372" s="12">
        <v>340</v>
      </c>
      <c r="I372" s="16">
        <v>120</v>
      </c>
      <c r="J372" s="16">
        <v>120</v>
      </c>
      <c r="K372" s="16">
        <v>120</v>
      </c>
    </row>
    <row r="373" spans="1:11" s="5" customFormat="1" ht="49.15" customHeight="1" x14ac:dyDescent="0.2">
      <c r="A373" s="79" t="s">
        <v>269</v>
      </c>
      <c r="B373" s="81">
        <v>78</v>
      </c>
      <c r="C373" s="74">
        <v>709</v>
      </c>
      <c r="D373" s="13">
        <v>12</v>
      </c>
      <c r="E373" s="14">
        <v>0</v>
      </c>
      <c r="F373" s="13">
        <v>0</v>
      </c>
      <c r="G373" s="82">
        <v>0</v>
      </c>
      <c r="H373" s="12"/>
      <c r="I373" s="16">
        <f>I374</f>
        <v>30</v>
      </c>
      <c r="J373" s="16">
        <f t="shared" ref="J373:K375" si="221">J374</f>
        <v>30</v>
      </c>
      <c r="K373" s="16">
        <f t="shared" si="221"/>
        <v>30</v>
      </c>
    </row>
    <row r="374" spans="1:11" s="5" customFormat="1" ht="12.6" customHeight="1" x14ac:dyDescent="0.2">
      <c r="A374" s="79" t="s">
        <v>332</v>
      </c>
      <c r="B374" s="81">
        <v>78</v>
      </c>
      <c r="C374" s="74">
        <v>709</v>
      </c>
      <c r="D374" s="13">
        <v>12</v>
      </c>
      <c r="E374" s="14">
        <v>0</v>
      </c>
      <c r="F374" s="13">
        <v>0</v>
      </c>
      <c r="G374" s="82">
        <v>80680</v>
      </c>
      <c r="H374" s="12"/>
      <c r="I374" s="16">
        <f>I375</f>
        <v>30</v>
      </c>
      <c r="J374" s="16">
        <f t="shared" si="221"/>
        <v>30</v>
      </c>
      <c r="K374" s="16">
        <f t="shared" si="221"/>
        <v>30</v>
      </c>
    </row>
    <row r="375" spans="1:11" s="5" customFormat="1" ht="22.5" customHeight="1" x14ac:dyDescent="0.2">
      <c r="A375" s="79" t="s">
        <v>77</v>
      </c>
      <c r="B375" s="81">
        <v>78</v>
      </c>
      <c r="C375" s="74">
        <v>709</v>
      </c>
      <c r="D375" s="13">
        <v>12</v>
      </c>
      <c r="E375" s="14">
        <v>0</v>
      </c>
      <c r="F375" s="13">
        <v>0</v>
      </c>
      <c r="G375" s="82">
        <v>80680</v>
      </c>
      <c r="H375" s="12">
        <v>600</v>
      </c>
      <c r="I375" s="16">
        <f>I376</f>
        <v>30</v>
      </c>
      <c r="J375" s="16">
        <f t="shared" si="221"/>
        <v>30</v>
      </c>
      <c r="K375" s="16">
        <f t="shared" si="221"/>
        <v>30</v>
      </c>
    </row>
    <row r="376" spans="1:11" s="5" customFormat="1" ht="12.75" customHeight="1" x14ac:dyDescent="0.2">
      <c r="A376" s="79" t="s">
        <v>148</v>
      </c>
      <c r="B376" s="81">
        <v>78</v>
      </c>
      <c r="C376" s="74">
        <v>709</v>
      </c>
      <c r="D376" s="13">
        <v>12</v>
      </c>
      <c r="E376" s="14">
        <v>0</v>
      </c>
      <c r="F376" s="13">
        <v>0</v>
      </c>
      <c r="G376" s="82">
        <v>80680</v>
      </c>
      <c r="H376" s="12">
        <v>610</v>
      </c>
      <c r="I376" s="16">
        <v>30</v>
      </c>
      <c r="J376" s="16">
        <v>30</v>
      </c>
      <c r="K376" s="16">
        <v>30</v>
      </c>
    </row>
    <row r="377" spans="1:11" s="5" customFormat="1" x14ac:dyDescent="0.2">
      <c r="A377" s="79" t="s">
        <v>55</v>
      </c>
      <c r="B377" s="81">
        <v>78</v>
      </c>
      <c r="C377" s="74">
        <v>1000</v>
      </c>
      <c r="D377" s="13" t="s">
        <v>7</v>
      </c>
      <c r="E377" s="14" t="s">
        <v>7</v>
      </c>
      <c r="F377" s="13" t="s">
        <v>7</v>
      </c>
      <c r="G377" s="82" t="s">
        <v>7</v>
      </c>
      <c r="H377" s="12" t="s">
        <v>7</v>
      </c>
      <c r="I377" s="16">
        <f>I378</f>
        <v>21291.48</v>
      </c>
      <c r="J377" s="16">
        <f t="shared" ref="J377:K377" si="222">J378</f>
        <v>23378.940000000002</v>
      </c>
      <c r="K377" s="16">
        <f t="shared" si="222"/>
        <v>8645.7999999999993</v>
      </c>
    </row>
    <row r="378" spans="1:11" s="5" customFormat="1" x14ac:dyDescent="0.2">
      <c r="A378" s="79" t="s">
        <v>102</v>
      </c>
      <c r="B378" s="81">
        <v>78</v>
      </c>
      <c r="C378" s="74">
        <v>1004</v>
      </c>
      <c r="D378" s="13" t="s">
        <v>7</v>
      </c>
      <c r="E378" s="14" t="s">
        <v>7</v>
      </c>
      <c r="F378" s="13" t="s">
        <v>7</v>
      </c>
      <c r="G378" s="82" t="s">
        <v>7</v>
      </c>
      <c r="H378" s="12" t="s">
        <v>7</v>
      </c>
      <c r="I378" s="16">
        <f>I379</f>
        <v>21291.48</v>
      </c>
      <c r="J378" s="16">
        <f t="shared" ref="J378:K378" si="223">J379</f>
        <v>23378.940000000002</v>
      </c>
      <c r="K378" s="16">
        <f t="shared" si="223"/>
        <v>8645.7999999999993</v>
      </c>
    </row>
    <row r="379" spans="1:11" s="5" customFormat="1" ht="33.75" x14ac:dyDescent="0.2">
      <c r="A379" s="104" t="s">
        <v>273</v>
      </c>
      <c r="B379" s="81">
        <v>78</v>
      </c>
      <c r="C379" s="74">
        <v>1004</v>
      </c>
      <c r="D379" s="13" t="s">
        <v>147</v>
      </c>
      <c r="E379" s="14" t="s">
        <v>3</v>
      </c>
      <c r="F379" s="13" t="s">
        <v>2</v>
      </c>
      <c r="G379" s="82" t="s">
        <v>9</v>
      </c>
      <c r="H379" s="12" t="s">
        <v>7</v>
      </c>
      <c r="I379" s="16">
        <f>I380+I383+I386+I389</f>
        <v>21291.48</v>
      </c>
      <c r="J379" s="16">
        <f t="shared" ref="J379:K379" si="224">J380+J383+J386+J389</f>
        <v>23378.940000000002</v>
      </c>
      <c r="K379" s="16">
        <f t="shared" si="224"/>
        <v>8645.7999999999993</v>
      </c>
    </row>
    <row r="380" spans="1:11" s="5" customFormat="1" ht="56.25" x14ac:dyDescent="0.2">
      <c r="A380" s="79" t="s">
        <v>328</v>
      </c>
      <c r="B380" s="81">
        <v>78</v>
      </c>
      <c r="C380" s="74">
        <v>1004</v>
      </c>
      <c r="D380" s="13" t="s">
        <v>147</v>
      </c>
      <c r="E380" s="14" t="s">
        <v>3</v>
      </c>
      <c r="F380" s="13" t="s">
        <v>2</v>
      </c>
      <c r="G380" s="82">
        <v>76600</v>
      </c>
      <c r="H380" s="12" t="s">
        <v>7</v>
      </c>
      <c r="I380" s="16">
        <f>I381</f>
        <v>20.399999999999999</v>
      </c>
      <c r="J380" s="16">
        <f t="shared" ref="J380:K380" si="225">J381</f>
        <v>0</v>
      </c>
      <c r="K380" s="16">
        <f t="shared" si="225"/>
        <v>0</v>
      </c>
    </row>
    <row r="381" spans="1:11" s="5" customFormat="1" ht="22.5" x14ac:dyDescent="0.2">
      <c r="A381" s="79" t="s">
        <v>77</v>
      </c>
      <c r="B381" s="81">
        <v>78</v>
      </c>
      <c r="C381" s="74">
        <v>1004</v>
      </c>
      <c r="D381" s="13" t="s">
        <v>147</v>
      </c>
      <c r="E381" s="14" t="s">
        <v>3</v>
      </c>
      <c r="F381" s="13" t="s">
        <v>2</v>
      </c>
      <c r="G381" s="82">
        <v>76600</v>
      </c>
      <c r="H381" s="12">
        <v>600</v>
      </c>
      <c r="I381" s="16">
        <f>I382</f>
        <v>20.399999999999999</v>
      </c>
      <c r="J381" s="16">
        <f t="shared" ref="J381:K381" si="226">J382</f>
        <v>0</v>
      </c>
      <c r="K381" s="16">
        <f t="shared" si="226"/>
        <v>0</v>
      </c>
    </row>
    <row r="382" spans="1:11" s="5" customFormat="1" x14ac:dyDescent="0.2">
      <c r="A382" s="79" t="s">
        <v>148</v>
      </c>
      <c r="B382" s="81">
        <v>78</v>
      </c>
      <c r="C382" s="74">
        <v>1004</v>
      </c>
      <c r="D382" s="13" t="s">
        <v>147</v>
      </c>
      <c r="E382" s="14" t="s">
        <v>3</v>
      </c>
      <c r="F382" s="13" t="s">
        <v>2</v>
      </c>
      <c r="G382" s="82">
        <v>76600</v>
      </c>
      <c r="H382" s="12">
        <v>610</v>
      </c>
      <c r="I382" s="16">
        <v>20.399999999999999</v>
      </c>
      <c r="J382" s="16">
        <v>0</v>
      </c>
      <c r="K382" s="16">
        <v>0</v>
      </c>
    </row>
    <row r="383" spans="1:11" s="5" customFormat="1" ht="36" customHeight="1" x14ac:dyDescent="0.2">
      <c r="A383" s="79" t="s">
        <v>330</v>
      </c>
      <c r="B383" s="81">
        <v>78</v>
      </c>
      <c r="C383" s="74">
        <v>1004</v>
      </c>
      <c r="D383" s="13" t="s">
        <v>147</v>
      </c>
      <c r="E383" s="14" t="s">
        <v>3</v>
      </c>
      <c r="F383" s="13" t="s">
        <v>2</v>
      </c>
      <c r="G383" s="82" t="s">
        <v>152</v>
      </c>
      <c r="H383" s="12" t="s">
        <v>7</v>
      </c>
      <c r="I383" s="16">
        <f>I384</f>
        <v>7141.98</v>
      </c>
      <c r="J383" s="16">
        <f t="shared" ref="J383:K383" si="227">J384</f>
        <v>8256.34</v>
      </c>
      <c r="K383" s="16">
        <f t="shared" si="227"/>
        <v>8325.7999999999993</v>
      </c>
    </row>
    <row r="384" spans="1:11" s="5" customFormat="1" ht="26.65" customHeight="1" x14ac:dyDescent="0.2">
      <c r="A384" s="79" t="s">
        <v>77</v>
      </c>
      <c r="B384" s="81">
        <v>78</v>
      </c>
      <c r="C384" s="74">
        <v>1004</v>
      </c>
      <c r="D384" s="13" t="s">
        <v>147</v>
      </c>
      <c r="E384" s="14" t="s">
        <v>3</v>
      </c>
      <c r="F384" s="13" t="s">
        <v>2</v>
      </c>
      <c r="G384" s="82" t="s">
        <v>152</v>
      </c>
      <c r="H384" s="12">
        <v>600</v>
      </c>
      <c r="I384" s="16">
        <f>I385</f>
        <v>7141.98</v>
      </c>
      <c r="J384" s="16">
        <f t="shared" ref="J384:K384" si="228">J385</f>
        <v>8256.34</v>
      </c>
      <c r="K384" s="16">
        <f t="shared" si="228"/>
        <v>8325.7999999999993</v>
      </c>
    </row>
    <row r="385" spans="1:11" s="5" customFormat="1" x14ac:dyDescent="0.2">
      <c r="A385" s="79" t="s">
        <v>148</v>
      </c>
      <c r="B385" s="81">
        <v>78</v>
      </c>
      <c r="C385" s="74">
        <v>1004</v>
      </c>
      <c r="D385" s="13" t="s">
        <v>147</v>
      </c>
      <c r="E385" s="14" t="s">
        <v>3</v>
      </c>
      <c r="F385" s="13" t="s">
        <v>2</v>
      </c>
      <c r="G385" s="82" t="s">
        <v>152</v>
      </c>
      <c r="H385" s="12">
        <v>610</v>
      </c>
      <c r="I385" s="16">
        <v>7141.98</v>
      </c>
      <c r="J385" s="16">
        <v>8256.34</v>
      </c>
      <c r="K385" s="16">
        <v>8325.7999999999993</v>
      </c>
    </row>
    <row r="386" spans="1:11" s="5" customFormat="1" ht="39.6" customHeight="1" x14ac:dyDescent="0.2">
      <c r="A386" s="79" t="s">
        <v>323</v>
      </c>
      <c r="B386" s="81">
        <v>78</v>
      </c>
      <c r="C386" s="74">
        <v>1004</v>
      </c>
      <c r="D386" s="13" t="s">
        <v>147</v>
      </c>
      <c r="E386" s="14" t="s">
        <v>3</v>
      </c>
      <c r="F386" s="13" t="s">
        <v>2</v>
      </c>
      <c r="G386" s="126" t="s">
        <v>364</v>
      </c>
      <c r="H386" s="12"/>
      <c r="I386" s="16">
        <f>I387</f>
        <v>13803.6</v>
      </c>
      <c r="J386" s="16">
        <f t="shared" ref="J386:K386" si="229">J387</f>
        <v>14802.6</v>
      </c>
      <c r="K386" s="16">
        <f t="shared" si="229"/>
        <v>0</v>
      </c>
    </row>
    <row r="387" spans="1:11" s="5" customFormat="1" ht="22.5" x14ac:dyDescent="0.2">
      <c r="A387" s="79" t="s">
        <v>77</v>
      </c>
      <c r="B387" s="81">
        <v>78</v>
      </c>
      <c r="C387" s="74">
        <v>1004</v>
      </c>
      <c r="D387" s="13" t="s">
        <v>147</v>
      </c>
      <c r="E387" s="14" t="s">
        <v>3</v>
      </c>
      <c r="F387" s="13" t="s">
        <v>2</v>
      </c>
      <c r="G387" s="82" t="s">
        <v>324</v>
      </c>
      <c r="H387" s="12">
        <v>600</v>
      </c>
      <c r="I387" s="16">
        <f>I388</f>
        <v>13803.6</v>
      </c>
      <c r="J387" s="16">
        <f t="shared" ref="J387:K387" si="230">J388</f>
        <v>14802.6</v>
      </c>
      <c r="K387" s="16">
        <f t="shared" si="230"/>
        <v>0</v>
      </c>
    </row>
    <row r="388" spans="1:11" s="5" customFormat="1" x14ac:dyDescent="0.2">
      <c r="A388" s="79" t="s">
        <v>148</v>
      </c>
      <c r="B388" s="81">
        <v>78</v>
      </c>
      <c r="C388" s="74">
        <v>1004</v>
      </c>
      <c r="D388" s="13" t="s">
        <v>147</v>
      </c>
      <c r="E388" s="14" t="s">
        <v>3</v>
      </c>
      <c r="F388" s="13" t="s">
        <v>2</v>
      </c>
      <c r="G388" s="82" t="s">
        <v>324</v>
      </c>
      <c r="H388" s="12">
        <v>610</v>
      </c>
      <c r="I388" s="16">
        <v>13803.6</v>
      </c>
      <c r="J388" s="16">
        <v>14802.6</v>
      </c>
      <c r="K388" s="16">
        <v>0</v>
      </c>
    </row>
    <row r="389" spans="1:11" s="5" customFormat="1" ht="45" x14ac:dyDescent="0.2">
      <c r="A389" s="79" t="s">
        <v>153</v>
      </c>
      <c r="B389" s="81">
        <v>78</v>
      </c>
      <c r="C389" s="74">
        <v>1004</v>
      </c>
      <c r="D389" s="13" t="s">
        <v>147</v>
      </c>
      <c r="E389" s="14">
        <v>0</v>
      </c>
      <c r="F389" s="13" t="s">
        <v>2</v>
      </c>
      <c r="G389" s="82" t="s">
        <v>151</v>
      </c>
      <c r="H389" s="12" t="s">
        <v>7</v>
      </c>
      <c r="I389" s="16">
        <f>I390</f>
        <v>325.5</v>
      </c>
      <c r="J389" s="16">
        <f t="shared" ref="J389:K390" si="231">J390</f>
        <v>320</v>
      </c>
      <c r="K389" s="16">
        <f t="shared" si="231"/>
        <v>320</v>
      </c>
    </row>
    <row r="390" spans="1:11" s="5" customFormat="1" ht="22.5" x14ac:dyDescent="0.2">
      <c r="A390" s="79" t="s">
        <v>77</v>
      </c>
      <c r="B390" s="81">
        <v>78</v>
      </c>
      <c r="C390" s="74">
        <v>1004</v>
      </c>
      <c r="D390" s="13" t="s">
        <v>147</v>
      </c>
      <c r="E390" s="14" t="s">
        <v>3</v>
      </c>
      <c r="F390" s="13" t="s">
        <v>2</v>
      </c>
      <c r="G390" s="82" t="s">
        <v>151</v>
      </c>
      <c r="H390" s="12">
        <v>600</v>
      </c>
      <c r="I390" s="16">
        <f>I391</f>
        <v>325.5</v>
      </c>
      <c r="J390" s="16">
        <f t="shared" si="231"/>
        <v>320</v>
      </c>
      <c r="K390" s="16">
        <f t="shared" si="231"/>
        <v>320</v>
      </c>
    </row>
    <row r="391" spans="1:11" s="5" customFormat="1" x14ac:dyDescent="0.2">
      <c r="A391" s="79" t="s">
        <v>148</v>
      </c>
      <c r="B391" s="81">
        <v>78</v>
      </c>
      <c r="C391" s="74">
        <v>1004</v>
      </c>
      <c r="D391" s="13" t="s">
        <v>147</v>
      </c>
      <c r="E391" s="14" t="s">
        <v>3</v>
      </c>
      <c r="F391" s="13" t="s">
        <v>2</v>
      </c>
      <c r="G391" s="82" t="s">
        <v>151</v>
      </c>
      <c r="H391" s="12">
        <v>610</v>
      </c>
      <c r="I391" s="16">
        <f>292.5+33</f>
        <v>325.5</v>
      </c>
      <c r="J391" s="16">
        <f>292.5+27.5</f>
        <v>320</v>
      </c>
      <c r="K391" s="16">
        <f>292.5+27.5</f>
        <v>320</v>
      </c>
    </row>
    <row r="392" spans="1:11" s="5" customFormat="1" x14ac:dyDescent="0.2">
      <c r="A392" s="79" t="s">
        <v>39</v>
      </c>
      <c r="B392" s="81">
        <v>78</v>
      </c>
      <c r="C392" s="74">
        <v>1100</v>
      </c>
      <c r="D392" s="13" t="s">
        <v>7</v>
      </c>
      <c r="E392" s="14" t="s">
        <v>7</v>
      </c>
      <c r="F392" s="13" t="s">
        <v>7</v>
      </c>
      <c r="G392" s="82" t="s">
        <v>7</v>
      </c>
      <c r="H392" s="12" t="s">
        <v>7</v>
      </c>
      <c r="I392" s="16">
        <f>I393+I398</f>
        <v>1252</v>
      </c>
      <c r="J392" s="16">
        <f>J393+J398</f>
        <v>1252</v>
      </c>
      <c r="K392" s="16">
        <f>K393+K398</f>
        <v>1256.0999999999999</v>
      </c>
    </row>
    <row r="393" spans="1:11" s="5" customFormat="1" x14ac:dyDescent="0.2">
      <c r="A393" s="79" t="s">
        <v>38</v>
      </c>
      <c r="B393" s="81">
        <v>78</v>
      </c>
      <c r="C393" s="74">
        <v>1102</v>
      </c>
      <c r="D393" s="13" t="s">
        <v>7</v>
      </c>
      <c r="E393" s="14" t="s">
        <v>7</v>
      </c>
      <c r="F393" s="13" t="s">
        <v>7</v>
      </c>
      <c r="G393" s="82" t="s">
        <v>7</v>
      </c>
      <c r="H393" s="12" t="s">
        <v>7</v>
      </c>
      <c r="I393" s="16">
        <f>I394</f>
        <v>750</v>
      </c>
      <c r="J393" s="16">
        <f t="shared" ref="J393:K394" si="232">J394</f>
        <v>750</v>
      </c>
      <c r="K393" s="16">
        <f t="shared" si="232"/>
        <v>754.1</v>
      </c>
    </row>
    <row r="394" spans="1:11" s="5" customFormat="1" ht="33.75" x14ac:dyDescent="0.2">
      <c r="A394" s="104" t="s">
        <v>273</v>
      </c>
      <c r="B394" s="81">
        <v>78</v>
      </c>
      <c r="C394" s="74">
        <v>1102</v>
      </c>
      <c r="D394" s="13" t="s">
        <v>147</v>
      </c>
      <c r="E394" s="14" t="s">
        <v>3</v>
      </c>
      <c r="F394" s="13" t="s">
        <v>2</v>
      </c>
      <c r="G394" s="82" t="s">
        <v>9</v>
      </c>
      <c r="H394" s="12" t="s">
        <v>7</v>
      </c>
      <c r="I394" s="16">
        <f>I395</f>
        <v>750</v>
      </c>
      <c r="J394" s="16">
        <f t="shared" si="232"/>
        <v>750</v>
      </c>
      <c r="K394" s="16">
        <f t="shared" si="232"/>
        <v>754.1</v>
      </c>
    </row>
    <row r="395" spans="1:11" s="5" customFormat="1" ht="56.25" x14ac:dyDescent="0.2">
      <c r="A395" s="79" t="s">
        <v>376</v>
      </c>
      <c r="B395" s="81">
        <v>78</v>
      </c>
      <c r="C395" s="74">
        <v>1102</v>
      </c>
      <c r="D395" s="13" t="s">
        <v>147</v>
      </c>
      <c r="E395" s="14" t="s">
        <v>3</v>
      </c>
      <c r="F395" s="13" t="s">
        <v>2</v>
      </c>
      <c r="G395" s="82">
        <v>84160</v>
      </c>
      <c r="H395" s="12"/>
      <c r="I395" s="16">
        <f>I396</f>
        <v>750</v>
      </c>
      <c r="J395" s="16">
        <f t="shared" ref="J395:K396" si="233">J396</f>
        <v>750</v>
      </c>
      <c r="K395" s="16">
        <f t="shared" si="233"/>
        <v>754.1</v>
      </c>
    </row>
    <row r="396" spans="1:11" s="5" customFormat="1" ht="22.5" x14ac:dyDescent="0.2">
      <c r="A396" s="79" t="s">
        <v>77</v>
      </c>
      <c r="B396" s="81">
        <v>78</v>
      </c>
      <c r="C396" s="74">
        <v>1102</v>
      </c>
      <c r="D396" s="13" t="s">
        <v>147</v>
      </c>
      <c r="E396" s="14" t="s">
        <v>3</v>
      </c>
      <c r="F396" s="13" t="s">
        <v>2</v>
      </c>
      <c r="G396" s="82">
        <v>84160</v>
      </c>
      <c r="H396" s="12">
        <v>600</v>
      </c>
      <c r="I396" s="16">
        <f>I397</f>
        <v>750</v>
      </c>
      <c r="J396" s="16">
        <f t="shared" si="233"/>
        <v>750</v>
      </c>
      <c r="K396" s="16">
        <f t="shared" si="233"/>
        <v>754.1</v>
      </c>
    </row>
    <row r="397" spans="1:11" s="5" customFormat="1" x14ac:dyDescent="0.2">
      <c r="A397" s="79" t="s">
        <v>148</v>
      </c>
      <c r="B397" s="81">
        <v>78</v>
      </c>
      <c r="C397" s="74">
        <v>1102</v>
      </c>
      <c r="D397" s="13" t="s">
        <v>147</v>
      </c>
      <c r="E397" s="14" t="s">
        <v>3</v>
      </c>
      <c r="F397" s="13" t="s">
        <v>2</v>
      </c>
      <c r="G397" s="82">
        <v>84160</v>
      </c>
      <c r="H397" s="12">
        <v>610</v>
      </c>
      <c r="I397" s="16">
        <v>750</v>
      </c>
      <c r="J397" s="16">
        <v>750</v>
      </c>
      <c r="K397" s="16">
        <v>754.1</v>
      </c>
    </row>
    <row r="398" spans="1:11" s="5" customFormat="1" x14ac:dyDescent="0.2">
      <c r="A398" s="79" t="s">
        <v>150</v>
      </c>
      <c r="B398" s="81">
        <v>78</v>
      </c>
      <c r="C398" s="74">
        <v>1105</v>
      </c>
      <c r="D398" s="13" t="s">
        <v>7</v>
      </c>
      <c r="E398" s="14" t="s">
        <v>7</v>
      </c>
      <c r="F398" s="13" t="s">
        <v>7</v>
      </c>
      <c r="G398" s="82" t="s">
        <v>7</v>
      </c>
      <c r="H398" s="12" t="s">
        <v>7</v>
      </c>
      <c r="I398" s="16">
        <f>I399</f>
        <v>502</v>
      </c>
      <c r="J398" s="16">
        <f t="shared" ref="J398:K401" si="234">J399</f>
        <v>502</v>
      </c>
      <c r="K398" s="16">
        <f t="shared" si="234"/>
        <v>502</v>
      </c>
    </row>
    <row r="399" spans="1:11" s="5" customFormat="1" ht="33.75" x14ac:dyDescent="0.2">
      <c r="A399" s="104" t="s">
        <v>273</v>
      </c>
      <c r="B399" s="81">
        <v>78</v>
      </c>
      <c r="C399" s="74">
        <v>1105</v>
      </c>
      <c r="D399" s="13" t="s">
        <v>147</v>
      </c>
      <c r="E399" s="14" t="s">
        <v>3</v>
      </c>
      <c r="F399" s="13" t="s">
        <v>2</v>
      </c>
      <c r="G399" s="82" t="s">
        <v>9</v>
      </c>
      <c r="H399" s="12" t="s">
        <v>7</v>
      </c>
      <c r="I399" s="16">
        <f>I400</f>
        <v>502</v>
      </c>
      <c r="J399" s="16">
        <f t="shared" si="234"/>
        <v>502</v>
      </c>
      <c r="K399" s="16">
        <f t="shared" si="234"/>
        <v>502</v>
      </c>
    </row>
    <row r="400" spans="1:11" s="5" customFormat="1" ht="45" x14ac:dyDescent="0.2">
      <c r="A400" s="79" t="s">
        <v>149</v>
      </c>
      <c r="B400" s="81">
        <v>78</v>
      </c>
      <c r="C400" s="74">
        <v>1105</v>
      </c>
      <c r="D400" s="13" t="s">
        <v>147</v>
      </c>
      <c r="E400" s="14" t="s">
        <v>3</v>
      </c>
      <c r="F400" s="13" t="s">
        <v>2</v>
      </c>
      <c r="G400" s="82" t="s">
        <v>146</v>
      </c>
      <c r="H400" s="12" t="s">
        <v>7</v>
      </c>
      <c r="I400" s="16">
        <f>I401</f>
        <v>502</v>
      </c>
      <c r="J400" s="16">
        <f t="shared" si="234"/>
        <v>502</v>
      </c>
      <c r="K400" s="16">
        <f t="shared" si="234"/>
        <v>502</v>
      </c>
    </row>
    <row r="401" spans="1:11" s="5" customFormat="1" ht="22.5" x14ac:dyDescent="0.2">
      <c r="A401" s="79" t="s">
        <v>77</v>
      </c>
      <c r="B401" s="81">
        <v>78</v>
      </c>
      <c r="C401" s="74">
        <v>1105</v>
      </c>
      <c r="D401" s="13" t="s">
        <v>147</v>
      </c>
      <c r="E401" s="14" t="s">
        <v>3</v>
      </c>
      <c r="F401" s="13" t="s">
        <v>2</v>
      </c>
      <c r="G401" s="82" t="s">
        <v>146</v>
      </c>
      <c r="H401" s="12">
        <v>600</v>
      </c>
      <c r="I401" s="16">
        <f>I402</f>
        <v>502</v>
      </c>
      <c r="J401" s="16">
        <f t="shared" si="234"/>
        <v>502</v>
      </c>
      <c r="K401" s="16">
        <f t="shared" si="234"/>
        <v>502</v>
      </c>
    </row>
    <row r="402" spans="1:11" s="5" customFormat="1" x14ac:dyDescent="0.2">
      <c r="A402" s="79" t="s">
        <v>148</v>
      </c>
      <c r="B402" s="81">
        <v>78</v>
      </c>
      <c r="C402" s="74">
        <v>1105</v>
      </c>
      <c r="D402" s="13" t="s">
        <v>147</v>
      </c>
      <c r="E402" s="14" t="s">
        <v>3</v>
      </c>
      <c r="F402" s="13" t="s">
        <v>2</v>
      </c>
      <c r="G402" s="82" t="s">
        <v>146</v>
      </c>
      <c r="H402" s="12">
        <v>610</v>
      </c>
      <c r="I402" s="16">
        <v>502</v>
      </c>
      <c r="J402" s="16">
        <v>502</v>
      </c>
      <c r="K402" s="16">
        <v>502</v>
      </c>
    </row>
    <row r="403" spans="1:11" s="5" customFormat="1" ht="35.65" customHeight="1" x14ac:dyDescent="0.2">
      <c r="A403" s="104" t="s">
        <v>145</v>
      </c>
      <c r="B403" s="118">
        <v>94</v>
      </c>
      <c r="C403" s="59" t="s">
        <v>7</v>
      </c>
      <c r="D403" s="23" t="s">
        <v>7</v>
      </c>
      <c r="E403" s="24" t="s">
        <v>7</v>
      </c>
      <c r="F403" s="23" t="s">
        <v>7</v>
      </c>
      <c r="G403" s="25" t="s">
        <v>7</v>
      </c>
      <c r="H403" s="8" t="s">
        <v>7</v>
      </c>
      <c r="I403" s="31">
        <f>I404+I430+I442+I448+I436</f>
        <v>72843.618099999992</v>
      </c>
      <c r="J403" s="31">
        <f t="shared" ref="J403" si="235">J404+J430+J442+J448+J436</f>
        <v>55276.208940000004</v>
      </c>
      <c r="K403" s="31">
        <f>K404+K430+K442+K448+K436</f>
        <v>47095.13824</v>
      </c>
    </row>
    <row r="404" spans="1:11" s="5" customFormat="1" x14ac:dyDescent="0.2">
      <c r="A404" s="79" t="s">
        <v>26</v>
      </c>
      <c r="B404" s="81">
        <v>94</v>
      </c>
      <c r="C404" s="74">
        <v>100</v>
      </c>
      <c r="D404" s="13" t="s">
        <v>7</v>
      </c>
      <c r="E404" s="14" t="s">
        <v>7</v>
      </c>
      <c r="F404" s="13" t="s">
        <v>7</v>
      </c>
      <c r="G404" s="82" t="s">
        <v>7</v>
      </c>
      <c r="H404" s="12" t="s">
        <v>7</v>
      </c>
      <c r="I404" s="16">
        <f>I405+I412+I417</f>
        <v>35508.1</v>
      </c>
      <c r="J404" s="16">
        <f>J405+J412+J417</f>
        <v>40048.400000000001</v>
      </c>
      <c r="K404" s="16">
        <f>K405+K412+K417</f>
        <v>30809.300000000003</v>
      </c>
    </row>
    <row r="405" spans="1:11" s="5" customFormat="1" ht="33.75" x14ac:dyDescent="0.2">
      <c r="A405" s="79" t="s">
        <v>17</v>
      </c>
      <c r="B405" s="81">
        <v>94</v>
      </c>
      <c r="C405" s="74">
        <v>106</v>
      </c>
      <c r="D405" s="13" t="s">
        <v>7</v>
      </c>
      <c r="E405" s="14" t="s">
        <v>7</v>
      </c>
      <c r="F405" s="13" t="s">
        <v>7</v>
      </c>
      <c r="G405" s="82" t="s">
        <v>7</v>
      </c>
      <c r="H405" s="12" t="s">
        <v>7</v>
      </c>
      <c r="I405" s="16">
        <f>I406</f>
        <v>13112.5</v>
      </c>
      <c r="J405" s="16">
        <f t="shared" ref="J405:K406" si="236">J406</f>
        <v>13283.5</v>
      </c>
      <c r="K405" s="16">
        <f t="shared" si="236"/>
        <v>13772.800000000001</v>
      </c>
    </row>
    <row r="406" spans="1:11" s="5" customFormat="1" ht="56.25" x14ac:dyDescent="0.2">
      <c r="A406" s="104" t="s">
        <v>269</v>
      </c>
      <c r="B406" s="81">
        <v>94</v>
      </c>
      <c r="C406" s="74">
        <v>106</v>
      </c>
      <c r="D406" s="13">
        <v>12</v>
      </c>
      <c r="E406" s="14" t="s">
        <v>3</v>
      </c>
      <c r="F406" s="13" t="s">
        <v>2</v>
      </c>
      <c r="G406" s="82" t="s">
        <v>9</v>
      </c>
      <c r="H406" s="12" t="s">
        <v>7</v>
      </c>
      <c r="I406" s="16">
        <f>I407</f>
        <v>13112.5</v>
      </c>
      <c r="J406" s="16">
        <f t="shared" si="236"/>
        <v>13283.5</v>
      </c>
      <c r="K406" s="16">
        <f t="shared" si="236"/>
        <v>13772.800000000001</v>
      </c>
    </row>
    <row r="407" spans="1:11" s="5" customFormat="1" ht="22.5" x14ac:dyDescent="0.2">
      <c r="A407" s="79" t="s">
        <v>15</v>
      </c>
      <c r="B407" s="81">
        <v>94</v>
      </c>
      <c r="C407" s="74">
        <v>106</v>
      </c>
      <c r="D407" s="13">
        <v>12</v>
      </c>
      <c r="E407" s="14" t="s">
        <v>3</v>
      </c>
      <c r="F407" s="13" t="s">
        <v>2</v>
      </c>
      <c r="G407" s="82" t="s">
        <v>11</v>
      </c>
      <c r="H407" s="12" t="s">
        <v>7</v>
      </c>
      <c r="I407" s="16">
        <f>I408+I410</f>
        <v>13112.5</v>
      </c>
      <c r="J407" s="16">
        <f t="shared" ref="J407:K407" si="237">J408+J410</f>
        <v>13283.5</v>
      </c>
      <c r="K407" s="16">
        <f t="shared" si="237"/>
        <v>13772.800000000001</v>
      </c>
    </row>
    <row r="408" spans="1:11" s="5" customFormat="1" ht="51" customHeight="1" x14ac:dyDescent="0.2">
      <c r="A408" s="79" t="s">
        <v>6</v>
      </c>
      <c r="B408" s="81">
        <v>94</v>
      </c>
      <c r="C408" s="74">
        <v>106</v>
      </c>
      <c r="D408" s="13">
        <v>12</v>
      </c>
      <c r="E408" s="14" t="s">
        <v>3</v>
      </c>
      <c r="F408" s="13" t="s">
        <v>2</v>
      </c>
      <c r="G408" s="82" t="s">
        <v>11</v>
      </c>
      <c r="H408" s="12">
        <v>100</v>
      </c>
      <c r="I408" s="16">
        <f>I409</f>
        <v>12571.3</v>
      </c>
      <c r="J408" s="16">
        <f t="shared" ref="J408:K408" si="238">J409</f>
        <v>12692.3</v>
      </c>
      <c r="K408" s="16">
        <f t="shared" si="238"/>
        <v>13181.6</v>
      </c>
    </row>
    <row r="409" spans="1:11" s="5" customFormat="1" ht="22.5" x14ac:dyDescent="0.2">
      <c r="A409" s="79" t="s">
        <v>5</v>
      </c>
      <c r="B409" s="81">
        <v>94</v>
      </c>
      <c r="C409" s="74">
        <v>106</v>
      </c>
      <c r="D409" s="13">
        <v>12</v>
      </c>
      <c r="E409" s="14" t="s">
        <v>3</v>
      </c>
      <c r="F409" s="13" t="s">
        <v>2</v>
      </c>
      <c r="G409" s="82" t="s">
        <v>11</v>
      </c>
      <c r="H409" s="12">
        <v>120</v>
      </c>
      <c r="I409" s="16">
        <v>12571.3</v>
      </c>
      <c r="J409" s="16">
        <v>12692.3</v>
      </c>
      <c r="K409" s="16">
        <v>13181.6</v>
      </c>
    </row>
    <row r="410" spans="1:11" s="5" customFormat="1" ht="22.5" x14ac:dyDescent="0.2">
      <c r="A410" s="79" t="s">
        <v>14</v>
      </c>
      <c r="B410" s="81">
        <v>94</v>
      </c>
      <c r="C410" s="74">
        <v>106</v>
      </c>
      <c r="D410" s="13">
        <v>12</v>
      </c>
      <c r="E410" s="14" t="s">
        <v>3</v>
      </c>
      <c r="F410" s="13" t="s">
        <v>2</v>
      </c>
      <c r="G410" s="82" t="s">
        <v>11</v>
      </c>
      <c r="H410" s="12">
        <v>200</v>
      </c>
      <c r="I410" s="16">
        <f>I411</f>
        <v>541.20000000000005</v>
      </c>
      <c r="J410" s="16">
        <f t="shared" ref="J410:K410" si="239">J411</f>
        <v>591.20000000000005</v>
      </c>
      <c r="K410" s="16">
        <f t="shared" si="239"/>
        <v>591.20000000000005</v>
      </c>
    </row>
    <row r="411" spans="1:11" s="5" customFormat="1" ht="22.5" x14ac:dyDescent="0.2">
      <c r="A411" s="79" t="s">
        <v>13</v>
      </c>
      <c r="B411" s="81">
        <v>94</v>
      </c>
      <c r="C411" s="74">
        <v>106</v>
      </c>
      <c r="D411" s="13">
        <v>12</v>
      </c>
      <c r="E411" s="14" t="s">
        <v>3</v>
      </c>
      <c r="F411" s="13" t="s">
        <v>2</v>
      </c>
      <c r="G411" s="82" t="s">
        <v>11</v>
      </c>
      <c r="H411" s="12">
        <v>240</v>
      </c>
      <c r="I411" s="16">
        <v>541.20000000000005</v>
      </c>
      <c r="J411" s="16">
        <v>591.20000000000005</v>
      </c>
      <c r="K411" s="16">
        <v>591.20000000000005</v>
      </c>
    </row>
    <row r="412" spans="1:11" s="5" customFormat="1" x14ac:dyDescent="0.2">
      <c r="A412" s="79" t="s">
        <v>143</v>
      </c>
      <c r="B412" s="81">
        <v>94</v>
      </c>
      <c r="C412" s="74">
        <v>111</v>
      </c>
      <c r="D412" s="13" t="s">
        <v>7</v>
      </c>
      <c r="E412" s="14" t="s">
        <v>7</v>
      </c>
      <c r="F412" s="13" t="s">
        <v>7</v>
      </c>
      <c r="G412" s="82" t="s">
        <v>7</v>
      </c>
      <c r="H412" s="12" t="s">
        <v>7</v>
      </c>
      <c r="I412" s="16">
        <f>I413</f>
        <v>5000</v>
      </c>
      <c r="J412" s="16">
        <f t="shared" ref="J412:K412" si="240">J413</f>
        <v>5000</v>
      </c>
      <c r="K412" s="16">
        <f t="shared" si="240"/>
        <v>5000</v>
      </c>
    </row>
    <row r="413" spans="1:11" s="5" customFormat="1" ht="22.5" x14ac:dyDescent="0.2">
      <c r="A413" s="127" t="s">
        <v>32</v>
      </c>
      <c r="B413" s="81">
        <v>94</v>
      </c>
      <c r="C413" s="74">
        <v>111</v>
      </c>
      <c r="D413" s="13" t="s">
        <v>31</v>
      </c>
      <c r="E413" s="14" t="s">
        <v>3</v>
      </c>
      <c r="F413" s="13" t="s">
        <v>2</v>
      </c>
      <c r="G413" s="82" t="s">
        <v>9</v>
      </c>
      <c r="H413" s="12" t="s">
        <v>7</v>
      </c>
      <c r="I413" s="16">
        <f>I414</f>
        <v>5000</v>
      </c>
      <c r="J413" s="16">
        <f t="shared" ref="J413:K413" si="241">J414</f>
        <v>5000</v>
      </c>
      <c r="K413" s="16">
        <f t="shared" si="241"/>
        <v>5000</v>
      </c>
    </row>
    <row r="414" spans="1:11" s="5" customFormat="1" ht="22.5" x14ac:dyDescent="0.2">
      <c r="A414" s="127" t="s">
        <v>32</v>
      </c>
      <c r="B414" s="81">
        <v>94</v>
      </c>
      <c r="C414" s="74">
        <v>111</v>
      </c>
      <c r="D414" s="13" t="s">
        <v>31</v>
      </c>
      <c r="E414" s="14" t="s">
        <v>3</v>
      </c>
      <c r="F414" s="13" t="s">
        <v>2</v>
      </c>
      <c r="G414" s="82" t="s">
        <v>30</v>
      </c>
      <c r="H414" s="12" t="s">
        <v>7</v>
      </c>
      <c r="I414" s="16">
        <f>I415</f>
        <v>5000</v>
      </c>
      <c r="J414" s="16">
        <f t="shared" ref="J414:K414" si="242">J415</f>
        <v>5000</v>
      </c>
      <c r="K414" s="16">
        <f t="shared" si="242"/>
        <v>5000</v>
      </c>
    </row>
    <row r="415" spans="1:11" s="5" customFormat="1" x14ac:dyDescent="0.2">
      <c r="A415" s="79" t="s">
        <v>71</v>
      </c>
      <c r="B415" s="81">
        <v>94</v>
      </c>
      <c r="C415" s="74">
        <v>111</v>
      </c>
      <c r="D415" s="13" t="s">
        <v>31</v>
      </c>
      <c r="E415" s="14" t="s">
        <v>3</v>
      </c>
      <c r="F415" s="13" t="s">
        <v>2</v>
      </c>
      <c r="G415" s="82" t="s">
        <v>30</v>
      </c>
      <c r="H415" s="12">
        <v>800</v>
      </c>
      <c r="I415" s="16">
        <f>I416</f>
        <v>5000</v>
      </c>
      <c r="J415" s="16">
        <f t="shared" ref="J415:K415" si="243">J416</f>
        <v>5000</v>
      </c>
      <c r="K415" s="16">
        <f t="shared" si="243"/>
        <v>5000</v>
      </c>
    </row>
    <row r="416" spans="1:11" s="5" customFormat="1" x14ac:dyDescent="0.2">
      <c r="A416" s="79" t="s">
        <v>142</v>
      </c>
      <c r="B416" s="81">
        <v>94</v>
      </c>
      <c r="C416" s="74">
        <v>111</v>
      </c>
      <c r="D416" s="13" t="s">
        <v>31</v>
      </c>
      <c r="E416" s="14" t="s">
        <v>3</v>
      </c>
      <c r="F416" s="13" t="s">
        <v>2</v>
      </c>
      <c r="G416" s="82" t="s">
        <v>30</v>
      </c>
      <c r="H416" s="12">
        <v>870</v>
      </c>
      <c r="I416" s="16">
        <v>5000</v>
      </c>
      <c r="J416" s="16">
        <v>5000</v>
      </c>
      <c r="K416" s="16">
        <v>5000</v>
      </c>
    </row>
    <row r="417" spans="1:11" s="5" customFormat="1" ht="20.65" customHeight="1" x14ac:dyDescent="0.2">
      <c r="A417" s="79" t="s">
        <v>85</v>
      </c>
      <c r="B417" s="81">
        <v>94</v>
      </c>
      <c r="C417" s="74">
        <v>113</v>
      </c>
      <c r="D417" s="13" t="s">
        <v>7</v>
      </c>
      <c r="E417" s="14" t="s">
        <v>7</v>
      </c>
      <c r="F417" s="13" t="s">
        <v>7</v>
      </c>
      <c r="G417" s="82" t="s">
        <v>7</v>
      </c>
      <c r="H417" s="12" t="s">
        <v>7</v>
      </c>
      <c r="I417" s="16">
        <f>I418+I423</f>
        <v>17395.599999999999</v>
      </c>
      <c r="J417" s="16">
        <f>J418+J423</f>
        <v>21764.9</v>
      </c>
      <c r="K417" s="16">
        <f t="shared" ref="K417" si="244">K418+K423</f>
        <v>12036.5</v>
      </c>
    </row>
    <row r="418" spans="1:11" s="5" customFormat="1" ht="54" customHeight="1" x14ac:dyDescent="0.2">
      <c r="A418" s="104" t="s">
        <v>278</v>
      </c>
      <c r="B418" s="81">
        <v>94</v>
      </c>
      <c r="C418" s="74">
        <v>113</v>
      </c>
      <c r="D418" s="13">
        <v>11</v>
      </c>
      <c r="E418" s="14" t="s">
        <v>3</v>
      </c>
      <c r="F418" s="13" t="s">
        <v>2</v>
      </c>
      <c r="G418" s="82" t="s">
        <v>9</v>
      </c>
      <c r="H418" s="12" t="s">
        <v>7</v>
      </c>
      <c r="I418" s="16">
        <f>I420</f>
        <v>819</v>
      </c>
      <c r="J418" s="16">
        <f t="shared" ref="J418:K418" si="245">J420</f>
        <v>904</v>
      </c>
      <c r="K418" s="16">
        <f t="shared" si="245"/>
        <v>904</v>
      </c>
    </row>
    <row r="419" spans="1:11" s="5" customFormat="1" ht="22.5" x14ac:dyDescent="0.2">
      <c r="A419" s="104" t="s">
        <v>300</v>
      </c>
      <c r="B419" s="81">
        <v>94</v>
      </c>
      <c r="C419" s="74">
        <v>113</v>
      </c>
      <c r="D419" s="13">
        <v>11</v>
      </c>
      <c r="E419" s="14">
        <v>1</v>
      </c>
      <c r="F419" s="13" t="s">
        <v>2</v>
      </c>
      <c r="G419" s="82">
        <v>0</v>
      </c>
      <c r="H419" s="12"/>
      <c r="I419" s="16">
        <f>I420</f>
        <v>819</v>
      </c>
      <c r="J419" s="16">
        <f t="shared" ref="J419:K419" si="246">J420</f>
        <v>904</v>
      </c>
      <c r="K419" s="16">
        <f t="shared" si="246"/>
        <v>904</v>
      </c>
    </row>
    <row r="420" spans="1:11" s="5" customFormat="1" ht="22.5" x14ac:dyDescent="0.2">
      <c r="A420" s="79" t="s">
        <v>80</v>
      </c>
      <c r="B420" s="81">
        <v>94</v>
      </c>
      <c r="C420" s="74">
        <v>113</v>
      </c>
      <c r="D420" s="13">
        <v>11</v>
      </c>
      <c r="E420" s="14">
        <v>1</v>
      </c>
      <c r="F420" s="13" t="s">
        <v>2</v>
      </c>
      <c r="G420" s="82" t="s">
        <v>79</v>
      </c>
      <c r="H420" s="12" t="s">
        <v>7</v>
      </c>
      <c r="I420" s="16">
        <f>I421</f>
        <v>819</v>
      </c>
      <c r="J420" s="16">
        <f t="shared" ref="J420:K420" si="247">J421</f>
        <v>904</v>
      </c>
      <c r="K420" s="16">
        <f t="shared" si="247"/>
        <v>904</v>
      </c>
    </row>
    <row r="421" spans="1:11" s="5" customFormat="1" ht="22.5" x14ac:dyDescent="0.2">
      <c r="A421" s="79" t="s">
        <v>14</v>
      </c>
      <c r="B421" s="81">
        <v>94</v>
      </c>
      <c r="C421" s="74">
        <v>113</v>
      </c>
      <c r="D421" s="13">
        <v>11</v>
      </c>
      <c r="E421" s="14">
        <v>1</v>
      </c>
      <c r="F421" s="13" t="s">
        <v>2</v>
      </c>
      <c r="G421" s="82" t="s">
        <v>79</v>
      </c>
      <c r="H421" s="12">
        <v>200</v>
      </c>
      <c r="I421" s="16">
        <f>I422</f>
        <v>819</v>
      </c>
      <c r="J421" s="16">
        <f t="shared" ref="J421:K421" si="248">J422</f>
        <v>904</v>
      </c>
      <c r="K421" s="16">
        <f t="shared" si="248"/>
        <v>904</v>
      </c>
    </row>
    <row r="422" spans="1:11" s="5" customFormat="1" ht="22.5" x14ac:dyDescent="0.2">
      <c r="A422" s="79" t="s">
        <v>13</v>
      </c>
      <c r="B422" s="81">
        <v>94</v>
      </c>
      <c r="C422" s="74">
        <v>113</v>
      </c>
      <c r="D422" s="13">
        <v>11</v>
      </c>
      <c r="E422" s="14">
        <v>1</v>
      </c>
      <c r="F422" s="13" t="s">
        <v>2</v>
      </c>
      <c r="G422" s="82" t="s">
        <v>79</v>
      </c>
      <c r="H422" s="12">
        <v>240</v>
      </c>
      <c r="I422" s="16">
        <v>819</v>
      </c>
      <c r="J422" s="16">
        <v>904</v>
      </c>
      <c r="K422" s="16">
        <v>904</v>
      </c>
    </row>
    <row r="423" spans="1:11" s="5" customFormat="1" ht="22.5" x14ac:dyDescent="0.2">
      <c r="A423" s="79" t="s">
        <v>10</v>
      </c>
      <c r="B423" s="81">
        <v>94</v>
      </c>
      <c r="C423" s="74">
        <v>113</v>
      </c>
      <c r="D423" s="13" t="s">
        <v>4</v>
      </c>
      <c r="E423" s="14">
        <v>0</v>
      </c>
      <c r="F423" s="13" t="s">
        <v>2</v>
      </c>
      <c r="G423" s="82" t="s">
        <v>9</v>
      </c>
      <c r="H423" s="12" t="s">
        <v>7</v>
      </c>
      <c r="I423" s="16">
        <f>I424+I427</f>
        <v>16576.599999999999</v>
      </c>
      <c r="J423" s="16">
        <f>J424+J427</f>
        <v>20860.900000000001</v>
      </c>
      <c r="K423" s="16">
        <f>K424+K427</f>
        <v>11132.5</v>
      </c>
    </row>
    <row r="424" spans="1:11" s="5" customFormat="1" ht="33.75" x14ac:dyDescent="0.2">
      <c r="A424" s="79" t="s">
        <v>76</v>
      </c>
      <c r="B424" s="81">
        <v>94</v>
      </c>
      <c r="C424" s="74">
        <v>113</v>
      </c>
      <c r="D424" s="13" t="s">
        <v>4</v>
      </c>
      <c r="E424" s="14" t="s">
        <v>3</v>
      </c>
      <c r="F424" s="13" t="s">
        <v>2</v>
      </c>
      <c r="G424" s="82" t="s">
        <v>75</v>
      </c>
      <c r="H424" s="12" t="s">
        <v>7</v>
      </c>
      <c r="I424" s="16">
        <f>I425</f>
        <v>3000</v>
      </c>
      <c r="J424" s="16">
        <f t="shared" ref="J424:K425" si="249">J425</f>
        <v>3000</v>
      </c>
      <c r="K424" s="16">
        <f t="shared" si="249"/>
        <v>3000</v>
      </c>
    </row>
    <row r="425" spans="1:11" s="5" customFormat="1" x14ac:dyDescent="0.2">
      <c r="A425" s="79" t="s">
        <v>71</v>
      </c>
      <c r="B425" s="81">
        <v>94</v>
      </c>
      <c r="C425" s="74">
        <v>113</v>
      </c>
      <c r="D425" s="13" t="s">
        <v>4</v>
      </c>
      <c r="E425" s="14" t="s">
        <v>3</v>
      </c>
      <c r="F425" s="13" t="s">
        <v>2</v>
      </c>
      <c r="G425" s="82" t="s">
        <v>75</v>
      </c>
      <c r="H425" s="12">
        <v>800</v>
      </c>
      <c r="I425" s="16">
        <f>I426</f>
        <v>3000</v>
      </c>
      <c r="J425" s="16">
        <f t="shared" si="249"/>
        <v>3000</v>
      </c>
      <c r="K425" s="16">
        <f t="shared" si="249"/>
        <v>3000</v>
      </c>
    </row>
    <row r="426" spans="1:11" s="5" customFormat="1" x14ac:dyDescent="0.2">
      <c r="A426" s="79" t="s">
        <v>142</v>
      </c>
      <c r="B426" s="81">
        <v>94</v>
      </c>
      <c r="C426" s="74">
        <v>113</v>
      </c>
      <c r="D426" s="13" t="s">
        <v>4</v>
      </c>
      <c r="E426" s="14" t="s">
        <v>3</v>
      </c>
      <c r="F426" s="13" t="s">
        <v>2</v>
      </c>
      <c r="G426" s="82" t="s">
        <v>75</v>
      </c>
      <c r="H426" s="12">
        <v>870</v>
      </c>
      <c r="I426" s="16">
        <v>3000</v>
      </c>
      <c r="J426" s="16">
        <v>3000</v>
      </c>
      <c r="K426" s="16">
        <v>3000</v>
      </c>
    </row>
    <row r="427" spans="1:11" s="5" customFormat="1" ht="56.25" x14ac:dyDescent="0.2">
      <c r="A427" s="79" t="s">
        <v>254</v>
      </c>
      <c r="B427" s="81">
        <v>94</v>
      </c>
      <c r="C427" s="74">
        <v>113</v>
      </c>
      <c r="D427" s="13" t="s">
        <v>4</v>
      </c>
      <c r="E427" s="14" t="s">
        <v>3</v>
      </c>
      <c r="F427" s="13" t="s">
        <v>2</v>
      </c>
      <c r="G427" s="82" t="s">
        <v>141</v>
      </c>
      <c r="H427" s="12" t="s">
        <v>7</v>
      </c>
      <c r="I427" s="16">
        <f>I428</f>
        <v>13576.6</v>
      </c>
      <c r="J427" s="16">
        <f t="shared" ref="J427:K427" si="250">J428</f>
        <v>17860.900000000001</v>
      </c>
      <c r="K427" s="16">
        <f t="shared" si="250"/>
        <v>8132.5</v>
      </c>
    </row>
    <row r="428" spans="1:11" s="5" customFormat="1" x14ac:dyDescent="0.2">
      <c r="A428" s="79" t="s">
        <v>71</v>
      </c>
      <c r="B428" s="81">
        <v>94</v>
      </c>
      <c r="C428" s="74">
        <v>113</v>
      </c>
      <c r="D428" s="13" t="s">
        <v>4</v>
      </c>
      <c r="E428" s="14" t="s">
        <v>3</v>
      </c>
      <c r="F428" s="13" t="s">
        <v>2</v>
      </c>
      <c r="G428" s="82" t="s">
        <v>141</v>
      </c>
      <c r="H428" s="12">
        <v>800</v>
      </c>
      <c r="I428" s="16">
        <f>I429</f>
        <v>13576.6</v>
      </c>
      <c r="J428" s="16">
        <f t="shared" ref="J428:K428" si="251">J429</f>
        <v>17860.900000000001</v>
      </c>
      <c r="K428" s="16">
        <f t="shared" si="251"/>
        <v>8132.5</v>
      </c>
    </row>
    <row r="429" spans="1:11" s="5" customFormat="1" x14ac:dyDescent="0.2">
      <c r="A429" s="79" t="s">
        <v>142</v>
      </c>
      <c r="B429" s="81">
        <v>94</v>
      </c>
      <c r="C429" s="74">
        <v>113</v>
      </c>
      <c r="D429" s="13" t="s">
        <v>4</v>
      </c>
      <c r="E429" s="14" t="s">
        <v>3</v>
      </c>
      <c r="F429" s="13" t="s">
        <v>2</v>
      </c>
      <c r="G429" s="82" t="s">
        <v>141</v>
      </c>
      <c r="H429" s="12">
        <v>870</v>
      </c>
      <c r="I429" s="16">
        <f>13876.6-300</f>
        <v>13576.6</v>
      </c>
      <c r="J429" s="16">
        <v>17860.900000000001</v>
      </c>
      <c r="K429" s="16">
        <f>8182.5-50</f>
        <v>8132.5</v>
      </c>
    </row>
    <row r="430" spans="1:11" s="5" customFormat="1" x14ac:dyDescent="0.2">
      <c r="A430" s="79" t="s">
        <v>140</v>
      </c>
      <c r="B430" s="81">
        <v>94</v>
      </c>
      <c r="C430" s="74">
        <v>200</v>
      </c>
      <c r="D430" s="13" t="s">
        <v>7</v>
      </c>
      <c r="E430" s="14" t="s">
        <v>7</v>
      </c>
      <c r="F430" s="13" t="s">
        <v>7</v>
      </c>
      <c r="G430" s="82" t="s">
        <v>7</v>
      </c>
      <c r="H430" s="12" t="s">
        <v>7</v>
      </c>
      <c r="I430" s="16">
        <f>I431</f>
        <v>3408.0623000000001</v>
      </c>
      <c r="J430" s="16">
        <f t="shared" ref="J430:K430" si="252">J431</f>
        <v>3443.5843</v>
      </c>
      <c r="K430" s="16">
        <f t="shared" si="252"/>
        <v>3581.0136000000002</v>
      </c>
    </row>
    <row r="431" spans="1:11" s="5" customFormat="1" x14ac:dyDescent="0.2">
      <c r="A431" s="79" t="s">
        <v>139</v>
      </c>
      <c r="B431" s="81">
        <v>94</v>
      </c>
      <c r="C431" s="74">
        <v>203</v>
      </c>
      <c r="D431" s="13" t="s">
        <v>7</v>
      </c>
      <c r="E431" s="14" t="s">
        <v>7</v>
      </c>
      <c r="F431" s="13" t="s">
        <v>7</v>
      </c>
      <c r="G431" s="82" t="s">
        <v>7</v>
      </c>
      <c r="H431" s="12" t="s">
        <v>7</v>
      </c>
      <c r="I431" s="16">
        <f>I432</f>
        <v>3408.0623000000001</v>
      </c>
      <c r="J431" s="16">
        <f t="shared" ref="J431:K431" si="253">J432</f>
        <v>3443.5843</v>
      </c>
      <c r="K431" s="16">
        <f t="shared" si="253"/>
        <v>3581.0136000000002</v>
      </c>
    </row>
    <row r="432" spans="1:11" s="5" customFormat="1" ht="56.25" x14ac:dyDescent="0.2">
      <c r="A432" s="104" t="s">
        <v>269</v>
      </c>
      <c r="B432" s="81">
        <v>94</v>
      </c>
      <c r="C432" s="74">
        <v>203</v>
      </c>
      <c r="D432" s="13">
        <v>12</v>
      </c>
      <c r="E432" s="14" t="s">
        <v>3</v>
      </c>
      <c r="F432" s="13" t="s">
        <v>2</v>
      </c>
      <c r="G432" s="82" t="s">
        <v>9</v>
      </c>
      <c r="H432" s="12" t="s">
        <v>7</v>
      </c>
      <c r="I432" s="16">
        <f>I433</f>
        <v>3408.0623000000001</v>
      </c>
      <c r="J432" s="16">
        <f t="shared" ref="J432:K432" si="254">J433</f>
        <v>3443.5843</v>
      </c>
      <c r="K432" s="16">
        <f t="shared" si="254"/>
        <v>3581.0136000000002</v>
      </c>
    </row>
    <row r="433" spans="1:11" s="5" customFormat="1" ht="22.5" x14ac:dyDescent="0.2">
      <c r="A433" s="79" t="s">
        <v>138</v>
      </c>
      <c r="B433" s="81">
        <v>94</v>
      </c>
      <c r="C433" s="74">
        <v>203</v>
      </c>
      <c r="D433" s="13">
        <v>12</v>
      </c>
      <c r="E433" s="14" t="s">
        <v>3</v>
      </c>
      <c r="F433" s="13" t="s">
        <v>2</v>
      </c>
      <c r="G433" s="82" t="s">
        <v>136</v>
      </c>
      <c r="H433" s="12" t="s">
        <v>7</v>
      </c>
      <c r="I433" s="16">
        <f>I434</f>
        <v>3408.0623000000001</v>
      </c>
      <c r="J433" s="16">
        <f t="shared" ref="J433:K433" si="255">J434</f>
        <v>3443.5843</v>
      </c>
      <c r="K433" s="16">
        <f t="shared" si="255"/>
        <v>3581.0136000000002</v>
      </c>
    </row>
    <row r="434" spans="1:11" s="5" customFormat="1" x14ac:dyDescent="0.2">
      <c r="A434" s="79" t="s">
        <v>29</v>
      </c>
      <c r="B434" s="81">
        <v>94</v>
      </c>
      <c r="C434" s="74">
        <v>203</v>
      </c>
      <c r="D434" s="13">
        <v>12</v>
      </c>
      <c r="E434" s="14" t="s">
        <v>3</v>
      </c>
      <c r="F434" s="13" t="s">
        <v>2</v>
      </c>
      <c r="G434" s="82" t="s">
        <v>136</v>
      </c>
      <c r="H434" s="12">
        <v>500</v>
      </c>
      <c r="I434" s="16">
        <f>I435</f>
        <v>3408.0623000000001</v>
      </c>
      <c r="J434" s="16">
        <f t="shared" ref="J434:K434" si="256">J435</f>
        <v>3443.5843</v>
      </c>
      <c r="K434" s="16">
        <f t="shared" si="256"/>
        <v>3581.0136000000002</v>
      </c>
    </row>
    <row r="435" spans="1:11" s="5" customFormat="1" x14ac:dyDescent="0.2">
      <c r="A435" s="79" t="s">
        <v>137</v>
      </c>
      <c r="B435" s="81">
        <v>94</v>
      </c>
      <c r="C435" s="74">
        <v>203</v>
      </c>
      <c r="D435" s="13">
        <v>12</v>
      </c>
      <c r="E435" s="14" t="s">
        <v>3</v>
      </c>
      <c r="F435" s="13" t="s">
        <v>2</v>
      </c>
      <c r="G435" s="82" t="s">
        <v>136</v>
      </c>
      <c r="H435" s="12">
        <v>530</v>
      </c>
      <c r="I435" s="16">
        <v>3408.0623000000001</v>
      </c>
      <c r="J435" s="16">
        <v>3443.5843</v>
      </c>
      <c r="K435" s="16">
        <v>3581.0136000000002</v>
      </c>
    </row>
    <row r="436" spans="1:11" s="5" customFormat="1" x14ac:dyDescent="0.2">
      <c r="A436" s="79" t="s">
        <v>61</v>
      </c>
      <c r="B436" s="81">
        <v>94</v>
      </c>
      <c r="C436" s="74">
        <v>700</v>
      </c>
      <c r="D436" s="13"/>
      <c r="E436" s="14"/>
      <c r="F436" s="13"/>
      <c r="G436" s="82"/>
      <c r="H436" s="12"/>
      <c r="I436" s="16">
        <f>I437</f>
        <v>50</v>
      </c>
      <c r="J436" s="16">
        <f t="shared" ref="J436:K436" si="257">J437</f>
        <v>0</v>
      </c>
      <c r="K436" s="16">
        <f t="shared" si="257"/>
        <v>0</v>
      </c>
    </row>
    <row r="437" spans="1:11" s="5" customFormat="1" ht="22.5" x14ac:dyDescent="0.2">
      <c r="A437" s="79" t="s">
        <v>362</v>
      </c>
      <c r="B437" s="81">
        <v>94</v>
      </c>
      <c r="C437" s="74">
        <v>705</v>
      </c>
      <c r="D437" s="13"/>
      <c r="E437" s="14"/>
      <c r="F437" s="13"/>
      <c r="G437" s="82"/>
      <c r="H437" s="12"/>
      <c r="I437" s="16">
        <f>I438</f>
        <v>50</v>
      </c>
      <c r="J437" s="16">
        <f t="shared" ref="J437:K440" si="258">J438</f>
        <v>0</v>
      </c>
      <c r="K437" s="16">
        <f t="shared" si="258"/>
        <v>0</v>
      </c>
    </row>
    <row r="438" spans="1:11" s="5" customFormat="1" ht="56.25" x14ac:dyDescent="0.2">
      <c r="A438" s="104" t="s">
        <v>269</v>
      </c>
      <c r="B438" s="81">
        <v>94</v>
      </c>
      <c r="C438" s="74">
        <v>705</v>
      </c>
      <c r="D438" s="13">
        <v>12</v>
      </c>
      <c r="E438" s="14" t="s">
        <v>3</v>
      </c>
      <c r="F438" s="13" t="s">
        <v>2</v>
      </c>
      <c r="G438" s="82" t="s">
        <v>9</v>
      </c>
      <c r="H438" s="12"/>
      <c r="I438" s="16">
        <f>I439</f>
        <v>50</v>
      </c>
      <c r="J438" s="16">
        <f t="shared" si="258"/>
        <v>0</v>
      </c>
      <c r="K438" s="16">
        <f t="shared" si="258"/>
        <v>0</v>
      </c>
    </row>
    <row r="439" spans="1:11" s="5" customFormat="1" ht="22.5" x14ac:dyDescent="0.2">
      <c r="A439" s="79" t="s">
        <v>15</v>
      </c>
      <c r="B439" s="81">
        <v>94</v>
      </c>
      <c r="C439" s="74">
        <v>705</v>
      </c>
      <c r="D439" s="13">
        <v>12</v>
      </c>
      <c r="E439" s="14" t="s">
        <v>3</v>
      </c>
      <c r="F439" s="13" t="s">
        <v>2</v>
      </c>
      <c r="G439" s="82" t="s">
        <v>11</v>
      </c>
      <c r="H439" s="12"/>
      <c r="I439" s="16">
        <f>I440</f>
        <v>50</v>
      </c>
      <c r="J439" s="16">
        <f t="shared" si="258"/>
        <v>0</v>
      </c>
      <c r="K439" s="16">
        <f t="shared" si="258"/>
        <v>0</v>
      </c>
    </row>
    <row r="440" spans="1:11" s="5" customFormat="1" ht="22.5" x14ac:dyDescent="0.2">
      <c r="A440" s="79" t="s">
        <v>14</v>
      </c>
      <c r="B440" s="81">
        <v>94</v>
      </c>
      <c r="C440" s="74">
        <v>705</v>
      </c>
      <c r="D440" s="13">
        <v>12</v>
      </c>
      <c r="E440" s="14" t="s">
        <v>3</v>
      </c>
      <c r="F440" s="13" t="s">
        <v>2</v>
      </c>
      <c r="G440" s="82" t="s">
        <v>11</v>
      </c>
      <c r="H440" s="12">
        <v>200</v>
      </c>
      <c r="I440" s="16">
        <f>I441</f>
        <v>50</v>
      </c>
      <c r="J440" s="16">
        <f t="shared" si="258"/>
        <v>0</v>
      </c>
      <c r="K440" s="16">
        <f t="shared" si="258"/>
        <v>0</v>
      </c>
    </row>
    <row r="441" spans="1:11" s="5" customFormat="1" ht="22.5" x14ac:dyDescent="0.2">
      <c r="A441" s="79" t="s">
        <v>13</v>
      </c>
      <c r="B441" s="81">
        <v>94</v>
      </c>
      <c r="C441" s="74">
        <v>705</v>
      </c>
      <c r="D441" s="13">
        <v>12</v>
      </c>
      <c r="E441" s="14" t="s">
        <v>3</v>
      </c>
      <c r="F441" s="13" t="s">
        <v>2</v>
      </c>
      <c r="G441" s="82" t="s">
        <v>11</v>
      </c>
      <c r="H441" s="12">
        <v>240</v>
      </c>
      <c r="I441" s="16">
        <v>50</v>
      </c>
      <c r="J441" s="16">
        <v>0</v>
      </c>
      <c r="K441" s="16">
        <v>0</v>
      </c>
    </row>
    <row r="442" spans="1:11" s="5" customFormat="1" ht="22.5" x14ac:dyDescent="0.2">
      <c r="A442" s="79" t="s">
        <v>135</v>
      </c>
      <c r="B442" s="81">
        <v>94</v>
      </c>
      <c r="C442" s="74">
        <v>1300</v>
      </c>
      <c r="D442" s="13" t="s">
        <v>7</v>
      </c>
      <c r="E442" s="14" t="s">
        <v>7</v>
      </c>
      <c r="F442" s="13" t="s">
        <v>7</v>
      </c>
      <c r="G442" s="82" t="s">
        <v>7</v>
      </c>
      <c r="H442" s="12" t="s">
        <v>7</v>
      </c>
      <c r="I442" s="16">
        <f>I443</f>
        <v>5404.3</v>
      </c>
      <c r="J442" s="16">
        <f t="shared" ref="J442:K442" si="259">J443</f>
        <v>6402.5</v>
      </c>
      <c r="K442" s="16">
        <f t="shared" si="259"/>
        <v>7400.8</v>
      </c>
    </row>
    <row r="443" spans="1:11" s="5" customFormat="1" ht="22.5" x14ac:dyDescent="0.2">
      <c r="A443" s="79" t="s">
        <v>134</v>
      </c>
      <c r="B443" s="81">
        <v>94</v>
      </c>
      <c r="C443" s="74">
        <v>1301</v>
      </c>
      <c r="D443" s="13" t="s">
        <v>7</v>
      </c>
      <c r="E443" s="14" t="s">
        <v>7</v>
      </c>
      <c r="F443" s="13" t="s">
        <v>7</v>
      </c>
      <c r="G443" s="82" t="s">
        <v>7</v>
      </c>
      <c r="H443" s="12" t="s">
        <v>7</v>
      </c>
      <c r="I443" s="16">
        <f>I444</f>
        <v>5404.3</v>
      </c>
      <c r="J443" s="16">
        <f t="shared" ref="J443:K443" si="260">J444</f>
        <v>6402.5</v>
      </c>
      <c r="K443" s="16">
        <f t="shared" si="260"/>
        <v>7400.8</v>
      </c>
    </row>
    <row r="444" spans="1:11" s="5" customFormat="1" ht="56.25" x14ac:dyDescent="0.2">
      <c r="A444" s="104" t="s">
        <v>269</v>
      </c>
      <c r="B444" s="81">
        <v>94</v>
      </c>
      <c r="C444" s="74">
        <v>1301</v>
      </c>
      <c r="D444" s="13">
        <v>12</v>
      </c>
      <c r="E444" s="14" t="s">
        <v>3</v>
      </c>
      <c r="F444" s="13" t="s">
        <v>2</v>
      </c>
      <c r="G444" s="82" t="s">
        <v>9</v>
      </c>
      <c r="H444" s="12" t="s">
        <v>7</v>
      </c>
      <c r="I444" s="16">
        <f>I445</f>
        <v>5404.3</v>
      </c>
      <c r="J444" s="16">
        <f t="shared" ref="J444:K444" si="261">J445</f>
        <v>6402.5</v>
      </c>
      <c r="K444" s="16">
        <f t="shared" si="261"/>
        <v>7400.8</v>
      </c>
    </row>
    <row r="445" spans="1:11" s="5" customFormat="1" x14ac:dyDescent="0.2">
      <c r="A445" s="79" t="s">
        <v>132</v>
      </c>
      <c r="B445" s="81">
        <v>94</v>
      </c>
      <c r="C445" s="74">
        <v>1301</v>
      </c>
      <c r="D445" s="13">
        <v>12</v>
      </c>
      <c r="E445" s="14" t="s">
        <v>3</v>
      </c>
      <c r="F445" s="13" t="s">
        <v>2</v>
      </c>
      <c r="G445" s="82" t="s">
        <v>131</v>
      </c>
      <c r="H445" s="12" t="s">
        <v>7</v>
      </c>
      <c r="I445" s="16">
        <f>I446</f>
        <v>5404.3</v>
      </c>
      <c r="J445" s="16">
        <f t="shared" ref="J445:K445" si="262">J446</f>
        <v>6402.5</v>
      </c>
      <c r="K445" s="16">
        <f t="shared" si="262"/>
        <v>7400.8</v>
      </c>
    </row>
    <row r="446" spans="1:11" s="5" customFormat="1" x14ac:dyDescent="0.2">
      <c r="A446" s="79" t="s">
        <v>133</v>
      </c>
      <c r="B446" s="81">
        <v>94</v>
      </c>
      <c r="C446" s="74">
        <v>1301</v>
      </c>
      <c r="D446" s="13">
        <v>12</v>
      </c>
      <c r="E446" s="14" t="s">
        <v>3</v>
      </c>
      <c r="F446" s="13" t="s">
        <v>2</v>
      </c>
      <c r="G446" s="82" t="s">
        <v>131</v>
      </c>
      <c r="H446" s="12">
        <v>700</v>
      </c>
      <c r="I446" s="16">
        <f>I447</f>
        <v>5404.3</v>
      </c>
      <c r="J446" s="16">
        <f t="shared" ref="J446:K446" si="263">J447</f>
        <v>6402.5</v>
      </c>
      <c r="K446" s="16">
        <f t="shared" si="263"/>
        <v>7400.8</v>
      </c>
    </row>
    <row r="447" spans="1:11" s="5" customFormat="1" x14ac:dyDescent="0.2">
      <c r="A447" s="79" t="s">
        <v>132</v>
      </c>
      <c r="B447" s="81">
        <v>94</v>
      </c>
      <c r="C447" s="74">
        <v>1301</v>
      </c>
      <c r="D447" s="13">
        <v>12</v>
      </c>
      <c r="E447" s="14" t="s">
        <v>3</v>
      </c>
      <c r="F447" s="13" t="s">
        <v>2</v>
      </c>
      <c r="G447" s="82" t="s">
        <v>131</v>
      </c>
      <c r="H447" s="12">
        <v>730</v>
      </c>
      <c r="I447" s="16">
        <v>5404.3</v>
      </c>
      <c r="J447" s="16">
        <v>6402.5</v>
      </c>
      <c r="K447" s="16">
        <v>7400.8</v>
      </c>
    </row>
    <row r="448" spans="1:11" s="5" customFormat="1" ht="33.75" x14ac:dyDescent="0.2">
      <c r="A448" s="79" t="s">
        <v>34</v>
      </c>
      <c r="B448" s="81">
        <v>94</v>
      </c>
      <c r="C448" s="74">
        <v>1400</v>
      </c>
      <c r="D448" s="13" t="s">
        <v>7</v>
      </c>
      <c r="E448" s="14" t="s">
        <v>7</v>
      </c>
      <c r="F448" s="13" t="s">
        <v>7</v>
      </c>
      <c r="G448" s="82" t="s">
        <v>7</v>
      </c>
      <c r="H448" s="12" t="s">
        <v>7</v>
      </c>
      <c r="I448" s="16">
        <f>I449+I457</f>
        <v>28473.1558</v>
      </c>
      <c r="J448" s="16">
        <f t="shared" ref="J448" si="264">J449+J457</f>
        <v>5381.7246400000004</v>
      </c>
      <c r="K448" s="16">
        <f>K449+K457</f>
        <v>5304.0246399999996</v>
      </c>
    </row>
    <row r="449" spans="1:13" s="5" customFormat="1" ht="33.75" x14ac:dyDescent="0.2">
      <c r="A449" s="79" t="s">
        <v>130</v>
      </c>
      <c r="B449" s="81">
        <v>94</v>
      </c>
      <c r="C449" s="74">
        <v>1401</v>
      </c>
      <c r="D449" s="13" t="s">
        <v>7</v>
      </c>
      <c r="E449" s="14" t="s">
        <v>7</v>
      </c>
      <c r="F449" s="13" t="s">
        <v>7</v>
      </c>
      <c r="G449" s="82" t="s">
        <v>7</v>
      </c>
      <c r="H449" s="12" t="s">
        <v>7</v>
      </c>
      <c r="I449" s="16">
        <f>I450</f>
        <v>6524.1558000000005</v>
      </c>
      <c r="J449" s="16">
        <f t="shared" ref="J449:K449" si="265">J450</f>
        <v>5381.7246400000004</v>
      </c>
      <c r="K449" s="16">
        <f t="shared" si="265"/>
        <v>5304.0246399999996</v>
      </c>
    </row>
    <row r="450" spans="1:13" s="5" customFormat="1" ht="56.25" x14ac:dyDescent="0.2">
      <c r="A450" s="104" t="s">
        <v>269</v>
      </c>
      <c r="B450" s="81">
        <v>94</v>
      </c>
      <c r="C450" s="74">
        <v>1401</v>
      </c>
      <c r="D450" s="13">
        <v>12</v>
      </c>
      <c r="E450" s="14" t="s">
        <v>3</v>
      </c>
      <c r="F450" s="13" t="s">
        <v>2</v>
      </c>
      <c r="G450" s="82" t="s">
        <v>9</v>
      </c>
      <c r="H450" s="12" t="s">
        <v>7</v>
      </c>
      <c r="I450" s="16">
        <f>I451+I454</f>
        <v>6524.1558000000005</v>
      </c>
      <c r="J450" s="16">
        <f t="shared" ref="J450:K450" si="266">J451+J454</f>
        <v>5381.7246400000004</v>
      </c>
      <c r="K450" s="16">
        <f t="shared" si="266"/>
        <v>5304.0246399999996</v>
      </c>
    </row>
    <row r="451" spans="1:13" s="5" customFormat="1" x14ac:dyDescent="0.2">
      <c r="A451" s="79" t="s">
        <v>129</v>
      </c>
      <c r="B451" s="81">
        <v>94</v>
      </c>
      <c r="C451" s="74">
        <v>1401</v>
      </c>
      <c r="D451" s="13">
        <v>12</v>
      </c>
      <c r="E451" s="14" t="s">
        <v>3</v>
      </c>
      <c r="F451" s="13" t="s">
        <v>2</v>
      </c>
      <c r="G451" s="82" t="s">
        <v>128</v>
      </c>
      <c r="H451" s="12" t="s">
        <v>7</v>
      </c>
      <c r="I451" s="16">
        <f>I452</f>
        <v>5033.6558000000005</v>
      </c>
      <c r="J451" s="16">
        <f t="shared" ref="J451:K451" si="267">J452</f>
        <v>4026.9246400000002</v>
      </c>
      <c r="K451" s="16">
        <f t="shared" si="267"/>
        <v>4026.9246400000002</v>
      </c>
    </row>
    <row r="452" spans="1:13" s="5" customFormat="1" x14ac:dyDescent="0.2">
      <c r="A452" s="79" t="s">
        <v>29</v>
      </c>
      <c r="B452" s="81">
        <v>94</v>
      </c>
      <c r="C452" s="74">
        <v>1401</v>
      </c>
      <c r="D452" s="13">
        <v>12</v>
      </c>
      <c r="E452" s="14" t="s">
        <v>3</v>
      </c>
      <c r="F452" s="13" t="s">
        <v>2</v>
      </c>
      <c r="G452" s="82" t="s">
        <v>128</v>
      </c>
      <c r="H452" s="12">
        <v>500</v>
      </c>
      <c r="I452" s="16">
        <f>I453</f>
        <v>5033.6558000000005</v>
      </c>
      <c r="J452" s="16">
        <f t="shared" ref="J452:K452" si="268">J453</f>
        <v>4026.9246400000002</v>
      </c>
      <c r="K452" s="16">
        <f t="shared" si="268"/>
        <v>4026.9246400000002</v>
      </c>
    </row>
    <row r="453" spans="1:13" s="5" customFormat="1" x14ac:dyDescent="0.2">
      <c r="A453" s="79" t="s">
        <v>124</v>
      </c>
      <c r="B453" s="81">
        <v>94</v>
      </c>
      <c r="C453" s="74">
        <v>1401</v>
      </c>
      <c r="D453" s="13">
        <v>12</v>
      </c>
      <c r="E453" s="14" t="s">
        <v>3</v>
      </c>
      <c r="F453" s="13" t="s">
        <v>2</v>
      </c>
      <c r="G453" s="82" t="s">
        <v>128</v>
      </c>
      <c r="H453" s="12">
        <v>510</v>
      </c>
      <c r="I453" s="16">
        <v>5033.6558000000005</v>
      </c>
      <c r="J453" s="16">
        <v>4026.9246400000002</v>
      </c>
      <c r="K453" s="16">
        <v>4026.9246400000002</v>
      </c>
    </row>
    <row r="454" spans="1:13" s="5" customFormat="1" ht="22.5" x14ac:dyDescent="0.2">
      <c r="A454" s="79" t="s">
        <v>127</v>
      </c>
      <c r="B454" s="81">
        <v>94</v>
      </c>
      <c r="C454" s="74">
        <v>1401</v>
      </c>
      <c r="D454" s="13">
        <v>12</v>
      </c>
      <c r="E454" s="14" t="s">
        <v>3</v>
      </c>
      <c r="F454" s="13" t="s">
        <v>2</v>
      </c>
      <c r="G454" s="82" t="s">
        <v>126</v>
      </c>
      <c r="H454" s="12" t="s">
        <v>7</v>
      </c>
      <c r="I454" s="16">
        <f>I455</f>
        <v>1490.5</v>
      </c>
      <c r="J454" s="16">
        <f t="shared" ref="J454:K454" si="269">J455</f>
        <v>1354.8</v>
      </c>
      <c r="K454" s="16">
        <f t="shared" si="269"/>
        <v>1277.0999999999999</v>
      </c>
      <c r="L454" s="146"/>
      <c r="M454" s="146"/>
    </row>
    <row r="455" spans="1:13" s="5" customFormat="1" x14ac:dyDescent="0.2">
      <c r="A455" s="79" t="s">
        <v>29</v>
      </c>
      <c r="B455" s="81">
        <v>94</v>
      </c>
      <c r="C455" s="74">
        <v>1401</v>
      </c>
      <c r="D455" s="13">
        <v>12</v>
      </c>
      <c r="E455" s="14" t="s">
        <v>3</v>
      </c>
      <c r="F455" s="13" t="s">
        <v>2</v>
      </c>
      <c r="G455" s="82" t="s">
        <v>126</v>
      </c>
      <c r="H455" s="12">
        <v>500</v>
      </c>
      <c r="I455" s="16">
        <f>I456</f>
        <v>1490.5</v>
      </c>
      <c r="J455" s="16">
        <f t="shared" ref="J455:K455" si="270">J456</f>
        <v>1354.8</v>
      </c>
      <c r="K455" s="16">
        <f t="shared" si="270"/>
        <v>1277.0999999999999</v>
      </c>
      <c r="L455" s="116"/>
      <c r="M455" s="116"/>
    </row>
    <row r="456" spans="1:13" s="5" customFormat="1" x14ac:dyDescent="0.2">
      <c r="A456" s="79" t="s">
        <v>124</v>
      </c>
      <c r="B456" s="81">
        <v>94</v>
      </c>
      <c r="C456" s="74">
        <v>1401</v>
      </c>
      <c r="D456" s="13">
        <v>12</v>
      </c>
      <c r="E456" s="14" t="s">
        <v>3</v>
      </c>
      <c r="F456" s="13" t="s">
        <v>2</v>
      </c>
      <c r="G456" s="82" t="s">
        <v>126</v>
      </c>
      <c r="H456" s="12">
        <v>510</v>
      </c>
      <c r="I456" s="16">
        <v>1490.5</v>
      </c>
      <c r="J456" s="16">
        <v>1354.8</v>
      </c>
      <c r="K456" s="16">
        <v>1277.0999999999999</v>
      </c>
      <c r="L456" s="146"/>
      <c r="M456" s="146"/>
    </row>
    <row r="457" spans="1:13" s="5" customFormat="1" x14ac:dyDescent="0.2">
      <c r="A457" s="79" t="s">
        <v>33</v>
      </c>
      <c r="B457" s="81">
        <v>94</v>
      </c>
      <c r="C457" s="74">
        <v>1403</v>
      </c>
      <c r="D457" s="13" t="s">
        <v>7</v>
      </c>
      <c r="E457" s="14" t="s">
        <v>7</v>
      </c>
      <c r="F457" s="13" t="s">
        <v>7</v>
      </c>
      <c r="G457" s="82" t="s">
        <v>7</v>
      </c>
      <c r="H457" s="12" t="s">
        <v>7</v>
      </c>
      <c r="I457" s="16">
        <f>I458</f>
        <v>21949</v>
      </c>
      <c r="J457" s="16">
        <f t="shared" ref="J457:K457" si="271">J458</f>
        <v>0</v>
      </c>
      <c r="K457" s="16">
        <f t="shared" si="271"/>
        <v>0</v>
      </c>
      <c r="L457" s="146"/>
      <c r="M457" s="146"/>
    </row>
    <row r="458" spans="1:13" s="5" customFormat="1" ht="56.25" x14ac:dyDescent="0.2">
      <c r="A458" s="104" t="s">
        <v>269</v>
      </c>
      <c r="B458" s="81">
        <v>94</v>
      </c>
      <c r="C458" s="74">
        <v>1403</v>
      </c>
      <c r="D458" s="13">
        <v>12</v>
      </c>
      <c r="E458" s="14" t="s">
        <v>3</v>
      </c>
      <c r="F458" s="13" t="s">
        <v>2</v>
      </c>
      <c r="G458" s="82" t="s">
        <v>9</v>
      </c>
      <c r="H458" s="12" t="s">
        <v>7</v>
      </c>
      <c r="I458" s="16">
        <f>I459</f>
        <v>21949</v>
      </c>
      <c r="J458" s="16">
        <f t="shared" ref="J458:K458" si="272">J459</f>
        <v>0</v>
      </c>
      <c r="K458" s="16">
        <f t="shared" si="272"/>
        <v>0</v>
      </c>
    </row>
    <row r="459" spans="1:13" s="5" customFormat="1" ht="22.5" x14ac:dyDescent="0.2">
      <c r="A459" s="79" t="s">
        <v>125</v>
      </c>
      <c r="B459" s="81">
        <v>94</v>
      </c>
      <c r="C459" s="74">
        <v>1403</v>
      </c>
      <c r="D459" s="13">
        <v>12</v>
      </c>
      <c r="E459" s="14" t="s">
        <v>3</v>
      </c>
      <c r="F459" s="13" t="s">
        <v>2</v>
      </c>
      <c r="G459" s="82" t="s">
        <v>123</v>
      </c>
      <c r="H459" s="12" t="s">
        <v>7</v>
      </c>
      <c r="I459" s="16">
        <f>I460</f>
        <v>21949</v>
      </c>
      <c r="J459" s="16">
        <f t="shared" ref="J459:K459" si="273">J460</f>
        <v>0</v>
      </c>
      <c r="K459" s="16">
        <f t="shared" si="273"/>
        <v>0</v>
      </c>
    </row>
    <row r="460" spans="1:13" s="5" customFormat="1" x14ac:dyDescent="0.2">
      <c r="A460" s="79" t="s">
        <v>29</v>
      </c>
      <c r="B460" s="81">
        <v>94</v>
      </c>
      <c r="C460" s="74">
        <v>1403</v>
      </c>
      <c r="D460" s="13">
        <v>12</v>
      </c>
      <c r="E460" s="14" t="s">
        <v>3</v>
      </c>
      <c r="F460" s="13" t="s">
        <v>2</v>
      </c>
      <c r="G460" s="82" t="s">
        <v>123</v>
      </c>
      <c r="H460" s="12">
        <v>500</v>
      </c>
      <c r="I460" s="16">
        <f>I461</f>
        <v>21949</v>
      </c>
      <c r="J460" s="16">
        <f t="shared" ref="J460:K460" si="274">J461</f>
        <v>0</v>
      </c>
      <c r="K460" s="16">
        <f t="shared" si="274"/>
        <v>0</v>
      </c>
    </row>
    <row r="461" spans="1:13" s="5" customFormat="1" x14ac:dyDescent="0.2">
      <c r="A461" s="79" t="s">
        <v>28</v>
      </c>
      <c r="B461" s="81">
        <v>94</v>
      </c>
      <c r="C461" s="74">
        <v>1403</v>
      </c>
      <c r="D461" s="13">
        <v>12</v>
      </c>
      <c r="E461" s="14" t="s">
        <v>3</v>
      </c>
      <c r="F461" s="13" t="s">
        <v>2</v>
      </c>
      <c r="G461" s="82" t="s">
        <v>123</v>
      </c>
      <c r="H461" s="12">
        <v>540</v>
      </c>
      <c r="I461" s="16">
        <v>21949</v>
      </c>
      <c r="J461" s="16">
        <v>0</v>
      </c>
      <c r="K461" s="16">
        <v>0</v>
      </c>
    </row>
    <row r="462" spans="1:13" s="5" customFormat="1" ht="33.75" x14ac:dyDescent="0.2">
      <c r="A462" s="104" t="s">
        <v>122</v>
      </c>
      <c r="B462" s="118">
        <v>136</v>
      </c>
      <c r="C462" s="59" t="s">
        <v>7</v>
      </c>
      <c r="D462" s="23" t="s">
        <v>7</v>
      </c>
      <c r="E462" s="24" t="s">
        <v>7</v>
      </c>
      <c r="F462" s="23" t="s">
        <v>7</v>
      </c>
      <c r="G462" s="25" t="s">
        <v>7</v>
      </c>
      <c r="H462" s="8" t="s">
        <v>7</v>
      </c>
      <c r="I462" s="31">
        <f>I463+I479+I514+I508</f>
        <v>12000.399999999998</v>
      </c>
      <c r="J462" s="31">
        <f t="shared" ref="J462:K462" si="275">J463+J479+J514+J508</f>
        <v>11910.6</v>
      </c>
      <c r="K462" s="31">
        <f t="shared" si="275"/>
        <v>12301.999999999998</v>
      </c>
    </row>
    <row r="463" spans="1:13" s="5" customFormat="1" x14ac:dyDescent="0.2">
      <c r="A463" s="79" t="s">
        <v>26</v>
      </c>
      <c r="B463" s="81">
        <v>136</v>
      </c>
      <c r="C463" s="74">
        <v>100</v>
      </c>
      <c r="D463" s="13" t="s">
        <v>7</v>
      </c>
      <c r="E463" s="14" t="s">
        <v>7</v>
      </c>
      <c r="F463" s="13" t="s">
        <v>7</v>
      </c>
      <c r="G463" s="82" t="s">
        <v>7</v>
      </c>
      <c r="H463" s="12" t="s">
        <v>7</v>
      </c>
      <c r="I463" s="16">
        <f>I464+I469</f>
        <v>1041</v>
      </c>
      <c r="J463" s="16">
        <f t="shared" ref="J463:K463" si="276">J464+J469</f>
        <v>889.40000000000009</v>
      </c>
      <c r="K463" s="16">
        <f t="shared" si="276"/>
        <v>889.40000000000009</v>
      </c>
    </row>
    <row r="464" spans="1:13" s="5" customFormat="1" ht="40.5" customHeight="1" x14ac:dyDescent="0.2">
      <c r="A464" s="79" t="s">
        <v>92</v>
      </c>
      <c r="B464" s="81">
        <v>136</v>
      </c>
      <c r="C464" s="74">
        <v>104</v>
      </c>
      <c r="D464" s="13" t="s">
        <v>7</v>
      </c>
      <c r="E464" s="14" t="s">
        <v>7</v>
      </c>
      <c r="F464" s="13" t="s">
        <v>7</v>
      </c>
      <c r="G464" s="82" t="s">
        <v>7</v>
      </c>
      <c r="H464" s="12" t="s">
        <v>7</v>
      </c>
      <c r="I464" s="16">
        <f>I465</f>
        <v>35</v>
      </c>
      <c r="J464" s="16">
        <f t="shared" ref="J464:K464" si="277">J465</f>
        <v>35</v>
      </c>
      <c r="K464" s="16">
        <f t="shared" si="277"/>
        <v>35</v>
      </c>
    </row>
    <row r="465" spans="1:11" s="5" customFormat="1" ht="45" x14ac:dyDescent="0.2">
      <c r="A465" s="104" t="s">
        <v>271</v>
      </c>
      <c r="B465" s="81">
        <v>136</v>
      </c>
      <c r="C465" s="74">
        <v>104</v>
      </c>
      <c r="D465" s="13" t="s">
        <v>111</v>
      </c>
      <c r="E465" s="14" t="s">
        <v>3</v>
      </c>
      <c r="F465" s="13" t="s">
        <v>2</v>
      </c>
      <c r="G465" s="82" t="s">
        <v>9</v>
      </c>
      <c r="H465" s="12" t="s">
        <v>7</v>
      </c>
      <c r="I465" s="16">
        <f>I466</f>
        <v>35</v>
      </c>
      <c r="J465" s="16">
        <f t="shared" ref="J465:K465" si="278">J466</f>
        <v>35</v>
      </c>
      <c r="K465" s="16">
        <f t="shared" si="278"/>
        <v>35</v>
      </c>
    </row>
    <row r="466" spans="1:11" s="5" customFormat="1" ht="22.5" x14ac:dyDescent="0.2">
      <c r="A466" s="79" t="s">
        <v>121</v>
      </c>
      <c r="B466" s="81">
        <v>136</v>
      </c>
      <c r="C466" s="74">
        <v>104</v>
      </c>
      <c r="D466" s="13" t="s">
        <v>111</v>
      </c>
      <c r="E466" s="14" t="s">
        <v>3</v>
      </c>
      <c r="F466" s="13" t="s">
        <v>2</v>
      </c>
      <c r="G466" s="82" t="s">
        <v>120</v>
      </c>
      <c r="H466" s="12" t="s">
        <v>7</v>
      </c>
      <c r="I466" s="16">
        <f>I467</f>
        <v>35</v>
      </c>
      <c r="J466" s="16">
        <f t="shared" ref="J466:K466" si="279">J467</f>
        <v>35</v>
      </c>
      <c r="K466" s="16">
        <f t="shared" si="279"/>
        <v>35</v>
      </c>
    </row>
    <row r="467" spans="1:11" s="5" customFormat="1" ht="26.1" customHeight="1" x14ac:dyDescent="0.2">
      <c r="A467" s="79" t="s">
        <v>14</v>
      </c>
      <c r="B467" s="81">
        <v>136</v>
      </c>
      <c r="C467" s="74">
        <v>104</v>
      </c>
      <c r="D467" s="13" t="s">
        <v>111</v>
      </c>
      <c r="E467" s="14" t="s">
        <v>3</v>
      </c>
      <c r="F467" s="13" t="s">
        <v>2</v>
      </c>
      <c r="G467" s="82" t="s">
        <v>120</v>
      </c>
      <c r="H467" s="12">
        <v>200</v>
      </c>
      <c r="I467" s="16">
        <f>I468</f>
        <v>35</v>
      </c>
      <c r="J467" s="16">
        <f>J468</f>
        <v>35</v>
      </c>
      <c r="K467" s="16">
        <f>K468</f>
        <v>35</v>
      </c>
    </row>
    <row r="468" spans="1:11" s="5" customFormat="1" ht="22.5" x14ac:dyDescent="0.2">
      <c r="A468" s="79" t="s">
        <v>13</v>
      </c>
      <c r="B468" s="81">
        <v>136</v>
      </c>
      <c r="C468" s="74">
        <v>104</v>
      </c>
      <c r="D468" s="13" t="s">
        <v>111</v>
      </c>
      <c r="E468" s="14" t="s">
        <v>3</v>
      </c>
      <c r="F468" s="13" t="s">
        <v>2</v>
      </c>
      <c r="G468" s="82" t="s">
        <v>120</v>
      </c>
      <c r="H468" s="12">
        <v>240</v>
      </c>
      <c r="I468" s="16">
        <v>35</v>
      </c>
      <c r="J468" s="16">
        <v>35</v>
      </c>
      <c r="K468" s="16">
        <v>35</v>
      </c>
    </row>
    <row r="469" spans="1:11" s="5" customFormat="1" x14ac:dyDescent="0.2">
      <c r="A469" s="79" t="s">
        <v>85</v>
      </c>
      <c r="B469" s="81">
        <v>136</v>
      </c>
      <c r="C469" s="74">
        <v>113</v>
      </c>
      <c r="D469" s="13" t="s">
        <v>7</v>
      </c>
      <c r="E469" s="14" t="s">
        <v>7</v>
      </c>
      <c r="F469" s="13" t="s">
        <v>7</v>
      </c>
      <c r="G469" s="82" t="s">
        <v>7</v>
      </c>
      <c r="H469" s="12" t="s">
        <v>7</v>
      </c>
      <c r="I469" s="16">
        <f>I470+I474</f>
        <v>1006</v>
      </c>
      <c r="J469" s="16">
        <f t="shared" ref="J469:K469" si="280">J470+J474</f>
        <v>854.40000000000009</v>
      </c>
      <c r="K469" s="16">
        <f t="shared" si="280"/>
        <v>854.40000000000009</v>
      </c>
    </row>
    <row r="470" spans="1:11" s="5" customFormat="1" ht="45" x14ac:dyDescent="0.2">
      <c r="A470" s="104" t="s">
        <v>271</v>
      </c>
      <c r="B470" s="81">
        <v>136</v>
      </c>
      <c r="C470" s="74">
        <v>113</v>
      </c>
      <c r="D470" s="13" t="s">
        <v>111</v>
      </c>
      <c r="E470" s="14" t="s">
        <v>3</v>
      </c>
      <c r="F470" s="13" t="s">
        <v>2</v>
      </c>
      <c r="G470" s="82" t="s">
        <v>9</v>
      </c>
      <c r="H470" s="12" t="s">
        <v>7</v>
      </c>
      <c r="I470" s="16">
        <f>I471</f>
        <v>608</v>
      </c>
      <c r="J470" s="16">
        <f t="shared" ref="J470:K472" si="281">J471</f>
        <v>547.20000000000005</v>
      </c>
      <c r="K470" s="16">
        <f t="shared" si="281"/>
        <v>547.20000000000005</v>
      </c>
    </row>
    <row r="471" spans="1:11" s="5" customFormat="1" ht="33.75" x14ac:dyDescent="0.2">
      <c r="A471" s="79" t="s">
        <v>119</v>
      </c>
      <c r="B471" s="81">
        <v>136</v>
      </c>
      <c r="C471" s="74">
        <v>113</v>
      </c>
      <c r="D471" s="13" t="s">
        <v>111</v>
      </c>
      <c r="E471" s="14" t="s">
        <v>3</v>
      </c>
      <c r="F471" s="13" t="s">
        <v>2</v>
      </c>
      <c r="G471" s="82" t="s">
        <v>118</v>
      </c>
      <c r="H471" s="12" t="s">
        <v>7</v>
      </c>
      <c r="I471" s="16">
        <f>I472</f>
        <v>608</v>
      </c>
      <c r="J471" s="16">
        <f t="shared" si="281"/>
        <v>547.20000000000005</v>
      </c>
      <c r="K471" s="16">
        <f t="shared" si="281"/>
        <v>547.20000000000005</v>
      </c>
    </row>
    <row r="472" spans="1:11" s="5" customFormat="1" x14ac:dyDescent="0.2">
      <c r="A472" s="79" t="s">
        <v>71</v>
      </c>
      <c r="B472" s="81">
        <v>136</v>
      </c>
      <c r="C472" s="74">
        <v>113</v>
      </c>
      <c r="D472" s="13" t="s">
        <v>111</v>
      </c>
      <c r="E472" s="14" t="s">
        <v>3</v>
      </c>
      <c r="F472" s="13" t="s">
        <v>2</v>
      </c>
      <c r="G472" s="82" t="s">
        <v>118</v>
      </c>
      <c r="H472" s="12">
        <v>800</v>
      </c>
      <c r="I472" s="16">
        <f>I473</f>
        <v>608</v>
      </c>
      <c r="J472" s="16">
        <f t="shared" si="281"/>
        <v>547.20000000000005</v>
      </c>
      <c r="K472" s="16">
        <f t="shared" si="281"/>
        <v>547.20000000000005</v>
      </c>
    </row>
    <row r="473" spans="1:11" s="5" customFormat="1" ht="33.75" x14ac:dyDescent="0.2">
      <c r="A473" s="79" t="s">
        <v>112</v>
      </c>
      <c r="B473" s="81">
        <v>136</v>
      </c>
      <c r="C473" s="74">
        <v>113</v>
      </c>
      <c r="D473" s="13" t="s">
        <v>111</v>
      </c>
      <c r="E473" s="14" t="s">
        <v>3</v>
      </c>
      <c r="F473" s="13" t="s">
        <v>2</v>
      </c>
      <c r="G473" s="82" t="s">
        <v>118</v>
      </c>
      <c r="H473" s="12">
        <v>810</v>
      </c>
      <c r="I473" s="16">
        <v>608</v>
      </c>
      <c r="J473" s="16">
        <v>547.20000000000005</v>
      </c>
      <c r="K473" s="16">
        <v>547.20000000000005</v>
      </c>
    </row>
    <row r="474" spans="1:11" s="5" customFormat="1" ht="56.1" customHeight="1" x14ac:dyDescent="0.2">
      <c r="A474" s="104" t="s">
        <v>278</v>
      </c>
      <c r="B474" s="81">
        <v>136</v>
      </c>
      <c r="C474" s="74">
        <v>113</v>
      </c>
      <c r="D474" s="13">
        <v>11</v>
      </c>
      <c r="E474" s="14" t="s">
        <v>3</v>
      </c>
      <c r="F474" s="13" t="s">
        <v>2</v>
      </c>
      <c r="G474" s="82" t="s">
        <v>9</v>
      </c>
      <c r="H474" s="12" t="s">
        <v>7</v>
      </c>
      <c r="I474" s="16">
        <f t="shared" ref="I474:K475" si="282">I475</f>
        <v>398</v>
      </c>
      <c r="J474" s="16">
        <f t="shared" si="282"/>
        <v>307.2</v>
      </c>
      <c r="K474" s="16">
        <f t="shared" si="282"/>
        <v>307.2</v>
      </c>
    </row>
    <row r="475" spans="1:11" s="5" customFormat="1" ht="22.5" x14ac:dyDescent="0.2">
      <c r="A475" s="104" t="s">
        <v>300</v>
      </c>
      <c r="B475" s="81">
        <v>136</v>
      </c>
      <c r="C475" s="74">
        <v>113</v>
      </c>
      <c r="D475" s="13">
        <v>11</v>
      </c>
      <c r="E475" s="14">
        <v>1</v>
      </c>
      <c r="F475" s="13" t="s">
        <v>2</v>
      </c>
      <c r="G475" s="82" t="s">
        <v>9</v>
      </c>
      <c r="H475" s="12"/>
      <c r="I475" s="16">
        <f t="shared" si="282"/>
        <v>398</v>
      </c>
      <c r="J475" s="16">
        <f t="shared" si="282"/>
        <v>307.2</v>
      </c>
      <c r="K475" s="16">
        <f t="shared" si="282"/>
        <v>307.2</v>
      </c>
    </row>
    <row r="476" spans="1:11" s="5" customFormat="1" ht="29.1" customHeight="1" x14ac:dyDescent="0.2">
      <c r="A476" s="79" t="s">
        <v>80</v>
      </c>
      <c r="B476" s="81">
        <v>136</v>
      </c>
      <c r="C476" s="74">
        <v>113</v>
      </c>
      <c r="D476" s="13">
        <v>11</v>
      </c>
      <c r="E476" s="14" t="s">
        <v>3</v>
      </c>
      <c r="F476" s="13" t="s">
        <v>2</v>
      </c>
      <c r="G476" s="82" t="s">
        <v>79</v>
      </c>
      <c r="H476" s="12" t="s">
        <v>7</v>
      </c>
      <c r="I476" s="16">
        <f>I477</f>
        <v>398</v>
      </c>
      <c r="J476" s="16">
        <f t="shared" ref="J476:K477" si="283">J477</f>
        <v>307.2</v>
      </c>
      <c r="K476" s="16">
        <f t="shared" si="283"/>
        <v>307.2</v>
      </c>
    </row>
    <row r="477" spans="1:11" s="5" customFormat="1" ht="26.1" customHeight="1" x14ac:dyDescent="0.2">
      <c r="A477" s="79" t="s">
        <v>14</v>
      </c>
      <c r="B477" s="81">
        <v>136</v>
      </c>
      <c r="C477" s="74">
        <v>113</v>
      </c>
      <c r="D477" s="13">
        <v>11</v>
      </c>
      <c r="E477" s="14" t="s">
        <v>3</v>
      </c>
      <c r="F477" s="13" t="s">
        <v>2</v>
      </c>
      <c r="G477" s="82" t="s">
        <v>79</v>
      </c>
      <c r="H477" s="12">
        <v>200</v>
      </c>
      <c r="I477" s="16">
        <f>I478</f>
        <v>398</v>
      </c>
      <c r="J477" s="16">
        <f t="shared" si="283"/>
        <v>307.2</v>
      </c>
      <c r="K477" s="16">
        <f t="shared" si="283"/>
        <v>307.2</v>
      </c>
    </row>
    <row r="478" spans="1:11" s="5" customFormat="1" ht="28.15" customHeight="1" x14ac:dyDescent="0.2">
      <c r="A478" s="79" t="s">
        <v>13</v>
      </c>
      <c r="B478" s="81">
        <v>136</v>
      </c>
      <c r="C478" s="74">
        <v>113</v>
      </c>
      <c r="D478" s="13">
        <v>11</v>
      </c>
      <c r="E478" s="14" t="s">
        <v>3</v>
      </c>
      <c r="F478" s="13" t="s">
        <v>2</v>
      </c>
      <c r="G478" s="82" t="s">
        <v>79</v>
      </c>
      <c r="H478" s="12">
        <v>240</v>
      </c>
      <c r="I478" s="16">
        <v>398</v>
      </c>
      <c r="J478" s="16">
        <v>307.2</v>
      </c>
      <c r="K478" s="16">
        <v>307.2</v>
      </c>
    </row>
    <row r="479" spans="1:11" s="5" customFormat="1" ht="21" customHeight="1" x14ac:dyDescent="0.2">
      <c r="A479" s="79" t="s">
        <v>104</v>
      </c>
      <c r="B479" s="81">
        <v>136</v>
      </c>
      <c r="C479" s="74">
        <v>400</v>
      </c>
      <c r="D479" s="13" t="s">
        <v>7</v>
      </c>
      <c r="E479" s="14" t="s">
        <v>7</v>
      </c>
      <c r="F479" s="13" t="s">
        <v>7</v>
      </c>
      <c r="G479" s="82" t="s">
        <v>7</v>
      </c>
      <c r="H479" s="12" t="s">
        <v>7</v>
      </c>
      <c r="I479" s="16">
        <f>I480+I485</f>
        <v>10792.099999999999</v>
      </c>
      <c r="J479" s="16">
        <f>J480+J485</f>
        <v>10853.900000000001</v>
      </c>
      <c r="K479" s="16">
        <f>K480+K485</f>
        <v>11245.3</v>
      </c>
    </row>
    <row r="480" spans="1:11" s="5" customFormat="1" ht="21" customHeight="1" x14ac:dyDescent="0.2">
      <c r="A480" s="79" t="s">
        <v>117</v>
      </c>
      <c r="B480" s="81">
        <v>136</v>
      </c>
      <c r="C480" s="74">
        <v>405</v>
      </c>
      <c r="D480" s="13" t="s">
        <v>7</v>
      </c>
      <c r="E480" s="14" t="s">
        <v>7</v>
      </c>
      <c r="F480" s="13" t="s">
        <v>7</v>
      </c>
      <c r="G480" s="82" t="s">
        <v>7</v>
      </c>
      <c r="H480" s="12" t="s">
        <v>7</v>
      </c>
      <c r="I480" s="16">
        <f>I481</f>
        <v>307</v>
      </c>
      <c r="J480" s="16">
        <f t="shared" ref="J480:K481" si="284">J481</f>
        <v>307</v>
      </c>
      <c r="K480" s="16">
        <f t="shared" si="284"/>
        <v>307</v>
      </c>
    </row>
    <row r="481" spans="1:11" s="5" customFormat="1" ht="43.15" customHeight="1" x14ac:dyDescent="0.2">
      <c r="A481" s="104" t="s">
        <v>271</v>
      </c>
      <c r="B481" s="81">
        <v>136</v>
      </c>
      <c r="C481" s="74">
        <v>405</v>
      </c>
      <c r="D481" s="13" t="s">
        <v>111</v>
      </c>
      <c r="E481" s="14" t="s">
        <v>3</v>
      </c>
      <c r="F481" s="13" t="s">
        <v>2</v>
      </c>
      <c r="G481" s="82" t="s">
        <v>9</v>
      </c>
      <c r="H481" s="12" t="s">
        <v>7</v>
      </c>
      <c r="I481" s="16">
        <f>I482</f>
        <v>307</v>
      </c>
      <c r="J481" s="16">
        <f t="shared" si="284"/>
        <v>307</v>
      </c>
      <c r="K481" s="16">
        <f t="shared" si="284"/>
        <v>307</v>
      </c>
    </row>
    <row r="482" spans="1:11" s="5" customFormat="1" ht="22.5" x14ac:dyDescent="0.2">
      <c r="A482" s="79" t="s">
        <v>116</v>
      </c>
      <c r="B482" s="81">
        <v>136</v>
      </c>
      <c r="C482" s="74">
        <v>405</v>
      </c>
      <c r="D482" s="13" t="s">
        <v>111</v>
      </c>
      <c r="E482" s="14" t="s">
        <v>3</v>
      </c>
      <c r="F482" s="13" t="s">
        <v>2</v>
      </c>
      <c r="G482" s="82" t="s">
        <v>115</v>
      </c>
      <c r="H482" s="12" t="s">
        <v>7</v>
      </c>
      <c r="I482" s="16">
        <f t="shared" ref="I482:K483" si="285">I483</f>
        <v>307</v>
      </c>
      <c r="J482" s="16">
        <f t="shared" si="285"/>
        <v>307</v>
      </c>
      <c r="K482" s="16">
        <f t="shared" si="285"/>
        <v>307</v>
      </c>
    </row>
    <row r="483" spans="1:11" s="5" customFormat="1" ht="20.100000000000001" customHeight="1" x14ac:dyDescent="0.2">
      <c r="A483" s="79" t="s">
        <v>71</v>
      </c>
      <c r="B483" s="81">
        <v>136</v>
      </c>
      <c r="C483" s="74">
        <v>405</v>
      </c>
      <c r="D483" s="13" t="s">
        <v>111</v>
      </c>
      <c r="E483" s="14" t="s">
        <v>3</v>
      </c>
      <c r="F483" s="13" t="s">
        <v>2</v>
      </c>
      <c r="G483" s="82" t="s">
        <v>115</v>
      </c>
      <c r="H483" s="12">
        <v>800</v>
      </c>
      <c r="I483" s="16">
        <f t="shared" si="285"/>
        <v>307</v>
      </c>
      <c r="J483" s="16">
        <f t="shared" si="285"/>
        <v>307</v>
      </c>
      <c r="K483" s="16">
        <f t="shared" si="285"/>
        <v>307</v>
      </c>
    </row>
    <row r="484" spans="1:11" s="5" customFormat="1" ht="33.75" x14ac:dyDescent="0.2">
      <c r="A484" s="79" t="s">
        <v>112</v>
      </c>
      <c r="B484" s="81">
        <v>136</v>
      </c>
      <c r="C484" s="74">
        <v>405</v>
      </c>
      <c r="D484" s="13" t="s">
        <v>111</v>
      </c>
      <c r="E484" s="14" t="s">
        <v>3</v>
      </c>
      <c r="F484" s="13" t="s">
        <v>2</v>
      </c>
      <c r="G484" s="82" t="s">
        <v>115</v>
      </c>
      <c r="H484" s="12">
        <v>810</v>
      </c>
      <c r="I484" s="16">
        <v>307</v>
      </c>
      <c r="J484" s="16">
        <v>307</v>
      </c>
      <c r="K484" s="16">
        <v>307</v>
      </c>
    </row>
    <row r="485" spans="1:11" s="5" customFormat="1" x14ac:dyDescent="0.2">
      <c r="A485" s="79" t="s">
        <v>103</v>
      </c>
      <c r="B485" s="81">
        <v>136</v>
      </c>
      <c r="C485" s="74">
        <v>412</v>
      </c>
      <c r="D485" s="13" t="s">
        <v>7</v>
      </c>
      <c r="E485" s="14" t="s">
        <v>7</v>
      </c>
      <c r="F485" s="13" t="s">
        <v>7</v>
      </c>
      <c r="G485" s="82" t="s">
        <v>7</v>
      </c>
      <c r="H485" s="12" t="s">
        <v>7</v>
      </c>
      <c r="I485" s="16">
        <f>I486+I504</f>
        <v>10485.099999999999</v>
      </c>
      <c r="J485" s="16">
        <f t="shared" ref="J485:K485" si="286">J486+J504</f>
        <v>10546.900000000001</v>
      </c>
      <c r="K485" s="16">
        <f t="shared" si="286"/>
        <v>10938.3</v>
      </c>
    </row>
    <row r="486" spans="1:11" s="5" customFormat="1" ht="45" x14ac:dyDescent="0.2">
      <c r="A486" s="104" t="s">
        <v>271</v>
      </c>
      <c r="B486" s="81">
        <v>136</v>
      </c>
      <c r="C486" s="74">
        <v>412</v>
      </c>
      <c r="D486" s="13" t="s">
        <v>111</v>
      </c>
      <c r="E486" s="14" t="s">
        <v>3</v>
      </c>
      <c r="F486" s="13" t="s">
        <v>2</v>
      </c>
      <c r="G486" s="82" t="s">
        <v>9</v>
      </c>
      <c r="H486" s="12" t="s">
        <v>7</v>
      </c>
      <c r="I486" s="16">
        <f>I487+I490+I495+I498+I501</f>
        <v>9825.0999999999985</v>
      </c>
      <c r="J486" s="16">
        <f t="shared" ref="J486:K486" si="287">J487+J490+J495+J498+J501</f>
        <v>9886.9000000000015</v>
      </c>
      <c r="K486" s="16">
        <f t="shared" si="287"/>
        <v>10278.299999999999</v>
      </c>
    </row>
    <row r="487" spans="1:11" s="5" customFormat="1" ht="34.5" customHeight="1" x14ac:dyDescent="0.2">
      <c r="A487" s="79" t="s">
        <v>261</v>
      </c>
      <c r="B487" s="81">
        <v>136</v>
      </c>
      <c r="C487" s="74">
        <v>412</v>
      </c>
      <c r="D487" s="13">
        <v>1</v>
      </c>
      <c r="E487" s="14">
        <v>0</v>
      </c>
      <c r="F487" s="13">
        <v>0</v>
      </c>
      <c r="G487" s="82">
        <v>78270</v>
      </c>
      <c r="H487" s="12"/>
      <c r="I487" s="16">
        <f t="shared" ref="I487:K488" si="288">I488</f>
        <v>417.5</v>
      </c>
      <c r="J487" s="16">
        <f t="shared" si="288"/>
        <v>403</v>
      </c>
      <c r="K487" s="16">
        <f t="shared" si="288"/>
        <v>429.5</v>
      </c>
    </row>
    <row r="488" spans="1:11" s="5" customFormat="1" x14ac:dyDescent="0.2">
      <c r="A488" s="79" t="s">
        <v>71</v>
      </c>
      <c r="B488" s="81">
        <v>136</v>
      </c>
      <c r="C488" s="74">
        <v>412</v>
      </c>
      <c r="D488" s="13">
        <v>1</v>
      </c>
      <c r="E488" s="14">
        <v>0</v>
      </c>
      <c r="F488" s="13">
        <v>0</v>
      </c>
      <c r="G488" s="82">
        <v>78270</v>
      </c>
      <c r="H488" s="12">
        <v>800</v>
      </c>
      <c r="I488" s="16">
        <f t="shared" si="288"/>
        <v>417.5</v>
      </c>
      <c r="J488" s="16">
        <f t="shared" si="288"/>
        <v>403</v>
      </c>
      <c r="K488" s="16">
        <f t="shared" si="288"/>
        <v>429.5</v>
      </c>
    </row>
    <row r="489" spans="1:11" s="5" customFormat="1" ht="36.6" customHeight="1" x14ac:dyDescent="0.2">
      <c r="A489" s="79" t="s">
        <v>112</v>
      </c>
      <c r="B489" s="81">
        <v>136</v>
      </c>
      <c r="C489" s="74">
        <v>412</v>
      </c>
      <c r="D489" s="13">
        <v>1</v>
      </c>
      <c r="E489" s="14">
        <v>0</v>
      </c>
      <c r="F489" s="13">
        <v>0</v>
      </c>
      <c r="G489" s="82">
        <v>78270</v>
      </c>
      <c r="H489" s="12">
        <v>810</v>
      </c>
      <c r="I489" s="16">
        <v>417.5</v>
      </c>
      <c r="J489" s="16">
        <v>403</v>
      </c>
      <c r="K489" s="16">
        <v>429.5</v>
      </c>
    </row>
    <row r="490" spans="1:11" s="5" customFormat="1" ht="22.5" x14ac:dyDescent="0.2">
      <c r="A490" s="79" t="s">
        <v>15</v>
      </c>
      <c r="B490" s="81">
        <v>136</v>
      </c>
      <c r="C490" s="74">
        <v>412</v>
      </c>
      <c r="D490" s="13" t="s">
        <v>111</v>
      </c>
      <c r="E490" s="14" t="s">
        <v>3</v>
      </c>
      <c r="F490" s="13" t="s">
        <v>2</v>
      </c>
      <c r="G490" s="82" t="s">
        <v>11</v>
      </c>
      <c r="H490" s="12" t="s">
        <v>7</v>
      </c>
      <c r="I490" s="16">
        <f>I491+I493</f>
        <v>9077.1999999999989</v>
      </c>
      <c r="J490" s="16">
        <f t="shared" ref="J490:K490" si="289">J491+J493</f>
        <v>9163.1</v>
      </c>
      <c r="K490" s="16">
        <f t="shared" si="289"/>
        <v>9510.4</v>
      </c>
    </row>
    <row r="491" spans="1:11" s="5" customFormat="1" ht="47.1" customHeight="1" x14ac:dyDescent="0.2">
      <c r="A491" s="79" t="s">
        <v>6</v>
      </c>
      <c r="B491" s="81">
        <v>136</v>
      </c>
      <c r="C491" s="74">
        <v>412</v>
      </c>
      <c r="D491" s="13" t="s">
        <v>111</v>
      </c>
      <c r="E491" s="14" t="s">
        <v>3</v>
      </c>
      <c r="F491" s="13" t="s">
        <v>2</v>
      </c>
      <c r="G491" s="82" t="s">
        <v>11</v>
      </c>
      <c r="H491" s="12">
        <v>100</v>
      </c>
      <c r="I491" s="16">
        <f t="shared" ref="I491:K491" si="290">I492</f>
        <v>8902.7999999999993</v>
      </c>
      <c r="J491" s="16">
        <f t="shared" si="290"/>
        <v>8988.7000000000007</v>
      </c>
      <c r="K491" s="16">
        <f t="shared" si="290"/>
        <v>9336</v>
      </c>
    </row>
    <row r="492" spans="1:11" s="5" customFormat="1" ht="22.5" x14ac:dyDescent="0.2">
      <c r="A492" s="79" t="s">
        <v>5</v>
      </c>
      <c r="B492" s="81">
        <v>136</v>
      </c>
      <c r="C492" s="74">
        <v>412</v>
      </c>
      <c r="D492" s="13" t="s">
        <v>111</v>
      </c>
      <c r="E492" s="14" t="s">
        <v>3</v>
      </c>
      <c r="F492" s="13" t="s">
        <v>2</v>
      </c>
      <c r="G492" s="82" t="s">
        <v>11</v>
      </c>
      <c r="H492" s="12">
        <v>120</v>
      </c>
      <c r="I492" s="16">
        <f>8596+306.8</f>
        <v>8902.7999999999993</v>
      </c>
      <c r="J492" s="16">
        <v>8988.7000000000007</v>
      </c>
      <c r="K492" s="16">
        <v>9336</v>
      </c>
    </row>
    <row r="493" spans="1:11" s="5" customFormat="1" ht="25.15" customHeight="1" x14ac:dyDescent="0.2">
      <c r="A493" s="79" t="s">
        <v>14</v>
      </c>
      <c r="B493" s="81">
        <v>136</v>
      </c>
      <c r="C493" s="74">
        <v>412</v>
      </c>
      <c r="D493" s="13" t="s">
        <v>111</v>
      </c>
      <c r="E493" s="14" t="s">
        <v>3</v>
      </c>
      <c r="F493" s="13" t="s">
        <v>2</v>
      </c>
      <c r="G493" s="82" t="s">
        <v>11</v>
      </c>
      <c r="H493" s="12">
        <v>200</v>
      </c>
      <c r="I493" s="16">
        <f t="shared" ref="I493:K493" si="291">I494</f>
        <v>174.4</v>
      </c>
      <c r="J493" s="16">
        <f t="shared" si="291"/>
        <v>174.4</v>
      </c>
      <c r="K493" s="16">
        <f t="shared" si="291"/>
        <v>174.4</v>
      </c>
    </row>
    <row r="494" spans="1:11" s="5" customFormat="1" ht="22.5" x14ac:dyDescent="0.2">
      <c r="A494" s="79" t="s">
        <v>13</v>
      </c>
      <c r="B494" s="81">
        <v>136</v>
      </c>
      <c r="C494" s="74">
        <v>412</v>
      </c>
      <c r="D494" s="13" t="s">
        <v>111</v>
      </c>
      <c r="E494" s="14" t="s">
        <v>3</v>
      </c>
      <c r="F494" s="13" t="s">
        <v>2</v>
      </c>
      <c r="G494" s="82" t="s">
        <v>11</v>
      </c>
      <c r="H494" s="12">
        <v>240</v>
      </c>
      <c r="I494" s="16">
        <f>186.4-12</f>
        <v>174.4</v>
      </c>
      <c r="J494" s="16">
        <f>186.4-12</f>
        <v>174.4</v>
      </c>
      <c r="K494" s="16">
        <f>186.4-12</f>
        <v>174.4</v>
      </c>
    </row>
    <row r="495" spans="1:11" s="5" customFormat="1" ht="22.5" x14ac:dyDescent="0.2">
      <c r="A495" s="79" t="s">
        <v>114</v>
      </c>
      <c r="B495" s="81">
        <v>136</v>
      </c>
      <c r="C495" s="74">
        <v>412</v>
      </c>
      <c r="D495" s="13" t="s">
        <v>111</v>
      </c>
      <c r="E495" s="14" t="s">
        <v>3</v>
      </c>
      <c r="F495" s="13" t="s">
        <v>2</v>
      </c>
      <c r="G495" s="82" t="s">
        <v>113</v>
      </c>
      <c r="H495" s="12" t="s">
        <v>7</v>
      </c>
      <c r="I495" s="16">
        <f t="shared" ref="I495:K496" si="292">I496</f>
        <v>10.9</v>
      </c>
      <c r="J495" s="16">
        <f t="shared" si="292"/>
        <v>10.9</v>
      </c>
      <c r="K495" s="16">
        <f t="shared" si="292"/>
        <v>10.9</v>
      </c>
    </row>
    <row r="496" spans="1:11" s="5" customFormat="1" x14ac:dyDescent="0.2">
      <c r="A496" s="79" t="s">
        <v>71</v>
      </c>
      <c r="B496" s="81">
        <v>136</v>
      </c>
      <c r="C496" s="74">
        <v>412</v>
      </c>
      <c r="D496" s="13" t="s">
        <v>111</v>
      </c>
      <c r="E496" s="14" t="s">
        <v>3</v>
      </c>
      <c r="F496" s="13" t="s">
        <v>2</v>
      </c>
      <c r="G496" s="82" t="s">
        <v>113</v>
      </c>
      <c r="H496" s="12">
        <v>800</v>
      </c>
      <c r="I496" s="16">
        <f>I497</f>
        <v>10.9</v>
      </c>
      <c r="J496" s="16">
        <f t="shared" si="292"/>
        <v>10.9</v>
      </c>
      <c r="K496" s="16">
        <f t="shared" si="292"/>
        <v>10.9</v>
      </c>
    </row>
    <row r="497" spans="1:11" s="5" customFormat="1" ht="33.75" x14ac:dyDescent="0.2">
      <c r="A497" s="79" t="s">
        <v>112</v>
      </c>
      <c r="B497" s="81">
        <v>136</v>
      </c>
      <c r="C497" s="74">
        <v>412</v>
      </c>
      <c r="D497" s="13" t="s">
        <v>111</v>
      </c>
      <c r="E497" s="14" t="s">
        <v>3</v>
      </c>
      <c r="F497" s="13" t="s">
        <v>2</v>
      </c>
      <c r="G497" s="82" t="s">
        <v>113</v>
      </c>
      <c r="H497" s="12">
        <v>810</v>
      </c>
      <c r="I497" s="16">
        <v>10.9</v>
      </c>
      <c r="J497" s="16">
        <v>10.9</v>
      </c>
      <c r="K497" s="16">
        <v>10.9</v>
      </c>
    </row>
    <row r="498" spans="1:11" s="5" customFormat="1" ht="38.65" customHeight="1" x14ac:dyDescent="0.2">
      <c r="A498" s="79" t="s">
        <v>371</v>
      </c>
      <c r="B498" s="81">
        <v>136</v>
      </c>
      <c r="C498" s="74">
        <v>412</v>
      </c>
      <c r="D498" s="13">
        <v>1</v>
      </c>
      <c r="E498" s="14">
        <v>0</v>
      </c>
      <c r="F498" s="13">
        <v>0</v>
      </c>
      <c r="G498" s="82">
        <v>82330</v>
      </c>
      <c r="H498" s="12"/>
      <c r="I498" s="16">
        <f t="shared" ref="I498:K499" si="293">I499</f>
        <v>278.3</v>
      </c>
      <c r="J498" s="16">
        <f t="shared" si="293"/>
        <v>268.7</v>
      </c>
      <c r="K498" s="16">
        <f t="shared" si="293"/>
        <v>286.3</v>
      </c>
    </row>
    <row r="499" spans="1:11" s="5" customFormat="1" x14ac:dyDescent="0.2">
      <c r="A499" s="79" t="s">
        <v>71</v>
      </c>
      <c r="B499" s="81">
        <v>136</v>
      </c>
      <c r="C499" s="74">
        <v>412</v>
      </c>
      <c r="D499" s="13">
        <v>1</v>
      </c>
      <c r="E499" s="14">
        <v>0</v>
      </c>
      <c r="F499" s="13">
        <v>0</v>
      </c>
      <c r="G499" s="82">
        <v>82330</v>
      </c>
      <c r="H499" s="12">
        <v>800</v>
      </c>
      <c r="I499" s="16">
        <f t="shared" si="293"/>
        <v>278.3</v>
      </c>
      <c r="J499" s="16">
        <f t="shared" si="293"/>
        <v>268.7</v>
      </c>
      <c r="K499" s="16">
        <f t="shared" si="293"/>
        <v>286.3</v>
      </c>
    </row>
    <row r="500" spans="1:11" s="5" customFormat="1" ht="33.75" x14ac:dyDescent="0.2">
      <c r="A500" s="79" t="s">
        <v>112</v>
      </c>
      <c r="B500" s="81">
        <v>136</v>
      </c>
      <c r="C500" s="74">
        <v>412</v>
      </c>
      <c r="D500" s="13">
        <v>1</v>
      </c>
      <c r="E500" s="14">
        <v>0</v>
      </c>
      <c r="F500" s="13">
        <v>0</v>
      </c>
      <c r="G500" s="82">
        <v>82330</v>
      </c>
      <c r="H500" s="12">
        <v>810</v>
      </c>
      <c r="I500" s="16">
        <v>278.3</v>
      </c>
      <c r="J500" s="16">
        <v>268.7</v>
      </c>
      <c r="K500" s="16">
        <v>286.3</v>
      </c>
    </row>
    <row r="501" spans="1:11" s="5" customFormat="1" x14ac:dyDescent="0.2">
      <c r="A501" s="79" t="s">
        <v>337</v>
      </c>
      <c r="B501" s="81">
        <v>136</v>
      </c>
      <c r="C501" s="74">
        <v>412</v>
      </c>
      <c r="D501" s="13">
        <v>1</v>
      </c>
      <c r="E501" s="14">
        <v>0</v>
      </c>
      <c r="F501" s="13">
        <v>0</v>
      </c>
      <c r="G501" s="82">
        <v>82340</v>
      </c>
      <c r="H501" s="12"/>
      <c r="I501" s="16">
        <f>I502</f>
        <v>41.2</v>
      </c>
      <c r="J501" s="16">
        <f t="shared" ref="J501:K501" si="294">J502</f>
        <v>41.2</v>
      </c>
      <c r="K501" s="16">
        <f t="shared" si="294"/>
        <v>41.2</v>
      </c>
    </row>
    <row r="502" spans="1:11" s="5" customFormat="1" ht="22.5" x14ac:dyDescent="0.2">
      <c r="A502" s="79" t="s">
        <v>14</v>
      </c>
      <c r="B502" s="81">
        <v>136</v>
      </c>
      <c r="C502" s="74">
        <v>412</v>
      </c>
      <c r="D502" s="13">
        <v>1</v>
      </c>
      <c r="E502" s="14">
        <v>0</v>
      </c>
      <c r="F502" s="13">
        <v>0</v>
      </c>
      <c r="G502" s="82">
        <v>82340</v>
      </c>
      <c r="H502" s="12">
        <v>200</v>
      </c>
      <c r="I502" s="16">
        <f>I503</f>
        <v>41.2</v>
      </c>
      <c r="J502" s="16">
        <f>J503</f>
        <v>41.2</v>
      </c>
      <c r="K502" s="16">
        <f>K503</f>
        <v>41.2</v>
      </c>
    </row>
    <row r="503" spans="1:11" s="5" customFormat="1" ht="22.5" x14ac:dyDescent="0.2">
      <c r="A503" s="79" t="s">
        <v>13</v>
      </c>
      <c r="B503" s="81">
        <v>136</v>
      </c>
      <c r="C503" s="74">
        <v>412</v>
      </c>
      <c r="D503" s="13">
        <v>1</v>
      </c>
      <c r="E503" s="14">
        <v>0</v>
      </c>
      <c r="F503" s="13">
        <v>0</v>
      </c>
      <c r="G503" s="82">
        <v>82340</v>
      </c>
      <c r="H503" s="12">
        <v>240</v>
      </c>
      <c r="I503" s="16">
        <v>41.2</v>
      </c>
      <c r="J503" s="16">
        <v>41.2</v>
      </c>
      <c r="K503" s="16">
        <v>41.2</v>
      </c>
    </row>
    <row r="504" spans="1:11" s="5" customFormat="1" x14ac:dyDescent="0.2">
      <c r="A504" s="79" t="s">
        <v>357</v>
      </c>
      <c r="B504" s="81">
        <v>136</v>
      </c>
      <c r="C504" s="74">
        <v>412</v>
      </c>
      <c r="D504" s="13">
        <v>59</v>
      </c>
      <c r="E504" s="14">
        <v>0</v>
      </c>
      <c r="F504" s="13">
        <v>0</v>
      </c>
      <c r="G504" s="82">
        <v>0</v>
      </c>
      <c r="H504" s="12"/>
      <c r="I504" s="16">
        <f>I505</f>
        <v>660</v>
      </c>
      <c r="J504" s="16">
        <f t="shared" ref="J504:K504" si="295">J505</f>
        <v>660</v>
      </c>
      <c r="K504" s="16">
        <f t="shared" si="295"/>
        <v>660</v>
      </c>
    </row>
    <row r="505" spans="1:11" s="5" customFormat="1" x14ac:dyDescent="0.2">
      <c r="A505" s="79" t="s">
        <v>355</v>
      </c>
      <c r="B505" s="81">
        <v>136</v>
      </c>
      <c r="C505" s="74">
        <v>412</v>
      </c>
      <c r="D505" s="13">
        <v>59</v>
      </c>
      <c r="E505" s="14">
        <v>0</v>
      </c>
      <c r="F505" s="13">
        <v>0</v>
      </c>
      <c r="G505" s="82">
        <v>80970</v>
      </c>
      <c r="H505" s="12"/>
      <c r="I505" s="16">
        <f>I506</f>
        <v>660</v>
      </c>
      <c r="J505" s="16">
        <f t="shared" ref="J505:K506" si="296">J506</f>
        <v>660</v>
      </c>
      <c r="K505" s="16">
        <f t="shared" si="296"/>
        <v>660</v>
      </c>
    </row>
    <row r="506" spans="1:11" s="5" customFormat="1" x14ac:dyDescent="0.2">
      <c r="A506" s="79" t="s">
        <v>71</v>
      </c>
      <c r="B506" s="81">
        <v>136</v>
      </c>
      <c r="C506" s="74">
        <v>412</v>
      </c>
      <c r="D506" s="13">
        <v>59</v>
      </c>
      <c r="E506" s="14">
        <v>0</v>
      </c>
      <c r="F506" s="13">
        <v>0</v>
      </c>
      <c r="G506" s="82">
        <v>80970</v>
      </c>
      <c r="H506" s="12">
        <v>800</v>
      </c>
      <c r="I506" s="16">
        <f>I507</f>
        <v>660</v>
      </c>
      <c r="J506" s="16">
        <f t="shared" si="296"/>
        <v>660</v>
      </c>
      <c r="K506" s="16">
        <f t="shared" si="296"/>
        <v>660</v>
      </c>
    </row>
    <row r="507" spans="1:11" s="5" customFormat="1" x14ac:dyDescent="0.2">
      <c r="A507" s="79" t="s">
        <v>356</v>
      </c>
      <c r="B507" s="81">
        <v>136</v>
      </c>
      <c r="C507" s="74">
        <v>412</v>
      </c>
      <c r="D507" s="13">
        <v>59</v>
      </c>
      <c r="E507" s="14">
        <v>0</v>
      </c>
      <c r="F507" s="13">
        <v>0</v>
      </c>
      <c r="G507" s="82">
        <v>80970</v>
      </c>
      <c r="H507" s="12">
        <v>830</v>
      </c>
      <c r="I507" s="16">
        <v>660</v>
      </c>
      <c r="J507" s="16">
        <v>660</v>
      </c>
      <c r="K507" s="16">
        <v>660</v>
      </c>
    </row>
    <row r="508" spans="1:11" s="5" customFormat="1" x14ac:dyDescent="0.2">
      <c r="A508" s="79" t="s">
        <v>61</v>
      </c>
      <c r="B508" s="81">
        <v>136</v>
      </c>
      <c r="C508" s="74">
        <v>700</v>
      </c>
      <c r="D508" s="13"/>
      <c r="E508" s="14"/>
      <c r="F508" s="13"/>
      <c r="G508" s="82"/>
      <c r="H508" s="12"/>
      <c r="I508" s="16">
        <f>I509</f>
        <v>12</v>
      </c>
      <c r="J508" s="16">
        <f t="shared" ref="J508:K508" si="297">J509</f>
        <v>12</v>
      </c>
      <c r="K508" s="16">
        <f t="shared" si="297"/>
        <v>12</v>
      </c>
    </row>
    <row r="509" spans="1:11" s="5" customFormat="1" ht="22.5" x14ac:dyDescent="0.2">
      <c r="A509" s="79" t="s">
        <v>362</v>
      </c>
      <c r="B509" s="81">
        <v>136</v>
      </c>
      <c r="C509" s="74">
        <v>705</v>
      </c>
      <c r="D509" s="13"/>
      <c r="E509" s="14"/>
      <c r="F509" s="13"/>
      <c r="G509" s="82"/>
      <c r="H509" s="12"/>
      <c r="I509" s="16">
        <f>I510</f>
        <v>12</v>
      </c>
      <c r="J509" s="16">
        <f t="shared" ref="J509:K512" si="298">J510</f>
        <v>12</v>
      </c>
      <c r="K509" s="16">
        <f t="shared" si="298"/>
        <v>12</v>
      </c>
    </row>
    <row r="510" spans="1:11" s="5" customFormat="1" ht="45" x14ac:dyDescent="0.2">
      <c r="A510" s="104" t="s">
        <v>271</v>
      </c>
      <c r="B510" s="81">
        <v>136</v>
      </c>
      <c r="C510" s="74">
        <v>705</v>
      </c>
      <c r="D510" s="13" t="s">
        <v>111</v>
      </c>
      <c r="E510" s="14" t="s">
        <v>3</v>
      </c>
      <c r="F510" s="13" t="s">
        <v>2</v>
      </c>
      <c r="G510" s="82" t="s">
        <v>9</v>
      </c>
      <c r="H510" s="12"/>
      <c r="I510" s="16">
        <f>I511</f>
        <v>12</v>
      </c>
      <c r="J510" s="16">
        <f t="shared" si="298"/>
        <v>12</v>
      </c>
      <c r="K510" s="16">
        <f t="shared" si="298"/>
        <v>12</v>
      </c>
    </row>
    <row r="511" spans="1:11" s="5" customFormat="1" ht="22.5" x14ac:dyDescent="0.2">
      <c r="A511" s="79" t="s">
        <v>15</v>
      </c>
      <c r="B511" s="81">
        <v>136</v>
      </c>
      <c r="C511" s="74">
        <v>705</v>
      </c>
      <c r="D511" s="13" t="s">
        <v>111</v>
      </c>
      <c r="E511" s="14" t="s">
        <v>3</v>
      </c>
      <c r="F511" s="13" t="s">
        <v>2</v>
      </c>
      <c r="G511" s="82" t="s">
        <v>11</v>
      </c>
      <c r="H511" s="12"/>
      <c r="I511" s="16">
        <f>I512</f>
        <v>12</v>
      </c>
      <c r="J511" s="16">
        <f t="shared" si="298"/>
        <v>12</v>
      </c>
      <c r="K511" s="16">
        <f t="shared" si="298"/>
        <v>12</v>
      </c>
    </row>
    <row r="512" spans="1:11" s="5" customFormat="1" ht="22.5" x14ac:dyDescent="0.2">
      <c r="A512" s="79" t="s">
        <v>14</v>
      </c>
      <c r="B512" s="81">
        <v>136</v>
      </c>
      <c r="C512" s="74">
        <v>705</v>
      </c>
      <c r="D512" s="13" t="s">
        <v>111</v>
      </c>
      <c r="E512" s="14" t="s">
        <v>3</v>
      </c>
      <c r="F512" s="13" t="s">
        <v>2</v>
      </c>
      <c r="G512" s="82" t="s">
        <v>11</v>
      </c>
      <c r="H512" s="12">
        <v>200</v>
      </c>
      <c r="I512" s="16">
        <f>I513</f>
        <v>12</v>
      </c>
      <c r="J512" s="16">
        <f t="shared" si="298"/>
        <v>12</v>
      </c>
      <c r="K512" s="16">
        <f t="shared" si="298"/>
        <v>12</v>
      </c>
    </row>
    <row r="513" spans="1:11" s="5" customFormat="1" ht="22.5" x14ac:dyDescent="0.2">
      <c r="A513" s="79" t="s">
        <v>13</v>
      </c>
      <c r="B513" s="81">
        <v>136</v>
      </c>
      <c r="C513" s="74">
        <v>705</v>
      </c>
      <c r="D513" s="13" t="s">
        <v>111</v>
      </c>
      <c r="E513" s="14" t="s">
        <v>3</v>
      </c>
      <c r="F513" s="13" t="s">
        <v>2</v>
      </c>
      <c r="G513" s="82" t="s">
        <v>11</v>
      </c>
      <c r="H513" s="12">
        <v>240</v>
      </c>
      <c r="I513" s="16">
        <v>12</v>
      </c>
      <c r="J513" s="16">
        <v>12</v>
      </c>
      <c r="K513" s="16">
        <v>12</v>
      </c>
    </row>
    <row r="514" spans="1:11" s="5" customFormat="1" x14ac:dyDescent="0.2">
      <c r="A514" s="107" t="s">
        <v>55</v>
      </c>
      <c r="B514" s="81">
        <v>136</v>
      </c>
      <c r="C514" s="74">
        <v>1000</v>
      </c>
      <c r="D514" s="13"/>
      <c r="E514" s="14"/>
      <c r="F514" s="13"/>
      <c r="G514" s="82"/>
      <c r="H514" s="12"/>
      <c r="I514" s="16">
        <f>I515</f>
        <v>155.30000000000001</v>
      </c>
      <c r="J514" s="16">
        <f t="shared" ref="J514:K518" si="299">J515</f>
        <v>155.30000000000001</v>
      </c>
      <c r="K514" s="16">
        <f t="shared" si="299"/>
        <v>155.30000000000001</v>
      </c>
    </row>
    <row r="515" spans="1:11" s="5" customFormat="1" ht="22.5" x14ac:dyDescent="0.2">
      <c r="A515" s="107" t="s">
        <v>313</v>
      </c>
      <c r="B515" s="81">
        <v>136</v>
      </c>
      <c r="C515" s="74">
        <v>1003</v>
      </c>
      <c r="D515" s="13"/>
      <c r="E515" s="14"/>
      <c r="F515" s="13"/>
      <c r="G515" s="82"/>
      <c r="H515" s="12"/>
      <c r="I515" s="16">
        <f>I516</f>
        <v>155.30000000000001</v>
      </c>
      <c r="J515" s="16">
        <f t="shared" si="299"/>
        <v>155.30000000000001</v>
      </c>
      <c r="K515" s="16">
        <f t="shared" si="299"/>
        <v>155.30000000000001</v>
      </c>
    </row>
    <row r="516" spans="1:11" s="5" customFormat="1" ht="45" x14ac:dyDescent="0.2">
      <c r="A516" s="104" t="s">
        <v>276</v>
      </c>
      <c r="B516" s="81">
        <v>136</v>
      </c>
      <c r="C516" s="74">
        <v>1003</v>
      </c>
      <c r="D516" s="13">
        <v>10</v>
      </c>
      <c r="E516" s="14">
        <v>0</v>
      </c>
      <c r="F516" s="13">
        <v>0</v>
      </c>
      <c r="G516" s="82">
        <v>0</v>
      </c>
      <c r="H516" s="12"/>
      <c r="I516" s="16">
        <f>I517</f>
        <v>155.30000000000001</v>
      </c>
      <c r="J516" s="16">
        <f t="shared" si="299"/>
        <v>155.30000000000001</v>
      </c>
      <c r="K516" s="16">
        <f t="shared" si="299"/>
        <v>155.30000000000001</v>
      </c>
    </row>
    <row r="517" spans="1:11" s="5" customFormat="1" ht="23.25" customHeight="1" x14ac:dyDescent="0.2">
      <c r="A517" s="119" t="s">
        <v>346</v>
      </c>
      <c r="B517" s="81">
        <v>136</v>
      </c>
      <c r="C517" s="74">
        <v>1003</v>
      </c>
      <c r="D517" s="13">
        <v>10</v>
      </c>
      <c r="E517" s="14">
        <v>0</v>
      </c>
      <c r="F517" s="13">
        <v>0</v>
      </c>
      <c r="G517" s="82" t="s">
        <v>373</v>
      </c>
      <c r="H517" s="12"/>
      <c r="I517" s="16">
        <f>I518</f>
        <v>155.30000000000001</v>
      </c>
      <c r="J517" s="16">
        <f t="shared" si="299"/>
        <v>155.30000000000001</v>
      </c>
      <c r="K517" s="16">
        <f t="shared" si="299"/>
        <v>155.30000000000001</v>
      </c>
    </row>
    <row r="518" spans="1:11" s="5" customFormat="1" x14ac:dyDescent="0.2">
      <c r="A518" s="79" t="s">
        <v>40</v>
      </c>
      <c r="B518" s="81">
        <v>136</v>
      </c>
      <c r="C518" s="74">
        <v>1003</v>
      </c>
      <c r="D518" s="13">
        <v>10</v>
      </c>
      <c r="E518" s="14">
        <v>0</v>
      </c>
      <c r="F518" s="13">
        <v>0</v>
      </c>
      <c r="G518" s="82" t="s">
        <v>373</v>
      </c>
      <c r="H518" s="12">
        <v>300</v>
      </c>
      <c r="I518" s="16">
        <f>I519</f>
        <v>155.30000000000001</v>
      </c>
      <c r="J518" s="16">
        <f t="shared" si="299"/>
        <v>155.30000000000001</v>
      </c>
      <c r="K518" s="16">
        <f t="shared" si="299"/>
        <v>155.30000000000001</v>
      </c>
    </row>
    <row r="519" spans="1:11" s="5" customFormat="1" ht="30" customHeight="1" x14ac:dyDescent="0.2">
      <c r="A519" s="79" t="s">
        <v>44</v>
      </c>
      <c r="B519" s="81">
        <v>136</v>
      </c>
      <c r="C519" s="74">
        <v>1003</v>
      </c>
      <c r="D519" s="13">
        <v>10</v>
      </c>
      <c r="E519" s="14">
        <v>0</v>
      </c>
      <c r="F519" s="13">
        <v>0</v>
      </c>
      <c r="G519" s="82" t="s">
        <v>373</v>
      </c>
      <c r="H519" s="12">
        <v>320</v>
      </c>
      <c r="I519" s="16">
        <v>155.30000000000001</v>
      </c>
      <c r="J519" s="16">
        <v>155.30000000000001</v>
      </c>
      <c r="K519" s="16">
        <v>155.30000000000001</v>
      </c>
    </row>
    <row r="520" spans="1:11" s="5" customFormat="1" ht="33.75" x14ac:dyDescent="0.2">
      <c r="A520" s="104" t="s">
        <v>109</v>
      </c>
      <c r="B520" s="118">
        <v>162</v>
      </c>
      <c r="C520" s="59" t="s">
        <v>7</v>
      </c>
      <c r="D520" s="23" t="s">
        <v>7</v>
      </c>
      <c r="E520" s="24" t="s">
        <v>7</v>
      </c>
      <c r="F520" s="23" t="s">
        <v>7</v>
      </c>
      <c r="G520" s="25" t="s">
        <v>7</v>
      </c>
      <c r="H520" s="8" t="s">
        <v>7</v>
      </c>
      <c r="I520" s="31">
        <f>I521+I546+I540</f>
        <v>17249.516210000002</v>
      </c>
      <c r="J520" s="31">
        <f>J521+J546+J540</f>
        <v>15697.63279</v>
      </c>
      <c r="K520" s="31">
        <f>K521+K546+K540</f>
        <v>17583.38292</v>
      </c>
    </row>
    <row r="521" spans="1:11" s="5" customFormat="1" x14ac:dyDescent="0.2">
      <c r="A521" s="79" t="s">
        <v>26</v>
      </c>
      <c r="B521" s="81">
        <v>162</v>
      </c>
      <c r="C521" s="74">
        <v>100</v>
      </c>
      <c r="D521" s="13" t="s">
        <v>7</v>
      </c>
      <c r="E521" s="14" t="s">
        <v>7</v>
      </c>
      <c r="F521" s="13" t="s">
        <v>7</v>
      </c>
      <c r="G521" s="82" t="s">
        <v>7</v>
      </c>
      <c r="H521" s="12" t="s">
        <v>7</v>
      </c>
      <c r="I521" s="16">
        <f>I522</f>
        <v>12506.4</v>
      </c>
      <c r="J521" s="16">
        <f t="shared" ref="J521:K521" si="300">J522</f>
        <v>12504.9</v>
      </c>
      <c r="K521" s="16">
        <f t="shared" si="300"/>
        <v>12937.8</v>
      </c>
    </row>
    <row r="522" spans="1:11" s="5" customFormat="1" x14ac:dyDescent="0.2">
      <c r="A522" s="79" t="s">
        <v>85</v>
      </c>
      <c r="B522" s="81">
        <v>162</v>
      </c>
      <c r="C522" s="74">
        <v>113</v>
      </c>
      <c r="D522" s="13" t="s">
        <v>7</v>
      </c>
      <c r="E522" s="14" t="s">
        <v>7</v>
      </c>
      <c r="F522" s="13" t="s">
        <v>7</v>
      </c>
      <c r="G522" s="82" t="s">
        <v>7</v>
      </c>
      <c r="H522" s="12" t="s">
        <v>7</v>
      </c>
      <c r="I522" s="16">
        <f>I523+I528</f>
        <v>12506.4</v>
      </c>
      <c r="J522" s="16">
        <f t="shared" ref="J522:K522" si="301">J523+J528</f>
        <v>12504.9</v>
      </c>
      <c r="K522" s="16">
        <f t="shared" si="301"/>
        <v>12937.8</v>
      </c>
    </row>
    <row r="523" spans="1:11" s="5" customFormat="1" ht="56.25" x14ac:dyDescent="0.2">
      <c r="A523" s="104" t="s">
        <v>278</v>
      </c>
      <c r="B523" s="81">
        <v>162</v>
      </c>
      <c r="C523" s="74">
        <v>113</v>
      </c>
      <c r="D523" s="13">
        <v>11</v>
      </c>
      <c r="E523" s="14">
        <v>0</v>
      </c>
      <c r="F523" s="13" t="s">
        <v>2</v>
      </c>
      <c r="G523" s="82" t="s">
        <v>9</v>
      </c>
      <c r="H523" s="12" t="s">
        <v>7</v>
      </c>
      <c r="I523" s="16">
        <f>I524</f>
        <v>400.6</v>
      </c>
      <c r="J523" s="16">
        <f t="shared" ref="J523:K523" si="302">J524</f>
        <v>322.8</v>
      </c>
      <c r="K523" s="16">
        <f t="shared" si="302"/>
        <v>326.5</v>
      </c>
    </row>
    <row r="524" spans="1:11" s="5" customFormat="1" ht="22.5" x14ac:dyDescent="0.2">
      <c r="A524" s="104" t="s">
        <v>300</v>
      </c>
      <c r="B524" s="81">
        <v>162</v>
      </c>
      <c r="C524" s="74">
        <v>113</v>
      </c>
      <c r="D524" s="13">
        <v>11</v>
      </c>
      <c r="E524" s="14">
        <v>1</v>
      </c>
      <c r="F524" s="13" t="s">
        <v>2</v>
      </c>
      <c r="G524" s="82">
        <v>0</v>
      </c>
      <c r="H524" s="12"/>
      <c r="I524" s="16">
        <f>I525</f>
        <v>400.6</v>
      </c>
      <c r="J524" s="16">
        <f t="shared" ref="J524:K524" si="303">J525</f>
        <v>322.8</v>
      </c>
      <c r="K524" s="16">
        <f t="shared" si="303"/>
        <v>326.5</v>
      </c>
    </row>
    <row r="525" spans="1:11" s="5" customFormat="1" ht="22.5" x14ac:dyDescent="0.2">
      <c r="A525" s="79" t="s">
        <v>80</v>
      </c>
      <c r="B525" s="81">
        <v>162</v>
      </c>
      <c r="C525" s="74">
        <v>113</v>
      </c>
      <c r="D525" s="13">
        <v>11</v>
      </c>
      <c r="E525" s="14">
        <v>1</v>
      </c>
      <c r="F525" s="13" t="s">
        <v>2</v>
      </c>
      <c r="G525" s="82" t="s">
        <v>79</v>
      </c>
      <c r="H525" s="12" t="s">
        <v>7</v>
      </c>
      <c r="I525" s="16">
        <f t="shared" ref="I525:K526" si="304">I526</f>
        <v>400.6</v>
      </c>
      <c r="J525" s="16">
        <f t="shared" si="304"/>
        <v>322.8</v>
      </c>
      <c r="K525" s="16">
        <f t="shared" si="304"/>
        <v>326.5</v>
      </c>
    </row>
    <row r="526" spans="1:11" s="5" customFormat="1" ht="22.5" x14ac:dyDescent="0.2">
      <c r="A526" s="79" t="s">
        <v>14</v>
      </c>
      <c r="B526" s="81">
        <v>162</v>
      </c>
      <c r="C526" s="74">
        <v>113</v>
      </c>
      <c r="D526" s="13">
        <v>11</v>
      </c>
      <c r="E526" s="14">
        <v>1</v>
      </c>
      <c r="F526" s="13" t="s">
        <v>2</v>
      </c>
      <c r="G526" s="82" t="s">
        <v>79</v>
      </c>
      <c r="H526" s="12">
        <v>200</v>
      </c>
      <c r="I526" s="16">
        <f t="shared" si="304"/>
        <v>400.6</v>
      </c>
      <c r="J526" s="16">
        <f t="shared" si="304"/>
        <v>322.8</v>
      </c>
      <c r="K526" s="16">
        <f t="shared" si="304"/>
        <v>326.5</v>
      </c>
    </row>
    <row r="527" spans="1:11" s="5" customFormat="1" ht="22.5" x14ac:dyDescent="0.2">
      <c r="A527" s="79" t="s">
        <v>13</v>
      </c>
      <c r="B527" s="81">
        <v>162</v>
      </c>
      <c r="C527" s="74">
        <v>113</v>
      </c>
      <c r="D527" s="13">
        <v>11</v>
      </c>
      <c r="E527" s="14">
        <v>1</v>
      </c>
      <c r="F527" s="13" t="s">
        <v>2</v>
      </c>
      <c r="G527" s="82" t="s">
        <v>79</v>
      </c>
      <c r="H527" s="12">
        <v>240</v>
      </c>
      <c r="I527" s="16">
        <v>400.6</v>
      </c>
      <c r="J527" s="16">
        <v>322.8</v>
      </c>
      <c r="K527" s="16">
        <v>326.5</v>
      </c>
    </row>
    <row r="528" spans="1:11" s="5" customFormat="1" ht="33.75" x14ac:dyDescent="0.2">
      <c r="A528" s="104" t="s">
        <v>275</v>
      </c>
      <c r="B528" s="81">
        <v>162</v>
      </c>
      <c r="C528" s="74">
        <v>113</v>
      </c>
      <c r="D528" s="13">
        <v>13</v>
      </c>
      <c r="E528" s="14" t="s">
        <v>3</v>
      </c>
      <c r="F528" s="13" t="s">
        <v>2</v>
      </c>
      <c r="G528" s="82" t="s">
        <v>9</v>
      </c>
      <c r="H528" s="12" t="s">
        <v>7</v>
      </c>
      <c r="I528" s="16">
        <f>I529+I534+I537</f>
        <v>12105.8</v>
      </c>
      <c r="J528" s="16">
        <f t="shared" ref="J528:K528" si="305">J529+J534+J537</f>
        <v>12182.1</v>
      </c>
      <c r="K528" s="16">
        <f t="shared" si="305"/>
        <v>12611.3</v>
      </c>
    </row>
    <row r="529" spans="1:14" s="5" customFormat="1" ht="22.5" x14ac:dyDescent="0.2">
      <c r="A529" s="79" t="s">
        <v>15</v>
      </c>
      <c r="B529" s="81">
        <v>162</v>
      </c>
      <c r="C529" s="74">
        <v>113</v>
      </c>
      <c r="D529" s="13">
        <v>13</v>
      </c>
      <c r="E529" s="14" t="s">
        <v>3</v>
      </c>
      <c r="F529" s="13" t="s">
        <v>2</v>
      </c>
      <c r="G529" s="82" t="s">
        <v>11</v>
      </c>
      <c r="H529" s="12" t="s">
        <v>7</v>
      </c>
      <c r="I529" s="16">
        <f>I530+I532</f>
        <v>11549.3</v>
      </c>
      <c r="J529" s="16">
        <f t="shared" ref="J529:K529" si="306">J530+J532</f>
        <v>11655.6</v>
      </c>
      <c r="K529" s="16">
        <f t="shared" si="306"/>
        <v>12084.8</v>
      </c>
    </row>
    <row r="530" spans="1:14" s="5" customFormat="1" ht="62.65" customHeight="1" x14ac:dyDescent="0.2">
      <c r="A530" s="79" t="s">
        <v>6</v>
      </c>
      <c r="B530" s="81">
        <v>162</v>
      </c>
      <c r="C530" s="74">
        <v>113</v>
      </c>
      <c r="D530" s="13">
        <v>13</v>
      </c>
      <c r="E530" s="14" t="s">
        <v>3</v>
      </c>
      <c r="F530" s="13" t="s">
        <v>2</v>
      </c>
      <c r="G530" s="82" t="s">
        <v>11</v>
      </c>
      <c r="H530" s="12">
        <v>100</v>
      </c>
      <c r="I530" s="16">
        <f t="shared" ref="I530:K530" si="307">I531</f>
        <v>11228</v>
      </c>
      <c r="J530" s="16">
        <f t="shared" si="307"/>
        <v>11334.300000000001</v>
      </c>
      <c r="K530" s="16">
        <f t="shared" si="307"/>
        <v>11763.5</v>
      </c>
    </row>
    <row r="531" spans="1:14" s="5" customFormat="1" ht="22.5" x14ac:dyDescent="0.2">
      <c r="A531" s="79" t="s">
        <v>5</v>
      </c>
      <c r="B531" s="81">
        <v>162</v>
      </c>
      <c r="C531" s="74">
        <v>113</v>
      </c>
      <c r="D531" s="13">
        <v>13</v>
      </c>
      <c r="E531" s="14" t="s">
        <v>3</v>
      </c>
      <c r="F531" s="13" t="s">
        <v>2</v>
      </c>
      <c r="G531" s="82" t="s">
        <v>11</v>
      </c>
      <c r="H531" s="12">
        <v>120</v>
      </c>
      <c r="I531" s="16">
        <f>10625+603</f>
        <v>11228</v>
      </c>
      <c r="J531" s="16">
        <v>11334.300000000001</v>
      </c>
      <c r="K531" s="16">
        <v>11763.5</v>
      </c>
      <c r="M531" s="86"/>
      <c r="N531" s="86"/>
    </row>
    <row r="532" spans="1:14" s="5" customFormat="1" ht="22.5" x14ac:dyDescent="0.2">
      <c r="A532" s="79" t="s">
        <v>14</v>
      </c>
      <c r="B532" s="81">
        <v>162</v>
      </c>
      <c r="C532" s="74">
        <v>113</v>
      </c>
      <c r="D532" s="13">
        <v>13</v>
      </c>
      <c r="E532" s="14" t="s">
        <v>3</v>
      </c>
      <c r="F532" s="13" t="s">
        <v>2</v>
      </c>
      <c r="G532" s="82" t="s">
        <v>11</v>
      </c>
      <c r="H532" s="12">
        <v>200</v>
      </c>
      <c r="I532" s="16">
        <f t="shared" ref="I532:K532" si="308">I533</f>
        <v>321.3</v>
      </c>
      <c r="J532" s="16">
        <f t="shared" si="308"/>
        <v>321.3</v>
      </c>
      <c r="K532" s="16">
        <f t="shared" si="308"/>
        <v>321.3</v>
      </c>
    </row>
    <row r="533" spans="1:14" s="5" customFormat="1" ht="35.1" customHeight="1" x14ac:dyDescent="0.2">
      <c r="A533" s="79" t="s">
        <v>13</v>
      </c>
      <c r="B533" s="81">
        <v>162</v>
      </c>
      <c r="C533" s="74">
        <v>113</v>
      </c>
      <c r="D533" s="13">
        <v>13</v>
      </c>
      <c r="E533" s="14" t="s">
        <v>3</v>
      </c>
      <c r="F533" s="13" t="s">
        <v>2</v>
      </c>
      <c r="G533" s="82" t="s">
        <v>11</v>
      </c>
      <c r="H533" s="12">
        <v>240</v>
      </c>
      <c r="I533" s="16">
        <v>321.3</v>
      </c>
      <c r="J533" s="16">
        <v>321.3</v>
      </c>
      <c r="K533" s="16">
        <v>321.3</v>
      </c>
    </row>
    <row r="534" spans="1:14" s="5" customFormat="1" ht="61.15" customHeight="1" x14ac:dyDescent="0.2">
      <c r="A534" s="79" t="s">
        <v>108</v>
      </c>
      <c r="B534" s="81">
        <v>162</v>
      </c>
      <c r="C534" s="74">
        <v>113</v>
      </c>
      <c r="D534" s="13">
        <v>13</v>
      </c>
      <c r="E534" s="14" t="s">
        <v>3</v>
      </c>
      <c r="F534" s="13" t="s">
        <v>2</v>
      </c>
      <c r="G534" s="82" t="s">
        <v>107</v>
      </c>
      <c r="H534" s="12" t="s">
        <v>7</v>
      </c>
      <c r="I534" s="16">
        <f t="shared" ref="I534:K535" si="309">I535</f>
        <v>470</v>
      </c>
      <c r="J534" s="16">
        <f t="shared" si="309"/>
        <v>440</v>
      </c>
      <c r="K534" s="16">
        <f t="shared" si="309"/>
        <v>440</v>
      </c>
    </row>
    <row r="535" spans="1:14" s="5" customFormat="1" ht="22.5" x14ac:dyDescent="0.2">
      <c r="A535" s="79" t="s">
        <v>14</v>
      </c>
      <c r="B535" s="81">
        <v>162</v>
      </c>
      <c r="C535" s="74">
        <v>113</v>
      </c>
      <c r="D535" s="13">
        <v>13</v>
      </c>
      <c r="E535" s="14" t="s">
        <v>3</v>
      </c>
      <c r="F535" s="13" t="s">
        <v>2</v>
      </c>
      <c r="G535" s="82" t="s">
        <v>107</v>
      </c>
      <c r="H535" s="12">
        <v>200</v>
      </c>
      <c r="I535" s="16">
        <f t="shared" si="309"/>
        <v>470</v>
      </c>
      <c r="J535" s="16">
        <f t="shared" si="309"/>
        <v>440</v>
      </c>
      <c r="K535" s="16">
        <f t="shared" si="309"/>
        <v>440</v>
      </c>
    </row>
    <row r="536" spans="1:14" s="5" customFormat="1" ht="22.5" x14ac:dyDescent="0.2">
      <c r="A536" s="79" t="s">
        <v>13</v>
      </c>
      <c r="B536" s="81">
        <v>162</v>
      </c>
      <c r="C536" s="74">
        <v>113</v>
      </c>
      <c r="D536" s="13">
        <v>13</v>
      </c>
      <c r="E536" s="14" t="s">
        <v>3</v>
      </c>
      <c r="F536" s="13" t="s">
        <v>2</v>
      </c>
      <c r="G536" s="82" t="s">
        <v>107</v>
      </c>
      <c r="H536" s="12">
        <v>240</v>
      </c>
      <c r="I536" s="16">
        <v>470</v>
      </c>
      <c r="J536" s="16">
        <v>440</v>
      </c>
      <c r="K536" s="16">
        <v>440</v>
      </c>
    </row>
    <row r="537" spans="1:14" s="5" customFormat="1" ht="38.1" customHeight="1" x14ac:dyDescent="0.2">
      <c r="A537" s="79" t="s">
        <v>106</v>
      </c>
      <c r="B537" s="81">
        <v>162</v>
      </c>
      <c r="C537" s="74">
        <v>113</v>
      </c>
      <c r="D537" s="13">
        <v>13</v>
      </c>
      <c r="E537" s="14" t="s">
        <v>3</v>
      </c>
      <c r="F537" s="13" t="s">
        <v>2</v>
      </c>
      <c r="G537" s="82" t="s">
        <v>105</v>
      </c>
      <c r="H537" s="12" t="s">
        <v>7</v>
      </c>
      <c r="I537" s="16">
        <f t="shared" ref="I537:K538" si="310">I538</f>
        <v>86.5</v>
      </c>
      <c r="J537" s="16">
        <f t="shared" si="310"/>
        <v>86.5</v>
      </c>
      <c r="K537" s="16">
        <f t="shared" si="310"/>
        <v>86.5</v>
      </c>
    </row>
    <row r="538" spans="1:14" s="5" customFormat="1" ht="22.5" x14ac:dyDescent="0.2">
      <c r="A538" s="79" t="s">
        <v>14</v>
      </c>
      <c r="B538" s="81">
        <v>162</v>
      </c>
      <c r="C538" s="74">
        <v>113</v>
      </c>
      <c r="D538" s="13">
        <v>13</v>
      </c>
      <c r="E538" s="14" t="s">
        <v>3</v>
      </c>
      <c r="F538" s="13" t="s">
        <v>2</v>
      </c>
      <c r="G538" s="82" t="s">
        <v>105</v>
      </c>
      <c r="H538" s="12">
        <v>200</v>
      </c>
      <c r="I538" s="16">
        <f t="shared" si="310"/>
        <v>86.5</v>
      </c>
      <c r="J538" s="16">
        <f t="shared" si="310"/>
        <v>86.5</v>
      </c>
      <c r="K538" s="16">
        <f t="shared" si="310"/>
        <v>86.5</v>
      </c>
    </row>
    <row r="539" spans="1:14" s="5" customFormat="1" ht="26.1" customHeight="1" x14ac:dyDescent="0.2">
      <c r="A539" s="79" t="s">
        <v>13</v>
      </c>
      <c r="B539" s="81">
        <v>162</v>
      </c>
      <c r="C539" s="74">
        <v>113</v>
      </c>
      <c r="D539" s="13">
        <v>13</v>
      </c>
      <c r="E539" s="14" t="s">
        <v>3</v>
      </c>
      <c r="F539" s="13" t="s">
        <v>2</v>
      </c>
      <c r="G539" s="82" t="s">
        <v>105</v>
      </c>
      <c r="H539" s="12">
        <v>240</v>
      </c>
      <c r="I539" s="16">
        <v>86.5</v>
      </c>
      <c r="J539" s="16">
        <v>86.5</v>
      </c>
      <c r="K539" s="16">
        <v>86.5</v>
      </c>
    </row>
    <row r="540" spans="1:14" s="5" customFormat="1" ht="26.1" customHeight="1" x14ac:dyDescent="0.2">
      <c r="A540" s="79" t="s">
        <v>218</v>
      </c>
      <c r="B540" s="81">
        <v>162</v>
      </c>
      <c r="C540" s="74">
        <v>500</v>
      </c>
      <c r="D540" s="13"/>
      <c r="E540" s="14"/>
      <c r="F540" s="13"/>
      <c r="G540" s="82"/>
      <c r="H540" s="12"/>
      <c r="I540" s="16">
        <f t="shared" ref="I540:I544" si="311">I541</f>
        <v>1680</v>
      </c>
      <c r="J540" s="16">
        <f t="shared" ref="J540:K540" si="312">J541</f>
        <v>0</v>
      </c>
      <c r="K540" s="16">
        <f t="shared" si="312"/>
        <v>2160</v>
      </c>
    </row>
    <row r="541" spans="1:14" s="5" customFormat="1" ht="26.1" customHeight="1" x14ac:dyDescent="0.2">
      <c r="A541" s="79" t="s">
        <v>217</v>
      </c>
      <c r="B541" s="81">
        <v>162</v>
      </c>
      <c r="C541" s="74">
        <v>501</v>
      </c>
      <c r="D541" s="13"/>
      <c r="E541" s="14"/>
      <c r="F541" s="13"/>
      <c r="G541" s="82"/>
      <c r="H541" s="12"/>
      <c r="I541" s="16">
        <f t="shared" si="311"/>
        <v>1680</v>
      </c>
      <c r="J541" s="16">
        <f t="shared" ref="J541:K542" si="313">J542</f>
        <v>0</v>
      </c>
      <c r="K541" s="16">
        <f t="shared" si="313"/>
        <v>2160</v>
      </c>
    </row>
    <row r="542" spans="1:14" s="5" customFormat="1" ht="30.6" customHeight="1" x14ac:dyDescent="0.2">
      <c r="A542" s="104" t="s">
        <v>363</v>
      </c>
      <c r="B542" s="81">
        <v>162</v>
      </c>
      <c r="C542" s="74">
        <v>501</v>
      </c>
      <c r="D542" s="13">
        <v>60</v>
      </c>
      <c r="E542" s="14">
        <v>0</v>
      </c>
      <c r="F542" s="13">
        <v>0</v>
      </c>
      <c r="G542" s="82">
        <v>0</v>
      </c>
      <c r="H542" s="12"/>
      <c r="I542" s="16">
        <f>I543</f>
        <v>1680</v>
      </c>
      <c r="J542" s="16">
        <f t="shared" si="313"/>
        <v>0</v>
      </c>
      <c r="K542" s="16">
        <f t="shared" si="313"/>
        <v>2160</v>
      </c>
    </row>
    <row r="543" spans="1:14" s="5" customFormat="1" ht="26.1" customHeight="1" x14ac:dyDescent="0.2">
      <c r="A543" s="80" t="s">
        <v>327</v>
      </c>
      <c r="B543" s="81">
        <v>162</v>
      </c>
      <c r="C543" s="74">
        <v>501</v>
      </c>
      <c r="D543" s="13">
        <v>60</v>
      </c>
      <c r="E543" s="14">
        <v>0</v>
      </c>
      <c r="F543" s="13">
        <v>0</v>
      </c>
      <c r="G543" s="82">
        <v>70330</v>
      </c>
      <c r="H543" s="12"/>
      <c r="I543" s="16">
        <f t="shared" si="311"/>
        <v>1680</v>
      </c>
      <c r="J543" s="16">
        <f t="shared" ref="J543:K543" si="314">J544</f>
        <v>0</v>
      </c>
      <c r="K543" s="16">
        <f t="shared" si="314"/>
        <v>2160</v>
      </c>
    </row>
    <row r="544" spans="1:14" s="5" customFormat="1" ht="22.5" x14ac:dyDescent="0.2">
      <c r="A544" s="79" t="s">
        <v>99</v>
      </c>
      <c r="B544" s="81">
        <v>162</v>
      </c>
      <c r="C544" s="74">
        <v>501</v>
      </c>
      <c r="D544" s="13">
        <v>60</v>
      </c>
      <c r="E544" s="14">
        <v>0</v>
      </c>
      <c r="F544" s="13">
        <v>0</v>
      </c>
      <c r="G544" s="82">
        <v>70330</v>
      </c>
      <c r="H544" s="12">
        <v>400</v>
      </c>
      <c r="I544" s="16">
        <f t="shared" si="311"/>
        <v>1680</v>
      </c>
      <c r="J544" s="16">
        <f t="shared" ref="J544:K544" si="315">J545</f>
        <v>0</v>
      </c>
      <c r="K544" s="16">
        <f t="shared" si="315"/>
        <v>2160</v>
      </c>
    </row>
    <row r="545" spans="1:12" s="5" customFormat="1" x14ac:dyDescent="0.2">
      <c r="A545" s="79" t="s">
        <v>98</v>
      </c>
      <c r="B545" s="81">
        <v>162</v>
      </c>
      <c r="C545" s="74">
        <v>501</v>
      </c>
      <c r="D545" s="13">
        <v>60</v>
      </c>
      <c r="E545" s="14">
        <v>0</v>
      </c>
      <c r="F545" s="13">
        <v>0</v>
      </c>
      <c r="G545" s="82">
        <v>70330</v>
      </c>
      <c r="H545" s="12">
        <v>410</v>
      </c>
      <c r="I545" s="16">
        <v>1680</v>
      </c>
      <c r="J545" s="16">
        <v>0</v>
      </c>
      <c r="K545" s="16">
        <v>2160</v>
      </c>
    </row>
    <row r="546" spans="1:12" s="5" customFormat="1" x14ac:dyDescent="0.2">
      <c r="A546" s="79" t="s">
        <v>55</v>
      </c>
      <c r="B546" s="81">
        <v>162</v>
      </c>
      <c r="C546" s="74">
        <v>1000</v>
      </c>
      <c r="D546" s="13" t="s">
        <v>7</v>
      </c>
      <c r="E546" s="14" t="s">
        <v>7</v>
      </c>
      <c r="F546" s="13" t="s">
        <v>7</v>
      </c>
      <c r="G546" s="82" t="s">
        <v>7</v>
      </c>
      <c r="H546" s="12" t="s">
        <v>7</v>
      </c>
      <c r="I546" s="16">
        <f>I547</f>
        <v>3063.1162100000001</v>
      </c>
      <c r="J546" s="16">
        <f t="shared" ref="J546:K547" si="316">J547</f>
        <v>3192.73279</v>
      </c>
      <c r="K546" s="16">
        <f t="shared" si="316"/>
        <v>2485.5829199999998</v>
      </c>
    </row>
    <row r="547" spans="1:12" s="5" customFormat="1" x14ac:dyDescent="0.2">
      <c r="A547" s="79" t="s">
        <v>102</v>
      </c>
      <c r="B547" s="81">
        <v>162</v>
      </c>
      <c r="C547" s="74">
        <v>1004</v>
      </c>
      <c r="D547" s="13" t="s">
        <v>7</v>
      </c>
      <c r="E547" s="14" t="s">
        <v>7</v>
      </c>
      <c r="F547" s="13" t="s">
        <v>7</v>
      </c>
      <c r="G547" s="82" t="s">
        <v>7</v>
      </c>
      <c r="H547" s="12" t="s">
        <v>7</v>
      </c>
      <c r="I547" s="16">
        <f>I548</f>
        <v>3063.1162100000001</v>
      </c>
      <c r="J547" s="16">
        <f t="shared" si="316"/>
        <v>3192.73279</v>
      </c>
      <c r="K547" s="16">
        <f t="shared" si="316"/>
        <v>2485.5829199999998</v>
      </c>
    </row>
    <row r="548" spans="1:12" s="5" customFormat="1" ht="56.25" x14ac:dyDescent="0.2">
      <c r="A548" s="104" t="s">
        <v>277</v>
      </c>
      <c r="B548" s="81">
        <v>162</v>
      </c>
      <c r="C548" s="74">
        <v>1004</v>
      </c>
      <c r="D548" s="13" t="s">
        <v>36</v>
      </c>
      <c r="E548" s="14" t="s">
        <v>3</v>
      </c>
      <c r="F548" s="13" t="s">
        <v>2</v>
      </c>
      <c r="G548" s="82" t="s">
        <v>9</v>
      </c>
      <c r="H548" s="12" t="s">
        <v>7</v>
      </c>
      <c r="I548" s="16">
        <f>I549</f>
        <v>3063.1162100000001</v>
      </c>
      <c r="J548" s="16">
        <f t="shared" ref="J548:K548" si="317">J549</f>
        <v>3192.73279</v>
      </c>
      <c r="K548" s="16">
        <f t="shared" si="317"/>
        <v>2485.5829199999998</v>
      </c>
    </row>
    <row r="549" spans="1:12" s="5" customFormat="1" ht="22.5" x14ac:dyDescent="0.2">
      <c r="A549" s="104" t="s">
        <v>289</v>
      </c>
      <c r="B549" s="81">
        <v>162</v>
      </c>
      <c r="C549" s="74">
        <v>1004</v>
      </c>
      <c r="D549" s="13" t="s">
        <v>36</v>
      </c>
      <c r="E549" s="14">
        <v>3</v>
      </c>
      <c r="F549" s="13" t="s">
        <v>2</v>
      </c>
      <c r="G549" s="82">
        <v>0</v>
      </c>
      <c r="H549" s="12"/>
      <c r="I549" s="16">
        <f>I550+I553</f>
        <v>3063.1162100000001</v>
      </c>
      <c r="J549" s="16">
        <f t="shared" ref="J549:K549" si="318">J550+J553</f>
        <v>3192.73279</v>
      </c>
      <c r="K549" s="16">
        <f t="shared" si="318"/>
        <v>2485.5829199999998</v>
      </c>
      <c r="L549" s="147"/>
    </row>
    <row r="550" spans="1:12" s="5" customFormat="1" ht="58.5" customHeight="1" x14ac:dyDescent="0.2">
      <c r="A550" s="79" t="s">
        <v>100</v>
      </c>
      <c r="B550" s="81">
        <v>162</v>
      </c>
      <c r="C550" s="74">
        <v>1004</v>
      </c>
      <c r="D550" s="13" t="s">
        <v>36</v>
      </c>
      <c r="E550" s="14">
        <v>3</v>
      </c>
      <c r="F550" s="13" t="s">
        <v>2</v>
      </c>
      <c r="G550" s="82" t="s">
        <v>101</v>
      </c>
      <c r="H550" s="12" t="s">
        <v>7</v>
      </c>
      <c r="I550" s="16">
        <f t="shared" ref="I550:K551" si="319">I551</f>
        <v>1429.4447399999999</v>
      </c>
      <c r="J550" s="16">
        <f t="shared" si="319"/>
        <v>1470.03</v>
      </c>
      <c r="K550" s="16">
        <f t="shared" si="319"/>
        <v>762.88013000000001</v>
      </c>
      <c r="L550" s="147"/>
    </row>
    <row r="551" spans="1:12" s="5" customFormat="1" ht="22.5" x14ac:dyDescent="0.2">
      <c r="A551" s="79" t="s">
        <v>99</v>
      </c>
      <c r="B551" s="81">
        <v>162</v>
      </c>
      <c r="C551" s="74">
        <v>1004</v>
      </c>
      <c r="D551" s="13" t="s">
        <v>36</v>
      </c>
      <c r="E551" s="14">
        <v>3</v>
      </c>
      <c r="F551" s="13" t="s">
        <v>2</v>
      </c>
      <c r="G551" s="82" t="s">
        <v>101</v>
      </c>
      <c r="H551" s="12">
        <v>400</v>
      </c>
      <c r="I551" s="16">
        <f t="shared" si="319"/>
        <v>1429.4447399999999</v>
      </c>
      <c r="J551" s="16">
        <f t="shared" si="319"/>
        <v>1470.03</v>
      </c>
      <c r="K551" s="16">
        <f t="shared" si="319"/>
        <v>762.88013000000001</v>
      </c>
      <c r="L551" s="147"/>
    </row>
    <row r="552" spans="1:12" s="5" customFormat="1" x14ac:dyDescent="0.2">
      <c r="A552" s="79" t="s">
        <v>98</v>
      </c>
      <c r="B552" s="81">
        <v>162</v>
      </c>
      <c r="C552" s="74">
        <v>1004</v>
      </c>
      <c r="D552" s="13" t="s">
        <v>36</v>
      </c>
      <c r="E552" s="14">
        <v>3</v>
      </c>
      <c r="F552" s="13" t="s">
        <v>2</v>
      </c>
      <c r="G552" s="82" t="s">
        <v>101</v>
      </c>
      <c r="H552" s="12">
        <v>410</v>
      </c>
      <c r="I552" s="16">
        <v>1429.4447399999999</v>
      </c>
      <c r="J552" s="16">
        <v>1470.03</v>
      </c>
      <c r="K552" s="16">
        <v>762.88013000000001</v>
      </c>
      <c r="L552" s="147"/>
    </row>
    <row r="553" spans="1:12" s="5" customFormat="1" ht="45" x14ac:dyDescent="0.2">
      <c r="A553" s="79" t="s">
        <v>239</v>
      </c>
      <c r="B553" s="81">
        <v>162</v>
      </c>
      <c r="C553" s="74">
        <v>1004</v>
      </c>
      <c r="D553" s="13" t="s">
        <v>36</v>
      </c>
      <c r="E553" s="14">
        <v>3</v>
      </c>
      <c r="F553" s="13" t="s">
        <v>2</v>
      </c>
      <c r="G553" s="82" t="s">
        <v>97</v>
      </c>
      <c r="H553" s="12" t="s">
        <v>7</v>
      </c>
      <c r="I553" s="16">
        <f t="shared" ref="I553:K554" si="320">I554</f>
        <v>1633.67147</v>
      </c>
      <c r="J553" s="16">
        <f t="shared" si="320"/>
        <v>1722.70279</v>
      </c>
      <c r="K553" s="16">
        <f t="shared" si="320"/>
        <v>1722.70279</v>
      </c>
    </row>
    <row r="554" spans="1:12" s="5" customFormat="1" ht="22.5" x14ac:dyDescent="0.2">
      <c r="A554" s="79" t="s">
        <v>99</v>
      </c>
      <c r="B554" s="81">
        <v>162</v>
      </c>
      <c r="C554" s="74">
        <v>1004</v>
      </c>
      <c r="D554" s="13" t="s">
        <v>36</v>
      </c>
      <c r="E554" s="14">
        <v>3</v>
      </c>
      <c r="F554" s="13" t="s">
        <v>2</v>
      </c>
      <c r="G554" s="82" t="s">
        <v>97</v>
      </c>
      <c r="H554" s="12">
        <v>400</v>
      </c>
      <c r="I554" s="16">
        <f t="shared" si="320"/>
        <v>1633.67147</v>
      </c>
      <c r="J554" s="16">
        <f t="shared" si="320"/>
        <v>1722.70279</v>
      </c>
      <c r="K554" s="16">
        <f t="shared" si="320"/>
        <v>1722.70279</v>
      </c>
    </row>
    <row r="555" spans="1:12" s="5" customFormat="1" x14ac:dyDescent="0.2">
      <c r="A555" s="79" t="s">
        <v>98</v>
      </c>
      <c r="B555" s="81">
        <v>162</v>
      </c>
      <c r="C555" s="74">
        <v>1004</v>
      </c>
      <c r="D555" s="13" t="s">
        <v>36</v>
      </c>
      <c r="E555" s="14">
        <v>3</v>
      </c>
      <c r="F555" s="13" t="s">
        <v>2</v>
      </c>
      <c r="G555" s="82" t="s">
        <v>97</v>
      </c>
      <c r="H555" s="12">
        <v>410</v>
      </c>
      <c r="I555" s="16">
        <v>1633.67147</v>
      </c>
      <c r="J555" s="16">
        <v>1722.70279</v>
      </c>
      <c r="K555" s="16">
        <v>1722.70279</v>
      </c>
    </row>
    <row r="556" spans="1:12" s="5" customFormat="1" ht="22.5" x14ac:dyDescent="0.2">
      <c r="A556" s="104" t="s">
        <v>96</v>
      </c>
      <c r="B556" s="118">
        <v>298</v>
      </c>
      <c r="C556" s="59" t="s">
        <v>7</v>
      </c>
      <c r="D556" s="23" t="s">
        <v>7</v>
      </c>
      <c r="E556" s="24" t="s">
        <v>7</v>
      </c>
      <c r="F556" s="23" t="s">
        <v>7</v>
      </c>
      <c r="G556" s="25" t="s">
        <v>7</v>
      </c>
      <c r="H556" s="8" t="s">
        <v>7</v>
      </c>
      <c r="I556" s="31">
        <f>I557+I631+I662+I681+I726</f>
        <v>60863.278459999994</v>
      </c>
      <c r="J556" s="31">
        <f>J557+J631+J662+J681+J726</f>
        <v>58998.058919999996</v>
      </c>
      <c r="K556" s="31">
        <f>K557+K631+K662+K681+K726</f>
        <v>62537.965329999999</v>
      </c>
    </row>
    <row r="557" spans="1:12" s="5" customFormat="1" x14ac:dyDescent="0.2">
      <c r="A557" s="79" t="s">
        <v>26</v>
      </c>
      <c r="B557" s="81">
        <v>298</v>
      </c>
      <c r="C557" s="74">
        <v>100</v>
      </c>
      <c r="D557" s="13" t="s">
        <v>7</v>
      </c>
      <c r="E557" s="14" t="s">
        <v>7</v>
      </c>
      <c r="F557" s="13" t="s">
        <v>7</v>
      </c>
      <c r="G557" s="82" t="s">
        <v>7</v>
      </c>
      <c r="H557" s="12" t="s">
        <v>7</v>
      </c>
      <c r="I557" s="16">
        <f>I558+I564+I589+I600+I595</f>
        <v>30058.179599999996</v>
      </c>
      <c r="J557" s="16">
        <f t="shared" ref="J557:K557" si="321">J558+J564+J589+J600+J595</f>
        <v>29831.043839999998</v>
      </c>
      <c r="K557" s="16">
        <f t="shared" si="321"/>
        <v>32653.669170000001</v>
      </c>
      <c r="L557" s="66"/>
    </row>
    <row r="558" spans="1:12" s="5" customFormat="1" ht="22.5" x14ac:dyDescent="0.2">
      <c r="A558" s="79" t="s">
        <v>95</v>
      </c>
      <c r="B558" s="81">
        <v>298</v>
      </c>
      <c r="C558" s="74">
        <v>102</v>
      </c>
      <c r="D558" s="13" t="s">
        <v>7</v>
      </c>
      <c r="E558" s="14" t="s">
        <v>7</v>
      </c>
      <c r="F558" s="13" t="s">
        <v>7</v>
      </c>
      <c r="G558" s="82" t="s">
        <v>7</v>
      </c>
      <c r="H558" s="12" t="s">
        <v>7</v>
      </c>
      <c r="I558" s="16">
        <f>I559</f>
        <v>2843.3</v>
      </c>
      <c r="J558" s="16">
        <f t="shared" ref="J558:K561" si="322">J559</f>
        <v>2871.7</v>
      </c>
      <c r="K558" s="16">
        <f t="shared" si="322"/>
        <v>2986.5</v>
      </c>
    </row>
    <row r="559" spans="1:12" s="5" customFormat="1" ht="29.1" customHeight="1" x14ac:dyDescent="0.2">
      <c r="A559" s="79" t="s">
        <v>255</v>
      </c>
      <c r="B559" s="81">
        <v>298</v>
      </c>
      <c r="C559" s="74">
        <v>102</v>
      </c>
      <c r="D559" s="13" t="s">
        <v>93</v>
      </c>
      <c r="E559" s="14" t="s">
        <v>3</v>
      </c>
      <c r="F559" s="13" t="s">
        <v>2</v>
      </c>
      <c r="G559" s="82" t="s">
        <v>9</v>
      </c>
      <c r="H559" s="12" t="s">
        <v>7</v>
      </c>
      <c r="I559" s="16">
        <f>I560</f>
        <v>2843.3</v>
      </c>
      <c r="J559" s="16">
        <f t="shared" si="322"/>
        <v>2871.7</v>
      </c>
      <c r="K559" s="16">
        <f t="shared" si="322"/>
        <v>2986.5</v>
      </c>
    </row>
    <row r="560" spans="1:12" s="5" customFormat="1" ht="22.5" x14ac:dyDescent="0.2">
      <c r="A560" s="79" t="s">
        <v>94</v>
      </c>
      <c r="B560" s="81">
        <v>298</v>
      </c>
      <c r="C560" s="74">
        <v>102</v>
      </c>
      <c r="D560" s="13" t="s">
        <v>93</v>
      </c>
      <c r="E560" s="14" t="s">
        <v>22</v>
      </c>
      <c r="F560" s="13" t="s">
        <v>2</v>
      </c>
      <c r="G560" s="82" t="s">
        <v>9</v>
      </c>
      <c r="H560" s="12" t="s">
        <v>7</v>
      </c>
      <c r="I560" s="16">
        <f>I561</f>
        <v>2843.3</v>
      </c>
      <c r="J560" s="16">
        <f t="shared" si="322"/>
        <v>2871.7</v>
      </c>
      <c r="K560" s="16">
        <f t="shared" si="322"/>
        <v>2986.5</v>
      </c>
    </row>
    <row r="561" spans="1:15" s="5" customFormat="1" ht="22.5" x14ac:dyDescent="0.2">
      <c r="A561" s="79" t="s">
        <v>15</v>
      </c>
      <c r="B561" s="81">
        <v>298</v>
      </c>
      <c r="C561" s="74">
        <v>102</v>
      </c>
      <c r="D561" s="13" t="s">
        <v>93</v>
      </c>
      <c r="E561" s="14" t="s">
        <v>22</v>
      </c>
      <c r="F561" s="13" t="s">
        <v>2</v>
      </c>
      <c r="G561" s="82" t="s">
        <v>11</v>
      </c>
      <c r="H561" s="12" t="s">
        <v>7</v>
      </c>
      <c r="I561" s="16">
        <f>I562</f>
        <v>2843.3</v>
      </c>
      <c r="J561" s="16">
        <f t="shared" si="322"/>
        <v>2871.7</v>
      </c>
      <c r="K561" s="16">
        <f t="shared" si="322"/>
        <v>2986.5</v>
      </c>
    </row>
    <row r="562" spans="1:15" s="5" customFormat="1" ht="56.25" x14ac:dyDescent="0.2">
      <c r="A562" s="79" t="s">
        <v>6</v>
      </c>
      <c r="B562" s="81">
        <v>298</v>
      </c>
      <c r="C562" s="74">
        <v>102</v>
      </c>
      <c r="D562" s="13" t="s">
        <v>93</v>
      </c>
      <c r="E562" s="14" t="s">
        <v>22</v>
      </c>
      <c r="F562" s="13" t="s">
        <v>2</v>
      </c>
      <c r="G562" s="82" t="s">
        <v>11</v>
      </c>
      <c r="H562" s="12">
        <v>100</v>
      </c>
      <c r="I562" s="16">
        <f>I563</f>
        <v>2843.3</v>
      </c>
      <c r="J562" s="16">
        <f t="shared" ref="J562:K562" si="323">J563</f>
        <v>2871.7</v>
      </c>
      <c r="K562" s="16">
        <f t="shared" si="323"/>
        <v>2986.5</v>
      </c>
    </row>
    <row r="563" spans="1:15" s="5" customFormat="1" ht="30" customHeight="1" x14ac:dyDescent="0.2">
      <c r="A563" s="79" t="s">
        <v>5</v>
      </c>
      <c r="B563" s="81">
        <v>298</v>
      </c>
      <c r="C563" s="74">
        <v>102</v>
      </c>
      <c r="D563" s="13" t="s">
        <v>93</v>
      </c>
      <c r="E563" s="14" t="s">
        <v>22</v>
      </c>
      <c r="F563" s="13" t="s">
        <v>2</v>
      </c>
      <c r="G563" s="82" t="s">
        <v>11</v>
      </c>
      <c r="H563" s="12">
        <v>120</v>
      </c>
      <c r="I563" s="16">
        <v>2843.3</v>
      </c>
      <c r="J563" s="16">
        <v>2871.7</v>
      </c>
      <c r="K563" s="16">
        <v>2986.5</v>
      </c>
    </row>
    <row r="564" spans="1:15" s="5" customFormat="1" ht="42" customHeight="1" x14ac:dyDescent="0.2">
      <c r="A564" s="79" t="s">
        <v>92</v>
      </c>
      <c r="B564" s="81">
        <v>298</v>
      </c>
      <c r="C564" s="74">
        <v>104</v>
      </c>
      <c r="D564" s="13" t="s">
        <v>7</v>
      </c>
      <c r="E564" s="14" t="s">
        <v>7</v>
      </c>
      <c r="F564" s="13" t="s">
        <v>7</v>
      </c>
      <c r="G564" s="82" t="s">
        <v>7</v>
      </c>
      <c r="H564" s="12" t="s">
        <v>7</v>
      </c>
      <c r="I564" s="16">
        <f>I565+I585</f>
        <v>24797.040619999996</v>
      </c>
      <c r="J564" s="16">
        <f t="shared" ref="J564:K564" si="324">J565+J585</f>
        <v>25014.509019999998</v>
      </c>
      <c r="K564" s="16">
        <f t="shared" si="324"/>
        <v>25893.053379999998</v>
      </c>
    </row>
    <row r="565" spans="1:15" s="5" customFormat="1" ht="56.25" x14ac:dyDescent="0.2">
      <c r="A565" s="104" t="s">
        <v>277</v>
      </c>
      <c r="B565" s="81">
        <v>298</v>
      </c>
      <c r="C565" s="74">
        <v>104</v>
      </c>
      <c r="D565" s="13">
        <v>11</v>
      </c>
      <c r="E565" s="14" t="s">
        <v>3</v>
      </c>
      <c r="F565" s="13" t="s">
        <v>2</v>
      </c>
      <c r="G565" s="82" t="s">
        <v>9</v>
      </c>
      <c r="H565" s="12" t="s">
        <v>7</v>
      </c>
      <c r="I565" s="16">
        <f>I566+I579</f>
        <v>23922.040619999996</v>
      </c>
      <c r="J565" s="16">
        <f>J566+J579</f>
        <v>24139.509019999998</v>
      </c>
      <c r="K565" s="16">
        <f>K566+K579</f>
        <v>25018.053379999998</v>
      </c>
    </row>
    <row r="566" spans="1:15" s="5" customFormat="1" ht="22.5" x14ac:dyDescent="0.2">
      <c r="A566" s="104" t="s">
        <v>301</v>
      </c>
      <c r="B566" s="81">
        <v>298</v>
      </c>
      <c r="C566" s="74">
        <v>104</v>
      </c>
      <c r="D566" s="13">
        <v>11</v>
      </c>
      <c r="E566" s="14">
        <v>2</v>
      </c>
      <c r="F566" s="13">
        <v>0</v>
      </c>
      <c r="G566" s="82">
        <v>0</v>
      </c>
      <c r="H566" s="12"/>
      <c r="I566" s="16">
        <f>I567+I572</f>
        <v>23189.760409999995</v>
      </c>
      <c r="J566" s="16">
        <f t="shared" ref="J566:K566" si="325">J567+J572</f>
        <v>23400.806009999997</v>
      </c>
      <c r="K566" s="16">
        <f t="shared" si="325"/>
        <v>24253.402249999999</v>
      </c>
    </row>
    <row r="567" spans="1:15" s="5" customFormat="1" ht="50.1" customHeight="1" x14ac:dyDescent="0.2">
      <c r="A567" s="79" t="s">
        <v>245</v>
      </c>
      <c r="B567" s="81">
        <v>298</v>
      </c>
      <c r="C567" s="74">
        <v>104</v>
      </c>
      <c r="D567" s="13">
        <v>11</v>
      </c>
      <c r="E567" s="14">
        <v>2</v>
      </c>
      <c r="F567" s="13" t="s">
        <v>2</v>
      </c>
      <c r="G567" s="82">
        <v>78791</v>
      </c>
      <c r="H567" s="12" t="s">
        <v>7</v>
      </c>
      <c r="I567" s="16">
        <f>I568+I570</f>
        <v>1464.56041</v>
      </c>
      <c r="J567" s="16">
        <f t="shared" ref="J567:K567" si="326">J568+J570</f>
        <v>1477.4060099999999</v>
      </c>
      <c r="K567" s="16">
        <f t="shared" si="326"/>
        <v>1529.30225</v>
      </c>
    </row>
    <row r="568" spans="1:15" s="5" customFormat="1" ht="57" customHeight="1" x14ac:dyDescent="0.2">
      <c r="A568" s="79" t="s">
        <v>6</v>
      </c>
      <c r="B568" s="81">
        <v>298</v>
      </c>
      <c r="C568" s="74">
        <v>104</v>
      </c>
      <c r="D568" s="13">
        <v>11</v>
      </c>
      <c r="E568" s="14">
        <v>2</v>
      </c>
      <c r="F568" s="13" t="s">
        <v>2</v>
      </c>
      <c r="G568" s="82">
        <v>78791</v>
      </c>
      <c r="H568" s="12">
        <v>100</v>
      </c>
      <c r="I568" s="16">
        <f>I569</f>
        <v>1324.56041</v>
      </c>
      <c r="J568" s="16">
        <f t="shared" ref="J568:K568" si="327">J569</f>
        <v>1337.4060099999999</v>
      </c>
      <c r="K568" s="16">
        <f t="shared" si="327"/>
        <v>1389.30225</v>
      </c>
    </row>
    <row r="569" spans="1:15" s="5" customFormat="1" ht="22.5" x14ac:dyDescent="0.2">
      <c r="A569" s="79" t="s">
        <v>5</v>
      </c>
      <c r="B569" s="81">
        <v>298</v>
      </c>
      <c r="C569" s="74">
        <v>104</v>
      </c>
      <c r="D569" s="13">
        <v>11</v>
      </c>
      <c r="E569" s="14">
        <v>2</v>
      </c>
      <c r="F569" s="13" t="s">
        <v>2</v>
      </c>
      <c r="G569" s="82">
        <v>78791</v>
      </c>
      <c r="H569" s="12">
        <v>120</v>
      </c>
      <c r="I569" s="16">
        <v>1324.56041</v>
      </c>
      <c r="J569" s="16">
        <v>1337.4060099999999</v>
      </c>
      <c r="K569" s="16">
        <v>1389.30225</v>
      </c>
    </row>
    <row r="570" spans="1:15" s="5" customFormat="1" ht="22.5" x14ac:dyDescent="0.2">
      <c r="A570" s="79" t="s">
        <v>14</v>
      </c>
      <c r="B570" s="81">
        <v>298</v>
      </c>
      <c r="C570" s="74">
        <v>104</v>
      </c>
      <c r="D570" s="13">
        <v>11</v>
      </c>
      <c r="E570" s="14">
        <v>2</v>
      </c>
      <c r="F570" s="13" t="s">
        <v>2</v>
      </c>
      <c r="G570" s="82">
        <v>78791</v>
      </c>
      <c r="H570" s="12">
        <v>200</v>
      </c>
      <c r="I570" s="16">
        <f>I571</f>
        <v>140</v>
      </c>
      <c r="J570" s="16">
        <f t="shared" ref="J570:K570" si="328">J571</f>
        <v>140</v>
      </c>
      <c r="K570" s="16">
        <f t="shared" si="328"/>
        <v>140</v>
      </c>
    </row>
    <row r="571" spans="1:15" s="5" customFormat="1" ht="22.5" x14ac:dyDescent="0.2">
      <c r="A571" s="79" t="s">
        <v>13</v>
      </c>
      <c r="B571" s="81">
        <v>298</v>
      </c>
      <c r="C571" s="74">
        <v>104</v>
      </c>
      <c r="D571" s="13">
        <v>11</v>
      </c>
      <c r="E571" s="14">
        <v>2</v>
      </c>
      <c r="F571" s="13" t="s">
        <v>2</v>
      </c>
      <c r="G571" s="82">
        <v>78791</v>
      </c>
      <c r="H571" s="12">
        <v>240</v>
      </c>
      <c r="I571" s="16">
        <v>140</v>
      </c>
      <c r="J571" s="16">
        <v>140</v>
      </c>
      <c r="K571" s="16">
        <v>140</v>
      </c>
      <c r="M571" s="148"/>
      <c r="N571" s="148"/>
      <c r="O571" s="148"/>
    </row>
    <row r="572" spans="1:15" s="5" customFormat="1" ht="22.5" x14ac:dyDescent="0.2">
      <c r="A572" s="79" t="s">
        <v>15</v>
      </c>
      <c r="B572" s="81">
        <v>298</v>
      </c>
      <c r="C572" s="74">
        <v>104</v>
      </c>
      <c r="D572" s="13">
        <v>11</v>
      </c>
      <c r="E572" s="14">
        <v>2</v>
      </c>
      <c r="F572" s="13">
        <v>0</v>
      </c>
      <c r="G572" s="82" t="s">
        <v>11</v>
      </c>
      <c r="H572" s="12"/>
      <c r="I572" s="16">
        <f>I573+I575+I577</f>
        <v>21725.199999999997</v>
      </c>
      <c r="J572" s="16">
        <f t="shared" ref="J572:K572" si="329">J573+J575+J577</f>
        <v>21923.399999999998</v>
      </c>
      <c r="K572" s="16">
        <f t="shared" si="329"/>
        <v>22724.1</v>
      </c>
    </row>
    <row r="573" spans="1:15" s="5" customFormat="1" ht="56.25" x14ac:dyDescent="0.2">
      <c r="A573" s="79" t="s">
        <v>6</v>
      </c>
      <c r="B573" s="81">
        <v>298</v>
      </c>
      <c r="C573" s="74">
        <v>104</v>
      </c>
      <c r="D573" s="13">
        <v>11</v>
      </c>
      <c r="E573" s="14">
        <v>2</v>
      </c>
      <c r="F573" s="13">
        <v>0</v>
      </c>
      <c r="G573" s="82" t="s">
        <v>11</v>
      </c>
      <c r="H573" s="12">
        <v>100</v>
      </c>
      <c r="I573" s="16">
        <f t="shared" ref="I573:K573" si="330">I574</f>
        <v>20732.099999999999</v>
      </c>
      <c r="J573" s="16">
        <f t="shared" si="330"/>
        <v>20930.3</v>
      </c>
      <c r="K573" s="16">
        <f t="shared" si="330"/>
        <v>21731</v>
      </c>
    </row>
    <row r="574" spans="1:15" s="5" customFormat="1" ht="22.5" x14ac:dyDescent="0.2">
      <c r="A574" s="79" t="s">
        <v>5</v>
      </c>
      <c r="B574" s="81">
        <v>298</v>
      </c>
      <c r="C574" s="74">
        <v>104</v>
      </c>
      <c r="D574" s="13">
        <v>11</v>
      </c>
      <c r="E574" s="14">
        <v>2</v>
      </c>
      <c r="F574" s="13">
        <v>0</v>
      </c>
      <c r="G574" s="82" t="s">
        <v>11</v>
      </c>
      <c r="H574" s="12">
        <v>120</v>
      </c>
      <c r="I574" s="16">
        <v>20732.099999999999</v>
      </c>
      <c r="J574" s="16">
        <v>20930.3</v>
      </c>
      <c r="K574" s="16">
        <v>21731</v>
      </c>
    </row>
    <row r="575" spans="1:15" s="5" customFormat="1" ht="22.5" x14ac:dyDescent="0.2">
      <c r="A575" s="79" t="s">
        <v>14</v>
      </c>
      <c r="B575" s="81">
        <v>298</v>
      </c>
      <c r="C575" s="74">
        <v>104</v>
      </c>
      <c r="D575" s="13">
        <v>11</v>
      </c>
      <c r="E575" s="14">
        <v>2</v>
      </c>
      <c r="F575" s="13">
        <v>0</v>
      </c>
      <c r="G575" s="82" t="s">
        <v>11</v>
      </c>
      <c r="H575" s="12">
        <v>200</v>
      </c>
      <c r="I575" s="16">
        <f t="shared" ref="I575:K575" si="331">I576</f>
        <v>984.1</v>
      </c>
      <c r="J575" s="16">
        <f t="shared" si="331"/>
        <v>984.1</v>
      </c>
      <c r="K575" s="16">
        <f t="shared" si="331"/>
        <v>984.1</v>
      </c>
    </row>
    <row r="576" spans="1:15" s="5" customFormat="1" ht="22.5" x14ac:dyDescent="0.2">
      <c r="A576" s="79" t="s">
        <v>13</v>
      </c>
      <c r="B576" s="81">
        <v>298</v>
      </c>
      <c r="C576" s="74">
        <v>104</v>
      </c>
      <c r="D576" s="13">
        <v>11</v>
      </c>
      <c r="E576" s="14">
        <v>2</v>
      </c>
      <c r="F576" s="13">
        <v>0</v>
      </c>
      <c r="G576" s="82" t="s">
        <v>11</v>
      </c>
      <c r="H576" s="12">
        <v>240</v>
      </c>
      <c r="I576" s="16">
        <v>984.1</v>
      </c>
      <c r="J576" s="16">
        <v>984.1</v>
      </c>
      <c r="K576" s="16">
        <v>984.1</v>
      </c>
    </row>
    <row r="577" spans="1:17" s="5" customFormat="1" x14ac:dyDescent="0.2">
      <c r="A577" s="79" t="s">
        <v>71</v>
      </c>
      <c r="B577" s="81">
        <v>298</v>
      </c>
      <c r="C577" s="74">
        <v>104</v>
      </c>
      <c r="D577" s="13">
        <v>11</v>
      </c>
      <c r="E577" s="14">
        <v>2</v>
      </c>
      <c r="F577" s="13">
        <v>0</v>
      </c>
      <c r="G577" s="82" t="s">
        <v>11</v>
      </c>
      <c r="H577" s="12">
        <v>800</v>
      </c>
      <c r="I577" s="16">
        <f t="shared" ref="I577:K577" si="332">I578</f>
        <v>9</v>
      </c>
      <c r="J577" s="16">
        <f t="shared" si="332"/>
        <v>9</v>
      </c>
      <c r="K577" s="16">
        <f t="shared" si="332"/>
        <v>9</v>
      </c>
    </row>
    <row r="578" spans="1:17" s="5" customFormat="1" x14ac:dyDescent="0.2">
      <c r="A578" s="79" t="s">
        <v>70</v>
      </c>
      <c r="B578" s="81">
        <v>298</v>
      </c>
      <c r="C578" s="74">
        <v>104</v>
      </c>
      <c r="D578" s="13">
        <v>11</v>
      </c>
      <c r="E578" s="14">
        <v>2</v>
      </c>
      <c r="F578" s="13">
        <v>0</v>
      </c>
      <c r="G578" s="82" t="s">
        <v>11</v>
      </c>
      <c r="H578" s="12">
        <v>850</v>
      </c>
      <c r="I578" s="16">
        <v>9</v>
      </c>
      <c r="J578" s="16">
        <v>9</v>
      </c>
      <c r="K578" s="16">
        <v>9</v>
      </c>
    </row>
    <row r="579" spans="1:17" s="5" customFormat="1" x14ac:dyDescent="0.2">
      <c r="A579" s="104" t="s">
        <v>303</v>
      </c>
      <c r="B579" s="81">
        <v>298</v>
      </c>
      <c r="C579" s="74">
        <v>104</v>
      </c>
      <c r="D579" s="13">
        <v>11</v>
      </c>
      <c r="E579" s="14">
        <v>5</v>
      </c>
      <c r="F579" s="13">
        <v>0</v>
      </c>
      <c r="G579" s="82">
        <v>0</v>
      </c>
      <c r="H579" s="12"/>
      <c r="I579" s="16">
        <f>I580</f>
        <v>732.28021000000001</v>
      </c>
      <c r="J579" s="16">
        <f t="shared" ref="J579:K579" si="333">J580</f>
        <v>738.70300999999995</v>
      </c>
      <c r="K579" s="16">
        <f t="shared" si="333"/>
        <v>764.65112999999997</v>
      </c>
    </row>
    <row r="580" spans="1:17" s="5" customFormat="1" ht="22.5" x14ac:dyDescent="0.2">
      <c r="A580" s="79" t="s">
        <v>91</v>
      </c>
      <c r="B580" s="81">
        <v>298</v>
      </c>
      <c r="C580" s="74">
        <v>104</v>
      </c>
      <c r="D580" s="13">
        <v>11</v>
      </c>
      <c r="E580" s="14">
        <v>5</v>
      </c>
      <c r="F580" s="13" t="s">
        <v>2</v>
      </c>
      <c r="G580" s="82" t="s">
        <v>90</v>
      </c>
      <c r="H580" s="12" t="s">
        <v>7</v>
      </c>
      <c r="I580" s="16">
        <f>I581+I583</f>
        <v>732.28021000000001</v>
      </c>
      <c r="J580" s="16">
        <f t="shared" ref="J580:K580" si="334">J581+J583</f>
        <v>738.70300999999995</v>
      </c>
      <c r="K580" s="16">
        <f t="shared" si="334"/>
        <v>764.65112999999997</v>
      </c>
    </row>
    <row r="581" spans="1:17" s="5" customFormat="1" ht="56.25" x14ac:dyDescent="0.2">
      <c r="A581" s="79" t="s">
        <v>6</v>
      </c>
      <c r="B581" s="81">
        <v>298</v>
      </c>
      <c r="C581" s="74">
        <v>104</v>
      </c>
      <c r="D581" s="13">
        <v>11</v>
      </c>
      <c r="E581" s="14">
        <v>5</v>
      </c>
      <c r="F581" s="13" t="s">
        <v>2</v>
      </c>
      <c r="G581" s="82" t="s">
        <v>90</v>
      </c>
      <c r="H581" s="12">
        <v>100</v>
      </c>
      <c r="I581" s="16">
        <f>I582</f>
        <v>662.28021000000001</v>
      </c>
      <c r="J581" s="16">
        <f t="shared" ref="J581:K581" si="335">J582</f>
        <v>668.70300999999995</v>
      </c>
      <c r="K581" s="16">
        <f t="shared" si="335"/>
        <v>694.65112999999997</v>
      </c>
    </row>
    <row r="582" spans="1:17" s="5" customFormat="1" ht="22.5" x14ac:dyDescent="0.2">
      <c r="A582" s="79" t="s">
        <v>5</v>
      </c>
      <c r="B582" s="81">
        <v>298</v>
      </c>
      <c r="C582" s="74">
        <v>104</v>
      </c>
      <c r="D582" s="13">
        <v>11</v>
      </c>
      <c r="E582" s="14">
        <v>5</v>
      </c>
      <c r="F582" s="13" t="s">
        <v>2</v>
      </c>
      <c r="G582" s="82" t="s">
        <v>90</v>
      </c>
      <c r="H582" s="12">
        <v>120</v>
      </c>
      <c r="I582" s="16">
        <v>662.28021000000001</v>
      </c>
      <c r="J582" s="16">
        <v>668.70300999999995</v>
      </c>
      <c r="K582" s="16">
        <v>694.65112999999997</v>
      </c>
    </row>
    <row r="583" spans="1:17" s="5" customFormat="1" ht="22.5" x14ac:dyDescent="0.2">
      <c r="A583" s="79" t="s">
        <v>14</v>
      </c>
      <c r="B583" s="81">
        <v>298</v>
      </c>
      <c r="C583" s="74">
        <v>104</v>
      </c>
      <c r="D583" s="13">
        <v>11</v>
      </c>
      <c r="E583" s="14">
        <v>5</v>
      </c>
      <c r="F583" s="13" t="s">
        <v>2</v>
      </c>
      <c r="G583" s="82" t="s">
        <v>90</v>
      </c>
      <c r="H583" s="12">
        <v>200</v>
      </c>
      <c r="I583" s="16">
        <f>I584</f>
        <v>70</v>
      </c>
      <c r="J583" s="16">
        <f t="shared" ref="J583:K583" si="336">J584</f>
        <v>70</v>
      </c>
      <c r="K583" s="16">
        <f t="shared" si="336"/>
        <v>70</v>
      </c>
    </row>
    <row r="584" spans="1:17" s="5" customFormat="1" ht="25.15" customHeight="1" x14ac:dyDescent="0.2">
      <c r="A584" s="79" t="s">
        <v>13</v>
      </c>
      <c r="B584" s="81">
        <v>298</v>
      </c>
      <c r="C584" s="74">
        <v>104</v>
      </c>
      <c r="D584" s="13">
        <v>11</v>
      </c>
      <c r="E584" s="14">
        <v>5</v>
      </c>
      <c r="F584" s="13" t="s">
        <v>2</v>
      </c>
      <c r="G584" s="82" t="s">
        <v>90</v>
      </c>
      <c r="H584" s="12">
        <v>240</v>
      </c>
      <c r="I584" s="16">
        <v>70</v>
      </c>
      <c r="J584" s="16">
        <v>70</v>
      </c>
      <c r="K584" s="16">
        <v>70</v>
      </c>
      <c r="P584" s="86"/>
      <c r="Q584" s="86"/>
    </row>
    <row r="585" spans="1:17" s="5" customFormat="1" ht="47.45" customHeight="1" x14ac:dyDescent="0.2">
      <c r="A585" s="79" t="s">
        <v>269</v>
      </c>
      <c r="B585" s="81">
        <v>298</v>
      </c>
      <c r="C585" s="74">
        <v>104</v>
      </c>
      <c r="D585" s="13">
        <v>12</v>
      </c>
      <c r="E585" s="14" t="s">
        <v>3</v>
      </c>
      <c r="F585" s="13" t="s">
        <v>2</v>
      </c>
      <c r="G585" s="82">
        <v>0</v>
      </c>
      <c r="H585" s="12"/>
      <c r="I585" s="16">
        <f>I586</f>
        <v>875</v>
      </c>
      <c r="J585" s="16">
        <f t="shared" ref="J585:K585" si="337">J586</f>
        <v>875</v>
      </c>
      <c r="K585" s="16">
        <f t="shared" si="337"/>
        <v>875</v>
      </c>
    </row>
    <row r="586" spans="1:17" s="5" customFormat="1" ht="37.15" customHeight="1" x14ac:dyDescent="0.2">
      <c r="A586" s="79" t="s">
        <v>144</v>
      </c>
      <c r="B586" s="81">
        <v>298</v>
      </c>
      <c r="C586" s="74">
        <v>104</v>
      </c>
      <c r="D586" s="13">
        <v>12</v>
      </c>
      <c r="E586" s="14" t="s">
        <v>3</v>
      </c>
      <c r="F586" s="13" t="s">
        <v>2</v>
      </c>
      <c r="G586" s="82">
        <v>78793</v>
      </c>
      <c r="H586" s="12" t="s">
        <v>7</v>
      </c>
      <c r="I586" s="16">
        <f>I587</f>
        <v>875</v>
      </c>
      <c r="J586" s="16">
        <f t="shared" ref="J586:K587" si="338">J587</f>
        <v>875</v>
      </c>
      <c r="K586" s="16">
        <f t="shared" si="338"/>
        <v>875</v>
      </c>
    </row>
    <row r="587" spans="1:17" s="5" customFormat="1" x14ac:dyDescent="0.2">
      <c r="A587" s="79" t="s">
        <v>29</v>
      </c>
      <c r="B587" s="81">
        <v>298</v>
      </c>
      <c r="C587" s="74">
        <v>104</v>
      </c>
      <c r="D587" s="13">
        <v>12</v>
      </c>
      <c r="E587" s="14" t="s">
        <v>3</v>
      </c>
      <c r="F587" s="13" t="s">
        <v>2</v>
      </c>
      <c r="G587" s="82">
        <v>78793</v>
      </c>
      <c r="H587" s="12">
        <v>500</v>
      </c>
      <c r="I587" s="16">
        <f>I588</f>
        <v>875</v>
      </c>
      <c r="J587" s="16">
        <f t="shared" si="338"/>
        <v>875</v>
      </c>
      <c r="K587" s="16">
        <f t="shared" si="338"/>
        <v>875</v>
      </c>
    </row>
    <row r="588" spans="1:17" s="5" customFormat="1" x14ac:dyDescent="0.2">
      <c r="A588" s="79" t="s">
        <v>137</v>
      </c>
      <c r="B588" s="81">
        <v>298</v>
      </c>
      <c r="C588" s="74">
        <v>104</v>
      </c>
      <c r="D588" s="13">
        <v>12</v>
      </c>
      <c r="E588" s="14" t="s">
        <v>3</v>
      </c>
      <c r="F588" s="13" t="s">
        <v>2</v>
      </c>
      <c r="G588" s="82">
        <v>78793</v>
      </c>
      <c r="H588" s="12">
        <v>530</v>
      </c>
      <c r="I588" s="16">
        <v>875</v>
      </c>
      <c r="J588" s="16">
        <v>875</v>
      </c>
      <c r="K588" s="16">
        <v>875</v>
      </c>
    </row>
    <row r="589" spans="1:17" s="5" customFormat="1" x14ac:dyDescent="0.2">
      <c r="A589" s="79" t="s">
        <v>88</v>
      </c>
      <c r="B589" s="81">
        <v>298</v>
      </c>
      <c r="C589" s="74">
        <v>105</v>
      </c>
      <c r="D589" s="13" t="s">
        <v>7</v>
      </c>
      <c r="E589" s="14" t="s">
        <v>7</v>
      </c>
      <c r="F589" s="13" t="s">
        <v>7</v>
      </c>
      <c r="G589" s="82" t="s">
        <v>7</v>
      </c>
      <c r="H589" s="12" t="s">
        <v>7</v>
      </c>
      <c r="I589" s="16">
        <f>I590</f>
        <v>9.7042199999999994</v>
      </c>
      <c r="J589" s="16">
        <f t="shared" ref="J589:K589" si="339">J590</f>
        <v>105.92458000000001</v>
      </c>
      <c r="K589" s="16">
        <f t="shared" si="339"/>
        <v>4.0055500000000004</v>
      </c>
    </row>
    <row r="590" spans="1:17" s="5" customFormat="1" ht="54.6" customHeight="1" x14ac:dyDescent="0.2">
      <c r="A590" s="104" t="s">
        <v>278</v>
      </c>
      <c r="B590" s="81">
        <v>298</v>
      </c>
      <c r="C590" s="74">
        <v>105</v>
      </c>
      <c r="D590" s="13">
        <v>11</v>
      </c>
      <c r="E590" s="14">
        <v>0</v>
      </c>
      <c r="F590" s="13" t="s">
        <v>2</v>
      </c>
      <c r="G590" s="82" t="s">
        <v>9</v>
      </c>
      <c r="H590" s="12"/>
      <c r="I590" s="16">
        <f>I591</f>
        <v>9.7042199999999994</v>
      </c>
      <c r="J590" s="16">
        <f t="shared" ref="J590:K590" si="340">J591</f>
        <v>105.92458000000001</v>
      </c>
      <c r="K590" s="16">
        <f t="shared" si="340"/>
        <v>4.0055500000000004</v>
      </c>
    </row>
    <row r="591" spans="1:17" s="5" customFormat="1" ht="23.1" customHeight="1" x14ac:dyDescent="0.2">
      <c r="A591" s="104" t="s">
        <v>301</v>
      </c>
      <c r="B591" s="81">
        <v>298</v>
      </c>
      <c r="C591" s="74">
        <v>105</v>
      </c>
      <c r="D591" s="13">
        <v>11</v>
      </c>
      <c r="E591" s="14">
        <v>2</v>
      </c>
      <c r="F591" s="13" t="s">
        <v>2</v>
      </c>
      <c r="G591" s="82" t="s">
        <v>9</v>
      </c>
      <c r="H591" s="12" t="s">
        <v>7</v>
      </c>
      <c r="I591" s="16">
        <f>I592</f>
        <v>9.7042199999999994</v>
      </c>
      <c r="J591" s="16">
        <f t="shared" ref="J591:K591" si="341">J592</f>
        <v>105.92458000000001</v>
      </c>
      <c r="K591" s="16">
        <f t="shared" si="341"/>
        <v>4.0055500000000004</v>
      </c>
    </row>
    <row r="592" spans="1:17" s="5" customFormat="1" ht="41.1" customHeight="1" x14ac:dyDescent="0.2">
      <c r="A592" s="79" t="s">
        <v>87</v>
      </c>
      <c r="B592" s="81">
        <v>298</v>
      </c>
      <c r="C592" s="74">
        <v>105</v>
      </c>
      <c r="D592" s="13">
        <v>11</v>
      </c>
      <c r="E592" s="14">
        <v>2</v>
      </c>
      <c r="F592" s="13" t="s">
        <v>2</v>
      </c>
      <c r="G592" s="82" t="s">
        <v>86</v>
      </c>
      <c r="H592" s="12" t="s">
        <v>7</v>
      </c>
      <c r="I592" s="16">
        <f>I593</f>
        <v>9.7042199999999994</v>
      </c>
      <c r="J592" s="16">
        <f t="shared" ref="J592:K592" si="342">J593</f>
        <v>105.92458000000001</v>
      </c>
      <c r="K592" s="16">
        <f t="shared" si="342"/>
        <v>4.0055500000000004</v>
      </c>
    </row>
    <row r="593" spans="1:11" s="5" customFormat="1" ht="28.5" customHeight="1" x14ac:dyDescent="0.2">
      <c r="A593" s="79" t="s">
        <v>14</v>
      </c>
      <c r="B593" s="81">
        <v>298</v>
      </c>
      <c r="C593" s="74">
        <v>105</v>
      </c>
      <c r="D593" s="13">
        <v>11</v>
      </c>
      <c r="E593" s="14">
        <v>2</v>
      </c>
      <c r="F593" s="13" t="s">
        <v>2</v>
      </c>
      <c r="G593" s="82" t="s">
        <v>86</v>
      </c>
      <c r="H593" s="12">
        <v>200</v>
      </c>
      <c r="I593" s="16">
        <f>I594</f>
        <v>9.7042199999999994</v>
      </c>
      <c r="J593" s="16">
        <f t="shared" ref="J593:K593" si="343">J594</f>
        <v>105.92458000000001</v>
      </c>
      <c r="K593" s="16">
        <f t="shared" si="343"/>
        <v>4.0055500000000004</v>
      </c>
    </row>
    <row r="594" spans="1:11" s="5" customFormat="1" ht="26.65" customHeight="1" x14ac:dyDescent="0.2">
      <c r="A594" s="79" t="s">
        <v>13</v>
      </c>
      <c r="B594" s="81">
        <v>298</v>
      </c>
      <c r="C594" s="74">
        <v>105</v>
      </c>
      <c r="D594" s="13">
        <v>11</v>
      </c>
      <c r="E594" s="14">
        <v>2</v>
      </c>
      <c r="F594" s="13" t="s">
        <v>2</v>
      </c>
      <c r="G594" s="82" t="s">
        <v>86</v>
      </c>
      <c r="H594" s="12">
        <v>240</v>
      </c>
      <c r="I594" s="16">
        <v>9.7042199999999994</v>
      </c>
      <c r="J594" s="16">
        <v>105.92458000000001</v>
      </c>
      <c r="K594" s="16">
        <v>4.0055500000000004</v>
      </c>
    </row>
    <row r="595" spans="1:11" s="5" customFormat="1" ht="26.65" customHeight="1" x14ac:dyDescent="0.2">
      <c r="A595" s="79" t="s">
        <v>361</v>
      </c>
      <c r="B595" s="81">
        <v>298</v>
      </c>
      <c r="C595" s="74">
        <v>107</v>
      </c>
      <c r="D595" s="13"/>
      <c r="E595" s="14"/>
      <c r="F595" s="13"/>
      <c r="G595" s="82"/>
      <c r="H595" s="12"/>
      <c r="I595" s="16">
        <f>I596</f>
        <v>0</v>
      </c>
      <c r="J595" s="16">
        <f t="shared" ref="J595:K598" si="344">J596</f>
        <v>0</v>
      </c>
      <c r="K595" s="16">
        <f t="shared" si="344"/>
        <v>1931.2</v>
      </c>
    </row>
    <row r="596" spans="1:11" s="5" customFormat="1" ht="26.65" customHeight="1" x14ac:dyDescent="0.2">
      <c r="A596" s="79" t="s">
        <v>358</v>
      </c>
      <c r="B596" s="81">
        <v>298</v>
      </c>
      <c r="C596" s="74">
        <v>107</v>
      </c>
      <c r="D596" s="13">
        <v>54</v>
      </c>
      <c r="E596" s="14">
        <v>0</v>
      </c>
      <c r="F596" s="13">
        <v>0</v>
      </c>
      <c r="G596" s="82">
        <v>0</v>
      </c>
      <c r="H596" s="12"/>
      <c r="I596" s="16">
        <f>I597</f>
        <v>0</v>
      </c>
      <c r="J596" s="16">
        <f t="shared" si="344"/>
        <v>0</v>
      </c>
      <c r="K596" s="16">
        <f t="shared" si="344"/>
        <v>1931.2</v>
      </c>
    </row>
    <row r="597" spans="1:11" s="5" customFormat="1" ht="26.65" customHeight="1" x14ac:dyDescent="0.2">
      <c r="A597" s="79" t="s">
        <v>359</v>
      </c>
      <c r="B597" s="81">
        <v>298</v>
      </c>
      <c r="C597" s="74">
        <v>107</v>
      </c>
      <c r="D597" s="13">
        <v>54</v>
      </c>
      <c r="E597" s="14">
        <v>0</v>
      </c>
      <c r="F597" s="13">
        <v>0</v>
      </c>
      <c r="G597" s="82">
        <v>81110</v>
      </c>
      <c r="H597" s="12"/>
      <c r="I597" s="16">
        <f>I598</f>
        <v>0</v>
      </c>
      <c r="J597" s="16">
        <f t="shared" si="344"/>
        <v>0</v>
      </c>
      <c r="K597" s="16">
        <f t="shared" si="344"/>
        <v>1931.2</v>
      </c>
    </row>
    <row r="598" spans="1:11" s="5" customFormat="1" ht="13.9" customHeight="1" x14ac:dyDescent="0.2">
      <c r="A598" s="79" t="s">
        <v>71</v>
      </c>
      <c r="B598" s="81">
        <v>298</v>
      </c>
      <c r="C598" s="74">
        <v>107</v>
      </c>
      <c r="D598" s="13">
        <v>54</v>
      </c>
      <c r="E598" s="14">
        <v>0</v>
      </c>
      <c r="F598" s="13">
        <v>0</v>
      </c>
      <c r="G598" s="82">
        <v>81110</v>
      </c>
      <c r="H598" s="12">
        <v>800</v>
      </c>
      <c r="I598" s="16">
        <f>I599</f>
        <v>0</v>
      </c>
      <c r="J598" s="16">
        <f t="shared" si="344"/>
        <v>0</v>
      </c>
      <c r="K598" s="16">
        <f t="shared" si="344"/>
        <v>1931.2</v>
      </c>
    </row>
    <row r="599" spans="1:11" s="5" customFormat="1" ht="17.45" customHeight="1" x14ac:dyDescent="0.2">
      <c r="A599" s="79" t="s">
        <v>360</v>
      </c>
      <c r="B599" s="81">
        <v>298</v>
      </c>
      <c r="C599" s="74">
        <v>107</v>
      </c>
      <c r="D599" s="13">
        <v>54</v>
      </c>
      <c r="E599" s="14">
        <v>0</v>
      </c>
      <c r="F599" s="13">
        <v>0</v>
      </c>
      <c r="G599" s="82">
        <v>81110</v>
      </c>
      <c r="H599" s="12">
        <v>880</v>
      </c>
      <c r="I599" s="16">
        <v>0</v>
      </c>
      <c r="J599" s="16">
        <v>0</v>
      </c>
      <c r="K599" s="16">
        <v>1931.2</v>
      </c>
    </row>
    <row r="600" spans="1:11" s="5" customFormat="1" x14ac:dyDescent="0.2">
      <c r="A600" s="79" t="s">
        <v>85</v>
      </c>
      <c r="B600" s="81">
        <v>298</v>
      </c>
      <c r="C600" s="74">
        <v>113</v>
      </c>
      <c r="D600" s="13" t="s">
        <v>7</v>
      </c>
      <c r="E600" s="14" t="s">
        <v>7</v>
      </c>
      <c r="F600" s="13" t="s">
        <v>7</v>
      </c>
      <c r="G600" s="82" t="s">
        <v>7</v>
      </c>
      <c r="H600" s="12" t="s">
        <v>7</v>
      </c>
      <c r="I600" s="16">
        <f>I605+I601</f>
        <v>2408.1347599999999</v>
      </c>
      <c r="J600" s="16">
        <f t="shared" ref="J600:K600" si="345">J605+J601</f>
        <v>1838.9102400000002</v>
      </c>
      <c r="K600" s="16">
        <f t="shared" si="345"/>
        <v>1838.9102400000002</v>
      </c>
    </row>
    <row r="601" spans="1:11" s="5" customFormat="1" ht="45" x14ac:dyDescent="0.2">
      <c r="A601" s="104" t="s">
        <v>287</v>
      </c>
      <c r="B601" s="81">
        <v>298</v>
      </c>
      <c r="C601" s="74">
        <v>113</v>
      </c>
      <c r="D601" s="13">
        <v>8</v>
      </c>
      <c r="E601" s="14">
        <v>0</v>
      </c>
      <c r="F601" s="13">
        <v>0</v>
      </c>
      <c r="G601" s="82">
        <v>0</v>
      </c>
      <c r="H601" s="12"/>
      <c r="I601" s="16">
        <f>I602</f>
        <v>10</v>
      </c>
      <c r="J601" s="16">
        <f t="shared" ref="J601:K601" si="346">J602</f>
        <v>10</v>
      </c>
      <c r="K601" s="16">
        <f t="shared" si="346"/>
        <v>10</v>
      </c>
    </row>
    <row r="602" spans="1:11" s="5" customFormat="1" ht="22.5" x14ac:dyDescent="0.2">
      <c r="A602" s="79" t="s">
        <v>293</v>
      </c>
      <c r="B602" s="81">
        <v>298</v>
      </c>
      <c r="C602" s="74">
        <v>113</v>
      </c>
      <c r="D602" s="13">
        <v>8</v>
      </c>
      <c r="E602" s="14" t="s">
        <v>3</v>
      </c>
      <c r="F602" s="13" t="s">
        <v>2</v>
      </c>
      <c r="G602" s="82">
        <v>80410</v>
      </c>
      <c r="H602" s="8"/>
      <c r="I602" s="16">
        <f>I603</f>
        <v>10</v>
      </c>
      <c r="J602" s="16">
        <f t="shared" ref="J602:K603" si="347">J603</f>
        <v>10</v>
      </c>
      <c r="K602" s="16">
        <f t="shared" si="347"/>
        <v>10</v>
      </c>
    </row>
    <row r="603" spans="1:11" s="5" customFormat="1" ht="22.5" x14ac:dyDescent="0.2">
      <c r="A603" s="79" t="s">
        <v>14</v>
      </c>
      <c r="B603" s="81">
        <v>298</v>
      </c>
      <c r="C603" s="74">
        <v>113</v>
      </c>
      <c r="D603" s="13">
        <v>8</v>
      </c>
      <c r="E603" s="14" t="s">
        <v>3</v>
      </c>
      <c r="F603" s="13" t="s">
        <v>2</v>
      </c>
      <c r="G603" s="82">
        <v>80410</v>
      </c>
      <c r="H603" s="12">
        <v>200</v>
      </c>
      <c r="I603" s="16">
        <f>I604</f>
        <v>10</v>
      </c>
      <c r="J603" s="16">
        <f t="shared" si="347"/>
        <v>10</v>
      </c>
      <c r="K603" s="16">
        <f t="shared" si="347"/>
        <v>10</v>
      </c>
    </row>
    <row r="604" spans="1:11" s="5" customFormat="1" ht="22.5" x14ac:dyDescent="0.2">
      <c r="A604" s="79" t="s">
        <v>13</v>
      </c>
      <c r="B604" s="81">
        <v>298</v>
      </c>
      <c r="C604" s="74">
        <v>113</v>
      </c>
      <c r="D604" s="13">
        <v>8</v>
      </c>
      <c r="E604" s="14" t="s">
        <v>3</v>
      </c>
      <c r="F604" s="13" t="s">
        <v>2</v>
      </c>
      <c r="G604" s="82">
        <v>80410</v>
      </c>
      <c r="H604" s="12">
        <v>240</v>
      </c>
      <c r="I604" s="16">
        <v>10</v>
      </c>
      <c r="J604" s="16">
        <v>10</v>
      </c>
      <c r="K604" s="16">
        <v>10</v>
      </c>
    </row>
    <row r="605" spans="1:11" s="5" customFormat="1" ht="48.6" customHeight="1" x14ac:dyDescent="0.2">
      <c r="A605" s="104" t="s">
        <v>278</v>
      </c>
      <c r="B605" s="81">
        <v>298</v>
      </c>
      <c r="C605" s="74">
        <v>113</v>
      </c>
      <c r="D605" s="13">
        <v>11</v>
      </c>
      <c r="E605" s="14" t="s">
        <v>3</v>
      </c>
      <c r="F605" s="13" t="s">
        <v>2</v>
      </c>
      <c r="G605" s="82" t="s">
        <v>9</v>
      </c>
      <c r="H605" s="12" t="s">
        <v>7</v>
      </c>
      <c r="I605" s="16">
        <f>I623+I627+I610+I614+I606</f>
        <v>2398.1347599999999</v>
      </c>
      <c r="J605" s="16">
        <f>J623+J627+J610+J614+J606</f>
        <v>1828.9102400000002</v>
      </c>
      <c r="K605" s="16">
        <f>K623+K627+K610+K614+K606</f>
        <v>1828.9102400000002</v>
      </c>
    </row>
    <row r="606" spans="1:11" s="5" customFormat="1" ht="29.65" customHeight="1" x14ac:dyDescent="0.2">
      <c r="A606" s="104" t="s">
        <v>300</v>
      </c>
      <c r="B606" s="81">
        <v>298</v>
      </c>
      <c r="C606" s="74">
        <v>113</v>
      </c>
      <c r="D606" s="13">
        <v>11</v>
      </c>
      <c r="E606" s="14">
        <v>1</v>
      </c>
      <c r="F606" s="13">
        <v>0</v>
      </c>
      <c r="G606" s="82">
        <v>0</v>
      </c>
      <c r="H606" s="12"/>
      <c r="I606" s="16">
        <f>I607</f>
        <v>1462.7</v>
      </c>
      <c r="J606" s="16">
        <f t="shared" ref="J606:K606" si="348">J607</f>
        <v>1462.7</v>
      </c>
      <c r="K606" s="16">
        <f t="shared" si="348"/>
        <v>1462.7</v>
      </c>
    </row>
    <row r="607" spans="1:11" s="5" customFormat="1" ht="22.5" x14ac:dyDescent="0.2">
      <c r="A607" s="79" t="s">
        <v>80</v>
      </c>
      <c r="B607" s="81">
        <v>298</v>
      </c>
      <c r="C607" s="74">
        <v>113</v>
      </c>
      <c r="D607" s="13">
        <v>11</v>
      </c>
      <c r="E607" s="14">
        <v>1</v>
      </c>
      <c r="F607" s="13" t="s">
        <v>2</v>
      </c>
      <c r="G607" s="82" t="s">
        <v>79</v>
      </c>
      <c r="H607" s="12" t="s">
        <v>7</v>
      </c>
      <c r="I607" s="16">
        <f>I608</f>
        <v>1462.7</v>
      </c>
      <c r="J607" s="16">
        <f t="shared" ref="J607:K608" si="349">J608</f>
        <v>1462.7</v>
      </c>
      <c r="K607" s="16">
        <f t="shared" si="349"/>
        <v>1462.7</v>
      </c>
    </row>
    <row r="608" spans="1:11" s="5" customFormat="1" ht="22.5" x14ac:dyDescent="0.2">
      <c r="A608" s="79" t="s">
        <v>14</v>
      </c>
      <c r="B608" s="81">
        <v>298</v>
      </c>
      <c r="C608" s="74">
        <v>113</v>
      </c>
      <c r="D608" s="13">
        <v>11</v>
      </c>
      <c r="E608" s="14">
        <v>1</v>
      </c>
      <c r="F608" s="13" t="s">
        <v>2</v>
      </c>
      <c r="G608" s="82" t="s">
        <v>79</v>
      </c>
      <c r="H608" s="12">
        <v>200</v>
      </c>
      <c r="I608" s="16">
        <f>I609</f>
        <v>1462.7</v>
      </c>
      <c r="J608" s="16">
        <f t="shared" si="349"/>
        <v>1462.7</v>
      </c>
      <c r="K608" s="16">
        <f t="shared" si="349"/>
        <v>1462.7</v>
      </c>
    </row>
    <row r="609" spans="1:11" s="5" customFormat="1" ht="22.5" x14ac:dyDescent="0.2">
      <c r="A609" s="79" t="s">
        <v>13</v>
      </c>
      <c r="B609" s="81">
        <v>298</v>
      </c>
      <c r="C609" s="74">
        <v>113</v>
      </c>
      <c r="D609" s="13">
        <v>11</v>
      </c>
      <c r="E609" s="14">
        <v>1</v>
      </c>
      <c r="F609" s="13" t="s">
        <v>2</v>
      </c>
      <c r="G609" s="82" t="s">
        <v>79</v>
      </c>
      <c r="H609" s="12">
        <v>240</v>
      </c>
      <c r="I609" s="16">
        <v>1462.7</v>
      </c>
      <c r="J609" s="16">
        <v>1462.7</v>
      </c>
      <c r="K609" s="16">
        <v>1462.7</v>
      </c>
    </row>
    <row r="610" spans="1:11" s="5" customFormat="1" ht="22.5" x14ac:dyDescent="0.2">
      <c r="A610" s="104" t="s">
        <v>301</v>
      </c>
      <c r="B610" s="81">
        <v>298</v>
      </c>
      <c r="C610" s="74">
        <v>113</v>
      </c>
      <c r="D610" s="13">
        <v>11</v>
      </c>
      <c r="E610" s="14">
        <v>2</v>
      </c>
      <c r="F610" s="13" t="s">
        <v>2</v>
      </c>
      <c r="G610" s="82">
        <v>0</v>
      </c>
      <c r="H610" s="12"/>
      <c r="I610" s="16">
        <f>I611</f>
        <v>65</v>
      </c>
      <c r="J610" s="16">
        <f t="shared" ref="J610:K610" si="350">J611</f>
        <v>65</v>
      </c>
      <c r="K610" s="16">
        <f t="shared" si="350"/>
        <v>65</v>
      </c>
    </row>
    <row r="611" spans="1:11" s="5" customFormat="1" ht="22.5" x14ac:dyDescent="0.2">
      <c r="A611" s="79" t="s">
        <v>84</v>
      </c>
      <c r="B611" s="81">
        <v>298</v>
      </c>
      <c r="C611" s="74">
        <v>113</v>
      </c>
      <c r="D611" s="13">
        <v>11</v>
      </c>
      <c r="E611" s="14">
        <v>2</v>
      </c>
      <c r="F611" s="13" t="s">
        <v>2</v>
      </c>
      <c r="G611" s="82" t="s">
        <v>83</v>
      </c>
      <c r="H611" s="12" t="s">
        <v>7</v>
      </c>
      <c r="I611" s="16">
        <f t="shared" ref="I611:K612" si="351">I612</f>
        <v>65</v>
      </c>
      <c r="J611" s="16">
        <f t="shared" si="351"/>
        <v>65</v>
      </c>
      <c r="K611" s="16">
        <f t="shared" si="351"/>
        <v>65</v>
      </c>
    </row>
    <row r="612" spans="1:11" s="5" customFormat="1" x14ac:dyDescent="0.2">
      <c r="A612" s="79" t="s">
        <v>71</v>
      </c>
      <c r="B612" s="81">
        <v>298</v>
      </c>
      <c r="C612" s="74">
        <v>113</v>
      </c>
      <c r="D612" s="13">
        <v>11</v>
      </c>
      <c r="E612" s="14">
        <v>2</v>
      </c>
      <c r="F612" s="13" t="s">
        <v>2</v>
      </c>
      <c r="G612" s="82" t="s">
        <v>83</v>
      </c>
      <c r="H612" s="12">
        <v>800</v>
      </c>
      <c r="I612" s="16">
        <f t="shared" si="351"/>
        <v>65</v>
      </c>
      <c r="J612" s="16">
        <f t="shared" si="351"/>
        <v>65</v>
      </c>
      <c r="K612" s="16">
        <f t="shared" si="351"/>
        <v>65</v>
      </c>
    </row>
    <row r="613" spans="1:11" s="5" customFormat="1" x14ac:dyDescent="0.2">
      <c r="A613" s="79" t="s">
        <v>70</v>
      </c>
      <c r="B613" s="81">
        <v>298</v>
      </c>
      <c r="C613" s="74">
        <v>113</v>
      </c>
      <c r="D613" s="13">
        <v>11</v>
      </c>
      <c r="E613" s="14">
        <v>2</v>
      </c>
      <c r="F613" s="13" t="s">
        <v>2</v>
      </c>
      <c r="G613" s="82" t="s">
        <v>83</v>
      </c>
      <c r="H613" s="12">
        <v>850</v>
      </c>
      <c r="I613" s="16">
        <v>65</v>
      </c>
      <c r="J613" s="16">
        <v>65</v>
      </c>
      <c r="K613" s="16">
        <v>65</v>
      </c>
    </row>
    <row r="614" spans="1:11" s="5" customFormat="1" ht="22.5" x14ac:dyDescent="0.2">
      <c r="A614" s="104" t="s">
        <v>302</v>
      </c>
      <c r="B614" s="81">
        <v>298</v>
      </c>
      <c r="C614" s="74">
        <v>113</v>
      </c>
      <c r="D614" s="13">
        <v>11</v>
      </c>
      <c r="E614" s="14">
        <v>3</v>
      </c>
      <c r="F614" s="13">
        <v>0</v>
      </c>
      <c r="G614" s="82">
        <v>0</v>
      </c>
      <c r="H614" s="12"/>
      <c r="I614" s="16">
        <f>I615+I620</f>
        <v>647.23476000000005</v>
      </c>
      <c r="J614" s="16">
        <f t="shared" ref="J614:K614" si="352">J615+J620</f>
        <v>78.010239999999996</v>
      </c>
      <c r="K614" s="16">
        <f t="shared" si="352"/>
        <v>78.010239999999996</v>
      </c>
    </row>
    <row r="615" spans="1:11" s="5" customFormat="1" ht="27" customHeight="1" x14ac:dyDescent="0.2">
      <c r="A615" s="79" t="s">
        <v>257</v>
      </c>
      <c r="B615" s="81">
        <v>298</v>
      </c>
      <c r="C615" s="74">
        <v>113</v>
      </c>
      <c r="D615" s="13">
        <v>11</v>
      </c>
      <c r="E615" s="14">
        <v>3</v>
      </c>
      <c r="F615" s="13">
        <v>0</v>
      </c>
      <c r="G615" s="82">
        <v>80550</v>
      </c>
      <c r="H615" s="12"/>
      <c r="I615" s="16">
        <f>I616+I618</f>
        <v>72</v>
      </c>
      <c r="J615" s="16">
        <f t="shared" ref="J615:K615" si="353">J616+J618</f>
        <v>72</v>
      </c>
      <c r="K615" s="16">
        <f t="shared" si="353"/>
        <v>72</v>
      </c>
    </row>
    <row r="616" spans="1:11" s="5" customFormat="1" ht="52.15" customHeight="1" x14ac:dyDescent="0.2">
      <c r="A616" s="79" t="s">
        <v>6</v>
      </c>
      <c r="B616" s="81">
        <v>298</v>
      </c>
      <c r="C616" s="74">
        <v>113</v>
      </c>
      <c r="D616" s="13">
        <v>11</v>
      </c>
      <c r="E616" s="14">
        <v>3</v>
      </c>
      <c r="F616" s="13">
        <v>0</v>
      </c>
      <c r="G616" s="82">
        <v>80550</v>
      </c>
      <c r="H616" s="85">
        <v>100</v>
      </c>
      <c r="I616" s="16">
        <f t="shared" ref="I616:K616" si="354">I617</f>
        <v>20</v>
      </c>
      <c r="J616" s="16">
        <f t="shared" si="354"/>
        <v>20</v>
      </c>
      <c r="K616" s="16">
        <f t="shared" si="354"/>
        <v>20</v>
      </c>
    </row>
    <row r="617" spans="1:11" s="5" customFormat="1" ht="26.1" customHeight="1" x14ac:dyDescent="0.2">
      <c r="A617" s="79" t="s">
        <v>5</v>
      </c>
      <c r="B617" s="81">
        <v>298</v>
      </c>
      <c r="C617" s="74">
        <v>113</v>
      </c>
      <c r="D617" s="13">
        <v>11</v>
      </c>
      <c r="E617" s="14">
        <v>3</v>
      </c>
      <c r="F617" s="13">
        <v>0</v>
      </c>
      <c r="G617" s="82">
        <v>80550</v>
      </c>
      <c r="H617" s="85">
        <v>120</v>
      </c>
      <c r="I617" s="16">
        <v>20</v>
      </c>
      <c r="J617" s="16">
        <v>20</v>
      </c>
      <c r="K617" s="16">
        <v>20</v>
      </c>
    </row>
    <row r="618" spans="1:11" s="5" customFormat="1" ht="26.1" customHeight="1" x14ac:dyDescent="0.2">
      <c r="A618" s="79" t="s">
        <v>14</v>
      </c>
      <c r="B618" s="81">
        <v>298</v>
      </c>
      <c r="C618" s="74">
        <v>113</v>
      </c>
      <c r="D618" s="13">
        <v>11</v>
      </c>
      <c r="E618" s="14">
        <v>3</v>
      </c>
      <c r="F618" s="13">
        <v>0</v>
      </c>
      <c r="G618" s="82">
        <v>80550</v>
      </c>
      <c r="H618" s="85">
        <v>200</v>
      </c>
      <c r="I618" s="16">
        <f>I619</f>
        <v>52</v>
      </c>
      <c r="J618" s="16">
        <f t="shared" ref="J618:K618" si="355">J619</f>
        <v>52</v>
      </c>
      <c r="K618" s="16">
        <f t="shared" si="355"/>
        <v>52</v>
      </c>
    </row>
    <row r="619" spans="1:11" s="5" customFormat="1" ht="26.1" customHeight="1" x14ac:dyDescent="0.2">
      <c r="A619" s="79" t="s">
        <v>13</v>
      </c>
      <c r="B619" s="81">
        <v>298</v>
      </c>
      <c r="C619" s="74">
        <v>113</v>
      </c>
      <c r="D619" s="13">
        <v>11</v>
      </c>
      <c r="E619" s="14">
        <v>3</v>
      </c>
      <c r="F619" s="13">
        <v>0</v>
      </c>
      <c r="G619" s="82">
        <v>80550</v>
      </c>
      <c r="H619" s="85">
        <v>240</v>
      </c>
      <c r="I619" s="16">
        <v>52</v>
      </c>
      <c r="J619" s="16">
        <v>52</v>
      </c>
      <c r="K619" s="16">
        <v>52</v>
      </c>
    </row>
    <row r="620" spans="1:11" s="5" customFormat="1" ht="27" customHeight="1" x14ac:dyDescent="0.2">
      <c r="A620" s="79" t="s">
        <v>237</v>
      </c>
      <c r="B620" s="81">
        <v>298</v>
      </c>
      <c r="C620" s="74">
        <v>113</v>
      </c>
      <c r="D620" s="13">
        <v>11</v>
      </c>
      <c r="E620" s="14">
        <v>3</v>
      </c>
      <c r="F620" s="13" t="s">
        <v>2</v>
      </c>
      <c r="G620" s="82" t="s">
        <v>78</v>
      </c>
      <c r="H620" s="85" t="s">
        <v>7</v>
      </c>
      <c r="I620" s="16">
        <f>I621</f>
        <v>575.23476000000005</v>
      </c>
      <c r="J620" s="16">
        <f t="shared" ref="J620:K620" si="356">J621</f>
        <v>6.0102399999999996</v>
      </c>
      <c r="K620" s="16">
        <f t="shared" si="356"/>
        <v>6.0102399999999996</v>
      </c>
    </row>
    <row r="621" spans="1:11" s="5" customFormat="1" ht="25.15" customHeight="1" x14ac:dyDescent="0.2">
      <c r="A621" s="79" t="s">
        <v>14</v>
      </c>
      <c r="B621" s="81">
        <v>298</v>
      </c>
      <c r="C621" s="74">
        <v>113</v>
      </c>
      <c r="D621" s="13">
        <v>11</v>
      </c>
      <c r="E621" s="14">
        <v>3</v>
      </c>
      <c r="F621" s="13" t="s">
        <v>2</v>
      </c>
      <c r="G621" s="82" t="s">
        <v>78</v>
      </c>
      <c r="H621" s="12">
        <v>200</v>
      </c>
      <c r="I621" s="16">
        <f t="shared" ref="I621:K621" si="357">I622</f>
        <v>575.23476000000005</v>
      </c>
      <c r="J621" s="16">
        <f t="shared" si="357"/>
        <v>6.0102399999999996</v>
      </c>
      <c r="K621" s="16">
        <f t="shared" si="357"/>
        <v>6.0102399999999996</v>
      </c>
    </row>
    <row r="622" spans="1:11" s="5" customFormat="1" ht="28.5" customHeight="1" x14ac:dyDescent="0.2">
      <c r="A622" s="79" t="s">
        <v>13</v>
      </c>
      <c r="B622" s="81">
        <v>298</v>
      </c>
      <c r="C622" s="74">
        <v>113</v>
      </c>
      <c r="D622" s="13">
        <v>11</v>
      </c>
      <c r="E622" s="14">
        <v>3</v>
      </c>
      <c r="F622" s="13" t="s">
        <v>2</v>
      </c>
      <c r="G622" s="82" t="s">
        <v>78</v>
      </c>
      <c r="H622" s="12">
        <v>240</v>
      </c>
      <c r="I622" s="16">
        <f>144+431.23476</f>
        <v>575.23476000000005</v>
      </c>
      <c r="J622" s="16">
        <v>6.0102399999999996</v>
      </c>
      <c r="K622" s="16">
        <v>6.0102399999999996</v>
      </c>
    </row>
    <row r="623" spans="1:11" s="5" customFormat="1" ht="22.5" x14ac:dyDescent="0.2">
      <c r="A623" s="104" t="s">
        <v>282</v>
      </c>
      <c r="B623" s="81">
        <v>298</v>
      </c>
      <c r="C623" s="74">
        <v>113</v>
      </c>
      <c r="D623" s="13">
        <v>11</v>
      </c>
      <c r="E623" s="14">
        <v>4</v>
      </c>
      <c r="F623" s="13" t="s">
        <v>2</v>
      </c>
      <c r="G623" s="82" t="s">
        <v>9</v>
      </c>
      <c r="H623" s="12" t="s">
        <v>7</v>
      </c>
      <c r="I623" s="16">
        <f>I624</f>
        <v>100</v>
      </c>
      <c r="J623" s="16">
        <f t="shared" ref="J623:K623" si="358">J624</f>
        <v>100</v>
      </c>
      <c r="K623" s="16">
        <f t="shared" si="358"/>
        <v>100</v>
      </c>
    </row>
    <row r="624" spans="1:11" s="5" customFormat="1" ht="24" customHeight="1" x14ac:dyDescent="0.2">
      <c r="A624" s="79" t="s">
        <v>238</v>
      </c>
      <c r="B624" s="81">
        <v>298</v>
      </c>
      <c r="C624" s="74">
        <v>113</v>
      </c>
      <c r="D624" s="13">
        <v>11</v>
      </c>
      <c r="E624" s="14">
        <v>4</v>
      </c>
      <c r="F624" s="13" t="s">
        <v>2</v>
      </c>
      <c r="G624" s="82">
        <v>78410</v>
      </c>
      <c r="H624" s="12" t="s">
        <v>7</v>
      </c>
      <c r="I624" s="16">
        <f>I625</f>
        <v>100</v>
      </c>
      <c r="J624" s="16">
        <f t="shared" ref="J624:K624" si="359">J625</f>
        <v>100</v>
      </c>
      <c r="K624" s="16">
        <f t="shared" si="359"/>
        <v>100</v>
      </c>
    </row>
    <row r="625" spans="1:11" s="5" customFormat="1" ht="26.65" customHeight="1" x14ac:dyDescent="0.2">
      <c r="A625" s="79" t="s">
        <v>77</v>
      </c>
      <c r="B625" s="81">
        <v>298</v>
      </c>
      <c r="C625" s="74">
        <v>113</v>
      </c>
      <c r="D625" s="13">
        <v>11</v>
      </c>
      <c r="E625" s="14">
        <v>4</v>
      </c>
      <c r="F625" s="13" t="s">
        <v>2</v>
      </c>
      <c r="G625" s="82">
        <v>78410</v>
      </c>
      <c r="H625" s="12">
        <v>600</v>
      </c>
      <c r="I625" s="16">
        <f>I626</f>
        <v>100</v>
      </c>
      <c r="J625" s="16">
        <f t="shared" ref="J625:K625" si="360">J626</f>
        <v>100</v>
      </c>
      <c r="K625" s="16">
        <f t="shared" si="360"/>
        <v>100</v>
      </c>
    </row>
    <row r="626" spans="1:11" s="5" customFormat="1" ht="56.25" x14ac:dyDescent="0.2">
      <c r="A626" s="79" t="s">
        <v>370</v>
      </c>
      <c r="B626" s="81">
        <v>298</v>
      </c>
      <c r="C626" s="74">
        <v>113</v>
      </c>
      <c r="D626" s="13">
        <v>11</v>
      </c>
      <c r="E626" s="14">
        <v>4</v>
      </c>
      <c r="F626" s="13" t="s">
        <v>2</v>
      </c>
      <c r="G626" s="82">
        <v>78410</v>
      </c>
      <c r="H626" s="12">
        <v>630</v>
      </c>
      <c r="I626" s="16">
        <v>100</v>
      </c>
      <c r="J626" s="16">
        <v>100</v>
      </c>
      <c r="K626" s="16">
        <v>100</v>
      </c>
    </row>
    <row r="627" spans="1:11" s="5" customFormat="1" x14ac:dyDescent="0.2">
      <c r="A627" s="104" t="s">
        <v>303</v>
      </c>
      <c r="B627" s="81">
        <v>298</v>
      </c>
      <c r="C627" s="74">
        <v>113</v>
      </c>
      <c r="D627" s="13">
        <v>11</v>
      </c>
      <c r="E627" s="14">
        <v>5</v>
      </c>
      <c r="F627" s="13" t="s">
        <v>2</v>
      </c>
      <c r="G627" s="82" t="s">
        <v>9</v>
      </c>
      <c r="H627" s="12" t="s">
        <v>7</v>
      </c>
      <c r="I627" s="16">
        <f>I628</f>
        <v>123.2</v>
      </c>
      <c r="J627" s="16">
        <f t="shared" ref="J627:K627" si="361">J628</f>
        <v>123.2</v>
      </c>
      <c r="K627" s="16">
        <f t="shared" si="361"/>
        <v>123.2</v>
      </c>
    </row>
    <row r="628" spans="1:11" s="5" customFormat="1" ht="20.65" customHeight="1" x14ac:dyDescent="0.2">
      <c r="A628" s="119" t="s">
        <v>258</v>
      </c>
      <c r="B628" s="81">
        <v>298</v>
      </c>
      <c r="C628" s="74">
        <v>113</v>
      </c>
      <c r="D628" s="13">
        <v>11</v>
      </c>
      <c r="E628" s="14">
        <v>5</v>
      </c>
      <c r="F628" s="13" t="s">
        <v>2</v>
      </c>
      <c r="G628" s="82" t="s">
        <v>89</v>
      </c>
      <c r="H628" s="12" t="s">
        <v>7</v>
      </c>
      <c r="I628" s="16">
        <f>I629</f>
        <v>123.2</v>
      </c>
      <c r="J628" s="16">
        <f t="shared" ref="J628:K629" si="362">J629</f>
        <v>123.2</v>
      </c>
      <c r="K628" s="16">
        <f t="shared" si="362"/>
        <v>123.2</v>
      </c>
    </row>
    <row r="629" spans="1:11" s="5" customFormat="1" ht="22.5" x14ac:dyDescent="0.2">
      <c r="A629" s="79" t="s">
        <v>14</v>
      </c>
      <c r="B629" s="81">
        <v>298</v>
      </c>
      <c r="C629" s="74">
        <v>113</v>
      </c>
      <c r="D629" s="13">
        <v>11</v>
      </c>
      <c r="E629" s="14">
        <v>5</v>
      </c>
      <c r="F629" s="13" t="s">
        <v>2</v>
      </c>
      <c r="G629" s="82" t="s">
        <v>89</v>
      </c>
      <c r="H629" s="12">
        <v>200</v>
      </c>
      <c r="I629" s="16">
        <f>I630</f>
        <v>123.2</v>
      </c>
      <c r="J629" s="16">
        <f t="shared" si="362"/>
        <v>123.2</v>
      </c>
      <c r="K629" s="16">
        <f t="shared" si="362"/>
        <v>123.2</v>
      </c>
    </row>
    <row r="630" spans="1:11" s="5" customFormat="1" ht="28.15" customHeight="1" x14ac:dyDescent="0.2">
      <c r="A630" s="79" t="s">
        <v>13</v>
      </c>
      <c r="B630" s="81">
        <v>298</v>
      </c>
      <c r="C630" s="74">
        <v>113</v>
      </c>
      <c r="D630" s="13">
        <v>11</v>
      </c>
      <c r="E630" s="14">
        <v>5</v>
      </c>
      <c r="F630" s="13" t="s">
        <v>2</v>
      </c>
      <c r="G630" s="82" t="s">
        <v>89</v>
      </c>
      <c r="H630" s="12">
        <v>240</v>
      </c>
      <c r="I630" s="16">
        <v>123.2</v>
      </c>
      <c r="J630" s="16">
        <v>123.2</v>
      </c>
      <c r="K630" s="16">
        <v>123.2</v>
      </c>
    </row>
    <row r="631" spans="1:11" s="5" customFormat="1" ht="25.15" customHeight="1" x14ac:dyDescent="0.2">
      <c r="A631" s="79" t="s">
        <v>74</v>
      </c>
      <c r="B631" s="81">
        <v>298</v>
      </c>
      <c r="C631" s="74">
        <v>300</v>
      </c>
      <c r="D631" s="13" t="s">
        <v>7</v>
      </c>
      <c r="E631" s="14" t="s">
        <v>7</v>
      </c>
      <c r="F631" s="13" t="s">
        <v>7</v>
      </c>
      <c r="G631" s="82" t="s">
        <v>7</v>
      </c>
      <c r="H631" s="12" t="s">
        <v>7</v>
      </c>
      <c r="I631" s="16">
        <f>I632+I657</f>
        <v>20429.939999999995</v>
      </c>
      <c r="J631" s="16">
        <f>J632+J657</f>
        <v>19186.654999999999</v>
      </c>
      <c r="K631" s="16">
        <f>K632+K657</f>
        <v>19766.254999999997</v>
      </c>
    </row>
    <row r="632" spans="1:11" s="5" customFormat="1" ht="24" customHeight="1" x14ac:dyDescent="0.2">
      <c r="A632" s="79" t="s">
        <v>322</v>
      </c>
      <c r="B632" s="81">
        <v>298</v>
      </c>
      <c r="C632" s="74">
        <v>310</v>
      </c>
      <c r="D632" s="13" t="s">
        <v>7</v>
      </c>
      <c r="E632" s="14" t="s">
        <v>7</v>
      </c>
      <c r="F632" s="13" t="s">
        <v>7</v>
      </c>
      <c r="G632" s="82" t="s">
        <v>7</v>
      </c>
      <c r="H632" s="12" t="s">
        <v>7</v>
      </c>
      <c r="I632" s="16">
        <f>I633</f>
        <v>20006.339999999997</v>
      </c>
      <c r="J632" s="16">
        <f t="shared" ref="J632:K632" si="363">J633</f>
        <v>19176.654999999999</v>
      </c>
      <c r="K632" s="16">
        <f t="shared" si="363"/>
        <v>19756.254999999997</v>
      </c>
    </row>
    <row r="633" spans="1:11" s="5" customFormat="1" ht="67.5" x14ac:dyDescent="0.2">
      <c r="A633" s="104" t="s">
        <v>286</v>
      </c>
      <c r="B633" s="81">
        <v>298</v>
      </c>
      <c r="C633" s="74">
        <v>310</v>
      </c>
      <c r="D633" s="13" t="s">
        <v>66</v>
      </c>
      <c r="E633" s="14" t="s">
        <v>3</v>
      </c>
      <c r="F633" s="13" t="s">
        <v>2</v>
      </c>
      <c r="G633" s="82" t="s">
        <v>9</v>
      </c>
      <c r="H633" s="12" t="s">
        <v>7</v>
      </c>
      <c r="I633" s="16">
        <f>I634+I639+I646+I654+I649</f>
        <v>20006.339999999997</v>
      </c>
      <c r="J633" s="16">
        <f>J634+J639+J646+J654+J649</f>
        <v>19176.654999999999</v>
      </c>
      <c r="K633" s="16">
        <f>K634+K639+K646+K654+K649</f>
        <v>19756.254999999997</v>
      </c>
    </row>
    <row r="634" spans="1:11" s="5" customFormat="1" ht="22.5" x14ac:dyDescent="0.2">
      <c r="A634" s="79" t="s">
        <v>15</v>
      </c>
      <c r="B634" s="81">
        <v>298</v>
      </c>
      <c r="C634" s="74">
        <v>310</v>
      </c>
      <c r="D634" s="13" t="s">
        <v>66</v>
      </c>
      <c r="E634" s="14" t="s">
        <v>3</v>
      </c>
      <c r="F634" s="13" t="s">
        <v>2</v>
      </c>
      <c r="G634" s="82" t="s">
        <v>11</v>
      </c>
      <c r="H634" s="12" t="s">
        <v>7</v>
      </c>
      <c r="I634" s="16">
        <f>I635+I637</f>
        <v>3120.5</v>
      </c>
      <c r="J634" s="16">
        <f t="shared" ref="J634:K634" si="364">J635+J637</f>
        <v>3149.7</v>
      </c>
      <c r="K634" s="16">
        <f t="shared" si="364"/>
        <v>3267.4</v>
      </c>
    </row>
    <row r="635" spans="1:11" s="5" customFormat="1" ht="56.25" x14ac:dyDescent="0.2">
      <c r="A635" s="79" t="s">
        <v>6</v>
      </c>
      <c r="B635" s="81">
        <v>298</v>
      </c>
      <c r="C635" s="74">
        <v>310</v>
      </c>
      <c r="D635" s="13" t="s">
        <v>66</v>
      </c>
      <c r="E635" s="14" t="s">
        <v>3</v>
      </c>
      <c r="F635" s="13" t="s">
        <v>2</v>
      </c>
      <c r="G635" s="82" t="s">
        <v>11</v>
      </c>
      <c r="H635" s="12">
        <v>100</v>
      </c>
      <c r="I635" s="16">
        <f>I636</f>
        <v>3067.5</v>
      </c>
      <c r="J635" s="16">
        <f t="shared" ref="J635:K635" si="365">J636</f>
        <v>3096.7</v>
      </c>
      <c r="K635" s="16">
        <f t="shared" si="365"/>
        <v>3214.4</v>
      </c>
    </row>
    <row r="636" spans="1:11" s="5" customFormat="1" ht="22.5" x14ac:dyDescent="0.2">
      <c r="A636" s="79" t="s">
        <v>5</v>
      </c>
      <c r="B636" s="81">
        <v>298</v>
      </c>
      <c r="C636" s="74">
        <v>310</v>
      </c>
      <c r="D636" s="13" t="s">
        <v>66</v>
      </c>
      <c r="E636" s="14" t="s">
        <v>3</v>
      </c>
      <c r="F636" s="13" t="s">
        <v>2</v>
      </c>
      <c r="G636" s="82" t="s">
        <v>11</v>
      </c>
      <c r="H636" s="12">
        <v>120</v>
      </c>
      <c r="I636" s="16">
        <v>3067.5</v>
      </c>
      <c r="J636" s="16">
        <v>3096.7</v>
      </c>
      <c r="K636" s="16">
        <v>3214.4</v>
      </c>
    </row>
    <row r="637" spans="1:11" s="5" customFormat="1" ht="22.5" x14ac:dyDescent="0.2">
      <c r="A637" s="79" t="s">
        <v>14</v>
      </c>
      <c r="B637" s="81">
        <v>298</v>
      </c>
      <c r="C637" s="74">
        <v>310</v>
      </c>
      <c r="D637" s="13" t="s">
        <v>66</v>
      </c>
      <c r="E637" s="14" t="s">
        <v>3</v>
      </c>
      <c r="F637" s="13" t="s">
        <v>2</v>
      </c>
      <c r="G637" s="82" t="s">
        <v>11</v>
      </c>
      <c r="H637" s="12">
        <v>200</v>
      </c>
      <c r="I637" s="16">
        <f>I638</f>
        <v>53</v>
      </c>
      <c r="J637" s="16">
        <f t="shared" ref="J637:K637" si="366">J638</f>
        <v>53</v>
      </c>
      <c r="K637" s="16">
        <f t="shared" si="366"/>
        <v>53</v>
      </c>
    </row>
    <row r="638" spans="1:11" s="5" customFormat="1" ht="22.5" x14ac:dyDescent="0.2">
      <c r="A638" s="79" t="s">
        <v>13</v>
      </c>
      <c r="B638" s="81">
        <v>298</v>
      </c>
      <c r="C638" s="74">
        <v>310</v>
      </c>
      <c r="D638" s="13" t="s">
        <v>66</v>
      </c>
      <c r="E638" s="14" t="s">
        <v>3</v>
      </c>
      <c r="F638" s="13" t="s">
        <v>2</v>
      </c>
      <c r="G638" s="82" t="s">
        <v>11</v>
      </c>
      <c r="H638" s="12">
        <v>240</v>
      </c>
      <c r="I638" s="16">
        <v>53</v>
      </c>
      <c r="J638" s="16">
        <v>53</v>
      </c>
      <c r="K638" s="16">
        <v>53</v>
      </c>
    </row>
    <row r="639" spans="1:11" s="5" customFormat="1" ht="22.5" x14ac:dyDescent="0.2">
      <c r="A639" s="79" t="s">
        <v>73</v>
      </c>
      <c r="B639" s="81">
        <v>298</v>
      </c>
      <c r="C639" s="74">
        <v>310</v>
      </c>
      <c r="D639" s="13" t="s">
        <v>66</v>
      </c>
      <c r="E639" s="14" t="s">
        <v>3</v>
      </c>
      <c r="F639" s="13" t="s">
        <v>2</v>
      </c>
      <c r="G639" s="82" t="s">
        <v>69</v>
      </c>
      <c r="H639" s="12" t="s">
        <v>7</v>
      </c>
      <c r="I639" s="16">
        <f t="shared" ref="I639:K639" si="367">I640+I642+I644</f>
        <v>14643.699999999999</v>
      </c>
      <c r="J639" s="16">
        <f t="shared" si="367"/>
        <v>14269.6</v>
      </c>
      <c r="K639" s="16">
        <f t="shared" si="367"/>
        <v>14731.499999999998</v>
      </c>
    </row>
    <row r="640" spans="1:11" s="5" customFormat="1" ht="56.25" x14ac:dyDescent="0.2">
      <c r="A640" s="79" t="s">
        <v>6</v>
      </c>
      <c r="B640" s="81">
        <v>298</v>
      </c>
      <c r="C640" s="74">
        <v>310</v>
      </c>
      <c r="D640" s="13" t="s">
        <v>66</v>
      </c>
      <c r="E640" s="14" t="s">
        <v>3</v>
      </c>
      <c r="F640" s="13" t="s">
        <v>2</v>
      </c>
      <c r="G640" s="82" t="s">
        <v>69</v>
      </c>
      <c r="H640" s="12">
        <v>100</v>
      </c>
      <c r="I640" s="16">
        <f t="shared" ref="I640:K640" si="368">I641</f>
        <v>8959.1</v>
      </c>
      <c r="J640" s="16">
        <f t="shared" si="368"/>
        <v>8959.1</v>
      </c>
      <c r="K640" s="16">
        <f t="shared" si="368"/>
        <v>9393.7999999999993</v>
      </c>
    </row>
    <row r="641" spans="1:11" s="5" customFormat="1" x14ac:dyDescent="0.2">
      <c r="A641" s="79" t="s">
        <v>72</v>
      </c>
      <c r="B641" s="81">
        <v>298</v>
      </c>
      <c r="C641" s="74">
        <v>310</v>
      </c>
      <c r="D641" s="13" t="s">
        <v>66</v>
      </c>
      <c r="E641" s="14" t="s">
        <v>3</v>
      </c>
      <c r="F641" s="13" t="s">
        <v>2</v>
      </c>
      <c r="G641" s="82" t="s">
        <v>69</v>
      </c>
      <c r="H641" s="12">
        <v>110</v>
      </c>
      <c r="I641" s="16">
        <v>8959.1</v>
      </c>
      <c r="J641" s="16">
        <v>8959.1</v>
      </c>
      <c r="K641" s="16">
        <v>9393.7999999999993</v>
      </c>
    </row>
    <row r="642" spans="1:11" s="5" customFormat="1" ht="22.5" x14ac:dyDescent="0.2">
      <c r="A642" s="79" t="s">
        <v>14</v>
      </c>
      <c r="B642" s="81">
        <v>298</v>
      </c>
      <c r="C642" s="74">
        <v>310</v>
      </c>
      <c r="D642" s="13" t="s">
        <v>66</v>
      </c>
      <c r="E642" s="14" t="s">
        <v>3</v>
      </c>
      <c r="F642" s="13" t="s">
        <v>2</v>
      </c>
      <c r="G642" s="82" t="s">
        <v>69</v>
      </c>
      <c r="H642" s="12">
        <v>200</v>
      </c>
      <c r="I642" s="16">
        <f t="shared" ref="I642:K642" si="369">I643</f>
        <v>5671.7</v>
      </c>
      <c r="J642" s="16">
        <f t="shared" si="369"/>
        <v>5297.6</v>
      </c>
      <c r="K642" s="16">
        <f t="shared" si="369"/>
        <v>5324.8</v>
      </c>
    </row>
    <row r="643" spans="1:11" s="5" customFormat="1" ht="22.5" x14ac:dyDescent="0.2">
      <c r="A643" s="79" t="s">
        <v>13</v>
      </c>
      <c r="B643" s="81">
        <v>298</v>
      </c>
      <c r="C643" s="74">
        <v>310</v>
      </c>
      <c r="D643" s="13" t="s">
        <v>66</v>
      </c>
      <c r="E643" s="14" t="s">
        <v>3</v>
      </c>
      <c r="F643" s="13" t="s">
        <v>2</v>
      </c>
      <c r="G643" s="82" t="s">
        <v>69</v>
      </c>
      <c r="H643" s="12">
        <v>240</v>
      </c>
      <c r="I643" s="16">
        <v>5671.7</v>
      </c>
      <c r="J643" s="16">
        <v>5297.6</v>
      </c>
      <c r="K643" s="16">
        <v>5324.8</v>
      </c>
    </row>
    <row r="644" spans="1:11" s="5" customFormat="1" x14ac:dyDescent="0.2">
      <c r="A644" s="79" t="s">
        <v>71</v>
      </c>
      <c r="B644" s="81">
        <v>298</v>
      </c>
      <c r="C644" s="74">
        <v>310</v>
      </c>
      <c r="D644" s="13" t="s">
        <v>66</v>
      </c>
      <c r="E644" s="14" t="s">
        <v>3</v>
      </c>
      <c r="F644" s="13" t="s">
        <v>2</v>
      </c>
      <c r="G644" s="82" t="s">
        <v>69</v>
      </c>
      <c r="H644" s="12">
        <v>800</v>
      </c>
      <c r="I644" s="16">
        <f t="shared" ref="I644:K644" si="370">I645</f>
        <v>12.9</v>
      </c>
      <c r="J644" s="16">
        <f t="shared" si="370"/>
        <v>12.9</v>
      </c>
      <c r="K644" s="16">
        <f t="shared" si="370"/>
        <v>12.9</v>
      </c>
    </row>
    <row r="645" spans="1:11" s="5" customFormat="1" x14ac:dyDescent="0.2">
      <c r="A645" s="79" t="s">
        <v>70</v>
      </c>
      <c r="B645" s="81">
        <v>298</v>
      </c>
      <c r="C645" s="74">
        <v>310</v>
      </c>
      <c r="D645" s="13" t="s">
        <v>66</v>
      </c>
      <c r="E645" s="14" t="s">
        <v>3</v>
      </c>
      <c r="F645" s="13" t="s">
        <v>2</v>
      </c>
      <c r="G645" s="82" t="s">
        <v>69</v>
      </c>
      <c r="H645" s="12">
        <v>850</v>
      </c>
      <c r="I645" s="16">
        <v>12.9</v>
      </c>
      <c r="J645" s="16">
        <v>12.9</v>
      </c>
      <c r="K645" s="16">
        <v>12.9</v>
      </c>
    </row>
    <row r="646" spans="1:11" s="5" customFormat="1" ht="33.75" x14ac:dyDescent="0.2">
      <c r="A646" s="79" t="s">
        <v>68</v>
      </c>
      <c r="B646" s="81">
        <v>298</v>
      </c>
      <c r="C646" s="74">
        <v>310</v>
      </c>
      <c r="D646" s="13" t="s">
        <v>66</v>
      </c>
      <c r="E646" s="14" t="s">
        <v>3</v>
      </c>
      <c r="F646" s="13" t="s">
        <v>2</v>
      </c>
      <c r="G646" s="82" t="s">
        <v>67</v>
      </c>
      <c r="H646" s="12" t="s">
        <v>7</v>
      </c>
      <c r="I646" s="16">
        <f>I647</f>
        <v>88</v>
      </c>
      <c r="J646" s="16">
        <f t="shared" ref="J646:K646" si="371">J647</f>
        <v>88</v>
      </c>
      <c r="K646" s="16">
        <f t="shared" si="371"/>
        <v>88</v>
      </c>
    </row>
    <row r="647" spans="1:11" s="5" customFormat="1" ht="22.5" x14ac:dyDescent="0.2">
      <c r="A647" s="79" t="s">
        <v>14</v>
      </c>
      <c r="B647" s="81">
        <v>298</v>
      </c>
      <c r="C647" s="74">
        <v>310</v>
      </c>
      <c r="D647" s="13" t="s">
        <v>66</v>
      </c>
      <c r="E647" s="14" t="s">
        <v>3</v>
      </c>
      <c r="F647" s="13" t="s">
        <v>2</v>
      </c>
      <c r="G647" s="82" t="s">
        <v>67</v>
      </c>
      <c r="H647" s="12">
        <v>200</v>
      </c>
      <c r="I647" s="16">
        <f>I648</f>
        <v>88</v>
      </c>
      <c r="J647" s="16">
        <f t="shared" ref="J647:K647" si="372">J648</f>
        <v>88</v>
      </c>
      <c r="K647" s="16">
        <f t="shared" si="372"/>
        <v>88</v>
      </c>
    </row>
    <row r="648" spans="1:11" s="5" customFormat="1" ht="22.5" x14ac:dyDescent="0.2">
      <c r="A648" s="79" t="s">
        <v>13</v>
      </c>
      <c r="B648" s="81">
        <v>298</v>
      </c>
      <c r="C648" s="74">
        <v>310</v>
      </c>
      <c r="D648" s="13" t="s">
        <v>66</v>
      </c>
      <c r="E648" s="14" t="s">
        <v>3</v>
      </c>
      <c r="F648" s="13" t="s">
        <v>2</v>
      </c>
      <c r="G648" s="82" t="s">
        <v>67</v>
      </c>
      <c r="H648" s="12">
        <v>240</v>
      </c>
      <c r="I648" s="16">
        <v>88</v>
      </c>
      <c r="J648" s="16">
        <v>88</v>
      </c>
      <c r="K648" s="16">
        <v>88</v>
      </c>
    </row>
    <row r="649" spans="1:11" s="5" customFormat="1" ht="22.5" x14ac:dyDescent="0.2">
      <c r="A649" s="79" t="s">
        <v>250</v>
      </c>
      <c r="B649" s="81">
        <v>298</v>
      </c>
      <c r="C649" s="74">
        <v>310</v>
      </c>
      <c r="D649" s="13" t="s">
        <v>66</v>
      </c>
      <c r="E649" s="14" t="s">
        <v>3</v>
      </c>
      <c r="F649" s="13" t="s">
        <v>2</v>
      </c>
      <c r="G649" s="82" t="s">
        <v>65</v>
      </c>
      <c r="H649" s="12" t="s">
        <v>7</v>
      </c>
      <c r="I649" s="128">
        <f>I650+I652</f>
        <v>215</v>
      </c>
      <c r="J649" s="128">
        <v>215</v>
      </c>
      <c r="K649" s="128">
        <v>215</v>
      </c>
    </row>
    <row r="650" spans="1:11" s="5" customFormat="1" ht="22.5" x14ac:dyDescent="0.2">
      <c r="A650" s="79" t="s">
        <v>14</v>
      </c>
      <c r="B650" s="81">
        <v>298</v>
      </c>
      <c r="C650" s="74">
        <v>310</v>
      </c>
      <c r="D650" s="13" t="s">
        <v>66</v>
      </c>
      <c r="E650" s="14" t="s">
        <v>3</v>
      </c>
      <c r="F650" s="13" t="s">
        <v>2</v>
      </c>
      <c r="G650" s="82" t="s">
        <v>65</v>
      </c>
      <c r="H650" s="12">
        <v>200</v>
      </c>
      <c r="I650" s="128">
        <f>I651</f>
        <v>5</v>
      </c>
      <c r="J650" s="128">
        <f t="shared" ref="J650:K650" si="373">J651</f>
        <v>5</v>
      </c>
      <c r="K650" s="128">
        <f t="shared" si="373"/>
        <v>5</v>
      </c>
    </row>
    <row r="651" spans="1:11" s="5" customFormat="1" ht="22.5" x14ac:dyDescent="0.2">
      <c r="A651" s="79" t="s">
        <v>13</v>
      </c>
      <c r="B651" s="81">
        <v>298</v>
      </c>
      <c r="C651" s="74">
        <v>310</v>
      </c>
      <c r="D651" s="13" t="s">
        <v>66</v>
      </c>
      <c r="E651" s="14" t="s">
        <v>3</v>
      </c>
      <c r="F651" s="13" t="s">
        <v>2</v>
      </c>
      <c r="G651" s="82" t="s">
        <v>65</v>
      </c>
      <c r="H651" s="12">
        <v>240</v>
      </c>
      <c r="I651" s="128">
        <v>5</v>
      </c>
      <c r="J651" s="128">
        <v>5</v>
      </c>
      <c r="K651" s="128">
        <v>5</v>
      </c>
    </row>
    <row r="652" spans="1:11" s="5" customFormat="1" x14ac:dyDescent="0.2">
      <c r="A652" s="79" t="s">
        <v>29</v>
      </c>
      <c r="B652" s="81">
        <v>298</v>
      </c>
      <c r="C652" s="74">
        <v>310</v>
      </c>
      <c r="D652" s="13" t="s">
        <v>66</v>
      </c>
      <c r="E652" s="14" t="s">
        <v>3</v>
      </c>
      <c r="F652" s="13" t="s">
        <v>2</v>
      </c>
      <c r="G652" s="82" t="s">
        <v>65</v>
      </c>
      <c r="H652" s="12">
        <v>500</v>
      </c>
      <c r="I652" s="128">
        <f>I653</f>
        <v>210</v>
      </c>
      <c r="J652" s="128">
        <f t="shared" ref="J652:K652" si="374">J653</f>
        <v>210</v>
      </c>
      <c r="K652" s="128">
        <f t="shared" si="374"/>
        <v>210</v>
      </c>
    </row>
    <row r="653" spans="1:11" s="5" customFormat="1" x14ac:dyDescent="0.2">
      <c r="A653" s="79" t="s">
        <v>28</v>
      </c>
      <c r="B653" s="81">
        <v>298</v>
      </c>
      <c r="C653" s="74">
        <v>310</v>
      </c>
      <c r="D653" s="13" t="s">
        <v>66</v>
      </c>
      <c r="E653" s="14" t="s">
        <v>3</v>
      </c>
      <c r="F653" s="13" t="s">
        <v>2</v>
      </c>
      <c r="G653" s="82" t="s">
        <v>65</v>
      </c>
      <c r="H653" s="12">
        <v>540</v>
      </c>
      <c r="I653" s="128">
        <v>210</v>
      </c>
      <c r="J653" s="128">
        <v>210</v>
      </c>
      <c r="K653" s="128">
        <v>210</v>
      </c>
    </row>
    <row r="654" spans="1:11" s="5" customFormat="1" ht="33.75" x14ac:dyDescent="0.2">
      <c r="A654" s="79" t="s">
        <v>304</v>
      </c>
      <c r="B654" s="81">
        <v>298</v>
      </c>
      <c r="C654" s="74">
        <v>310</v>
      </c>
      <c r="D654" s="13" t="s">
        <v>66</v>
      </c>
      <c r="E654" s="14" t="s">
        <v>3</v>
      </c>
      <c r="F654" s="13" t="s">
        <v>2</v>
      </c>
      <c r="G654" s="82">
        <v>88530</v>
      </c>
      <c r="H654" s="12"/>
      <c r="I654" s="16">
        <f>I655</f>
        <v>1939.14</v>
      </c>
      <c r="J654" s="16">
        <f t="shared" ref="J654:K655" si="375">J655</f>
        <v>1454.355</v>
      </c>
      <c r="K654" s="16">
        <f t="shared" si="375"/>
        <v>1454.355</v>
      </c>
    </row>
    <row r="655" spans="1:11" s="5" customFormat="1" x14ac:dyDescent="0.2">
      <c r="A655" s="79" t="s">
        <v>29</v>
      </c>
      <c r="B655" s="81">
        <v>298</v>
      </c>
      <c r="C655" s="74">
        <v>310</v>
      </c>
      <c r="D655" s="13" t="s">
        <v>66</v>
      </c>
      <c r="E655" s="14" t="s">
        <v>3</v>
      </c>
      <c r="F655" s="13" t="s">
        <v>2</v>
      </c>
      <c r="G655" s="82">
        <v>88530</v>
      </c>
      <c r="H655" s="12">
        <v>500</v>
      </c>
      <c r="I655" s="16">
        <f>I656</f>
        <v>1939.14</v>
      </c>
      <c r="J655" s="16">
        <f t="shared" si="375"/>
        <v>1454.355</v>
      </c>
      <c r="K655" s="16">
        <f t="shared" si="375"/>
        <v>1454.355</v>
      </c>
    </row>
    <row r="656" spans="1:11" s="5" customFormat="1" x14ac:dyDescent="0.2">
      <c r="A656" s="79" t="s">
        <v>28</v>
      </c>
      <c r="B656" s="81">
        <v>298</v>
      </c>
      <c r="C656" s="74">
        <v>310</v>
      </c>
      <c r="D656" s="13" t="s">
        <v>66</v>
      </c>
      <c r="E656" s="14" t="s">
        <v>3</v>
      </c>
      <c r="F656" s="13" t="s">
        <v>2</v>
      </c>
      <c r="G656" s="82">
        <v>88530</v>
      </c>
      <c r="H656" s="12">
        <v>540</v>
      </c>
      <c r="I656" s="16">
        <v>1939.14</v>
      </c>
      <c r="J656" s="16">
        <v>1454.355</v>
      </c>
      <c r="K656" s="16">
        <v>1454.355</v>
      </c>
    </row>
    <row r="657" spans="1:11" s="5" customFormat="1" ht="31.15" customHeight="1" x14ac:dyDescent="0.2">
      <c r="A657" s="79" t="s">
        <v>64</v>
      </c>
      <c r="B657" s="81">
        <v>298</v>
      </c>
      <c r="C657" s="74">
        <v>314</v>
      </c>
      <c r="D657" s="13" t="s">
        <v>7</v>
      </c>
      <c r="E657" s="14" t="s">
        <v>7</v>
      </c>
      <c r="F657" s="13" t="s">
        <v>7</v>
      </c>
      <c r="G657" s="82" t="s">
        <v>7</v>
      </c>
      <c r="H657" s="12" t="s">
        <v>7</v>
      </c>
      <c r="I657" s="16">
        <f>I658</f>
        <v>423.6</v>
      </c>
      <c r="J657" s="16">
        <f t="shared" ref="J657:K657" si="376">J658</f>
        <v>10</v>
      </c>
      <c r="K657" s="16">
        <f t="shared" si="376"/>
        <v>10</v>
      </c>
    </row>
    <row r="658" spans="1:11" s="5" customFormat="1" ht="45" x14ac:dyDescent="0.2">
      <c r="A658" s="104" t="s">
        <v>287</v>
      </c>
      <c r="B658" s="81">
        <v>298</v>
      </c>
      <c r="C658" s="74">
        <v>314</v>
      </c>
      <c r="D658" s="13">
        <v>8</v>
      </c>
      <c r="E658" s="14" t="s">
        <v>3</v>
      </c>
      <c r="F658" s="13" t="s">
        <v>2</v>
      </c>
      <c r="G658" s="82" t="s">
        <v>9</v>
      </c>
      <c r="H658" s="12" t="s">
        <v>7</v>
      </c>
      <c r="I658" s="16">
        <f>I659</f>
        <v>423.6</v>
      </c>
      <c r="J658" s="16">
        <f t="shared" ref="J658:K658" si="377">J659</f>
        <v>10</v>
      </c>
      <c r="K658" s="16">
        <f t="shared" si="377"/>
        <v>10</v>
      </c>
    </row>
    <row r="659" spans="1:11" s="5" customFormat="1" ht="22.5" x14ac:dyDescent="0.2">
      <c r="A659" s="79" t="s">
        <v>63</v>
      </c>
      <c r="B659" s="81">
        <v>298</v>
      </c>
      <c r="C659" s="74">
        <v>314</v>
      </c>
      <c r="D659" s="13">
        <v>8</v>
      </c>
      <c r="E659" s="14" t="s">
        <v>3</v>
      </c>
      <c r="F659" s="13" t="s">
        <v>2</v>
      </c>
      <c r="G659" s="82" t="s">
        <v>62</v>
      </c>
      <c r="H659" s="12" t="s">
        <v>7</v>
      </c>
      <c r="I659" s="16">
        <f>I660</f>
        <v>423.6</v>
      </c>
      <c r="J659" s="16">
        <f t="shared" ref="J659:K659" si="378">J660</f>
        <v>10</v>
      </c>
      <c r="K659" s="16">
        <f t="shared" si="378"/>
        <v>10</v>
      </c>
    </row>
    <row r="660" spans="1:11" s="5" customFormat="1" ht="22.5" x14ac:dyDescent="0.2">
      <c r="A660" s="79" t="s">
        <v>14</v>
      </c>
      <c r="B660" s="81">
        <v>298</v>
      </c>
      <c r="C660" s="74">
        <v>314</v>
      </c>
      <c r="D660" s="13">
        <v>8</v>
      </c>
      <c r="E660" s="14" t="s">
        <v>3</v>
      </c>
      <c r="F660" s="13" t="s">
        <v>2</v>
      </c>
      <c r="G660" s="82" t="s">
        <v>62</v>
      </c>
      <c r="H660" s="12">
        <v>200</v>
      </c>
      <c r="I660" s="16">
        <f>I661</f>
        <v>423.6</v>
      </c>
      <c r="J660" s="16">
        <f t="shared" ref="J660:K660" si="379">J661</f>
        <v>10</v>
      </c>
      <c r="K660" s="16">
        <f t="shared" si="379"/>
        <v>10</v>
      </c>
    </row>
    <row r="661" spans="1:11" s="5" customFormat="1" ht="22.5" x14ac:dyDescent="0.2">
      <c r="A661" s="79" t="s">
        <v>13</v>
      </c>
      <c r="B661" s="81">
        <v>298</v>
      </c>
      <c r="C661" s="74">
        <v>314</v>
      </c>
      <c r="D661" s="13">
        <v>8</v>
      </c>
      <c r="E661" s="14" t="s">
        <v>3</v>
      </c>
      <c r="F661" s="13" t="s">
        <v>2</v>
      </c>
      <c r="G661" s="82" t="s">
        <v>62</v>
      </c>
      <c r="H661" s="12">
        <v>240</v>
      </c>
      <c r="I661" s="16">
        <v>423.6</v>
      </c>
      <c r="J661" s="16">
        <v>10</v>
      </c>
      <c r="K661" s="16">
        <v>10</v>
      </c>
    </row>
    <row r="662" spans="1:11" s="5" customFormat="1" x14ac:dyDescent="0.2">
      <c r="A662" s="79" t="s">
        <v>61</v>
      </c>
      <c r="B662" s="81">
        <v>298</v>
      </c>
      <c r="C662" s="74">
        <v>700</v>
      </c>
      <c r="D662" s="13" t="s">
        <v>7</v>
      </c>
      <c r="E662" s="14" t="s">
        <v>7</v>
      </c>
      <c r="F662" s="13" t="s">
        <v>7</v>
      </c>
      <c r="G662" s="82" t="s">
        <v>7</v>
      </c>
      <c r="H662" s="12" t="s">
        <v>7</v>
      </c>
      <c r="I662" s="16">
        <f>I669+I663</f>
        <v>217</v>
      </c>
      <c r="J662" s="16">
        <f t="shared" ref="J662:K662" si="380">J669+J663</f>
        <v>217</v>
      </c>
      <c r="K662" s="16">
        <f t="shared" si="380"/>
        <v>217</v>
      </c>
    </row>
    <row r="663" spans="1:11" s="5" customFormat="1" ht="22.5" x14ac:dyDescent="0.2">
      <c r="A663" s="79" t="s">
        <v>362</v>
      </c>
      <c r="B663" s="81">
        <v>298</v>
      </c>
      <c r="C663" s="74">
        <v>705</v>
      </c>
      <c r="D663" s="13"/>
      <c r="E663" s="14"/>
      <c r="F663" s="13"/>
      <c r="G663" s="82"/>
      <c r="H663" s="12"/>
      <c r="I663" s="16">
        <f>I664</f>
        <v>40</v>
      </c>
      <c r="J663" s="16">
        <f t="shared" ref="J663:K663" si="381">J664</f>
        <v>40</v>
      </c>
      <c r="K663" s="16">
        <f t="shared" si="381"/>
        <v>40</v>
      </c>
    </row>
    <row r="664" spans="1:11" s="5" customFormat="1" ht="56.25" x14ac:dyDescent="0.2">
      <c r="A664" s="104" t="s">
        <v>278</v>
      </c>
      <c r="B664" s="81">
        <v>298</v>
      </c>
      <c r="C664" s="74">
        <v>705</v>
      </c>
      <c r="D664" s="13">
        <v>11</v>
      </c>
      <c r="E664" s="14" t="s">
        <v>3</v>
      </c>
      <c r="F664" s="13" t="s">
        <v>2</v>
      </c>
      <c r="G664" s="82" t="s">
        <v>9</v>
      </c>
      <c r="H664" s="12"/>
      <c r="I664" s="16">
        <f>I665</f>
        <v>40</v>
      </c>
      <c r="J664" s="16">
        <f t="shared" ref="J664:K665" si="382">J665</f>
        <v>40</v>
      </c>
      <c r="K664" s="16">
        <f t="shared" si="382"/>
        <v>40</v>
      </c>
    </row>
    <row r="665" spans="1:11" s="5" customFormat="1" ht="22.5" x14ac:dyDescent="0.2">
      <c r="A665" s="104" t="s">
        <v>301</v>
      </c>
      <c r="B665" s="81">
        <v>298</v>
      </c>
      <c r="C665" s="74">
        <v>705</v>
      </c>
      <c r="D665" s="13">
        <v>11</v>
      </c>
      <c r="E665" s="14">
        <v>2</v>
      </c>
      <c r="F665" s="13" t="s">
        <v>2</v>
      </c>
      <c r="G665" s="82">
        <v>0</v>
      </c>
      <c r="H665" s="12"/>
      <c r="I665" s="16">
        <f>I666</f>
        <v>40</v>
      </c>
      <c r="J665" s="16">
        <f t="shared" si="382"/>
        <v>40</v>
      </c>
      <c r="K665" s="16">
        <f t="shared" si="382"/>
        <v>40</v>
      </c>
    </row>
    <row r="666" spans="1:11" s="5" customFormat="1" x14ac:dyDescent="0.2">
      <c r="A666" s="79" t="s">
        <v>82</v>
      </c>
      <c r="B666" s="81">
        <v>298</v>
      </c>
      <c r="C666" s="74">
        <v>705</v>
      </c>
      <c r="D666" s="13">
        <v>11</v>
      </c>
      <c r="E666" s="14">
        <v>2</v>
      </c>
      <c r="F666" s="13">
        <v>0</v>
      </c>
      <c r="G666" s="82" t="s">
        <v>81</v>
      </c>
      <c r="H666" s="12" t="s">
        <v>7</v>
      </c>
      <c r="I666" s="16">
        <f>I667</f>
        <v>40</v>
      </c>
      <c r="J666" s="16">
        <f t="shared" ref="J666:K667" si="383">J667</f>
        <v>40</v>
      </c>
      <c r="K666" s="16">
        <f t="shared" si="383"/>
        <v>40</v>
      </c>
    </row>
    <row r="667" spans="1:11" s="5" customFormat="1" ht="22.5" x14ac:dyDescent="0.2">
      <c r="A667" s="79" t="s">
        <v>14</v>
      </c>
      <c r="B667" s="81">
        <v>298</v>
      </c>
      <c r="C667" s="74">
        <v>705</v>
      </c>
      <c r="D667" s="13">
        <v>11</v>
      </c>
      <c r="E667" s="14">
        <v>2</v>
      </c>
      <c r="F667" s="13" t="s">
        <v>2</v>
      </c>
      <c r="G667" s="82" t="s">
        <v>81</v>
      </c>
      <c r="H667" s="12">
        <v>200</v>
      </c>
      <c r="I667" s="16">
        <f>I668</f>
        <v>40</v>
      </c>
      <c r="J667" s="16">
        <f t="shared" si="383"/>
        <v>40</v>
      </c>
      <c r="K667" s="16">
        <f t="shared" si="383"/>
        <v>40</v>
      </c>
    </row>
    <row r="668" spans="1:11" s="5" customFormat="1" ht="22.5" x14ac:dyDescent="0.2">
      <c r="A668" s="79" t="s">
        <v>13</v>
      </c>
      <c r="B668" s="81">
        <v>298</v>
      </c>
      <c r="C668" s="74">
        <v>705</v>
      </c>
      <c r="D668" s="13">
        <v>11</v>
      </c>
      <c r="E668" s="14">
        <v>2</v>
      </c>
      <c r="F668" s="13" t="s">
        <v>2</v>
      </c>
      <c r="G668" s="82" t="s">
        <v>81</v>
      </c>
      <c r="H668" s="12">
        <v>240</v>
      </c>
      <c r="I668" s="16">
        <v>40</v>
      </c>
      <c r="J668" s="16">
        <v>40</v>
      </c>
      <c r="K668" s="16">
        <v>40</v>
      </c>
    </row>
    <row r="669" spans="1:11" s="5" customFormat="1" x14ac:dyDescent="0.2">
      <c r="A669" s="79" t="s">
        <v>60</v>
      </c>
      <c r="B669" s="81">
        <v>298</v>
      </c>
      <c r="C669" s="74">
        <v>707</v>
      </c>
      <c r="D669" s="13" t="s">
        <v>7</v>
      </c>
      <c r="E669" s="14" t="s">
        <v>7</v>
      </c>
      <c r="F669" s="13" t="s">
        <v>7</v>
      </c>
      <c r="G669" s="82" t="s">
        <v>7</v>
      </c>
      <c r="H669" s="12" t="s">
        <v>7</v>
      </c>
      <c r="I669" s="16">
        <f>I670+I677</f>
        <v>177</v>
      </c>
      <c r="J669" s="16">
        <f t="shared" ref="J669:K669" si="384">J670+J677</f>
        <v>177</v>
      </c>
      <c r="K669" s="16">
        <f t="shared" si="384"/>
        <v>177</v>
      </c>
    </row>
    <row r="670" spans="1:11" s="5" customFormat="1" ht="56.25" x14ac:dyDescent="0.2">
      <c r="A670" s="104" t="s">
        <v>277</v>
      </c>
      <c r="B670" s="81">
        <v>298</v>
      </c>
      <c r="C670" s="74">
        <v>707</v>
      </c>
      <c r="D670" s="13" t="s">
        <v>36</v>
      </c>
      <c r="E670" s="14" t="s">
        <v>3</v>
      </c>
      <c r="F670" s="13" t="s">
        <v>2</v>
      </c>
      <c r="G670" s="82" t="s">
        <v>9</v>
      </c>
      <c r="H670" s="12" t="s">
        <v>7</v>
      </c>
      <c r="I670" s="16">
        <f>I671</f>
        <v>157</v>
      </c>
      <c r="J670" s="16">
        <f t="shared" ref="J670:K671" si="385">J671</f>
        <v>157</v>
      </c>
      <c r="K670" s="16">
        <f t="shared" si="385"/>
        <v>157</v>
      </c>
    </row>
    <row r="671" spans="1:11" s="5" customFormat="1" x14ac:dyDescent="0.2">
      <c r="A671" s="104" t="s">
        <v>290</v>
      </c>
      <c r="B671" s="81">
        <v>298</v>
      </c>
      <c r="C671" s="74">
        <v>707</v>
      </c>
      <c r="D671" s="13" t="s">
        <v>36</v>
      </c>
      <c r="E671" s="14">
        <v>2</v>
      </c>
      <c r="F671" s="13">
        <v>0</v>
      </c>
      <c r="G671" s="82">
        <v>0</v>
      </c>
      <c r="H671" s="12"/>
      <c r="I671" s="16">
        <f>I672</f>
        <v>157</v>
      </c>
      <c r="J671" s="16">
        <f t="shared" si="385"/>
        <v>157</v>
      </c>
      <c r="K671" s="16">
        <f t="shared" si="385"/>
        <v>157</v>
      </c>
    </row>
    <row r="672" spans="1:11" s="5" customFormat="1" x14ac:dyDescent="0.2">
      <c r="A672" s="79" t="s">
        <v>59</v>
      </c>
      <c r="B672" s="81">
        <v>298</v>
      </c>
      <c r="C672" s="74">
        <v>707</v>
      </c>
      <c r="D672" s="13" t="s">
        <v>36</v>
      </c>
      <c r="E672" s="14">
        <v>2</v>
      </c>
      <c r="F672" s="13" t="s">
        <v>2</v>
      </c>
      <c r="G672" s="82" t="s">
        <v>58</v>
      </c>
      <c r="H672" s="12" t="s">
        <v>7</v>
      </c>
      <c r="I672" s="16">
        <f>I673+I675</f>
        <v>157</v>
      </c>
      <c r="J672" s="16">
        <f t="shared" ref="J672:K672" si="386">J673+J675</f>
        <v>157</v>
      </c>
      <c r="K672" s="16">
        <f t="shared" si="386"/>
        <v>157</v>
      </c>
    </row>
    <row r="673" spans="1:11" s="5" customFormat="1" ht="56.25" x14ac:dyDescent="0.2">
      <c r="A673" s="79" t="s">
        <v>6</v>
      </c>
      <c r="B673" s="81">
        <v>298</v>
      </c>
      <c r="C673" s="74">
        <v>707</v>
      </c>
      <c r="D673" s="13" t="s">
        <v>36</v>
      </c>
      <c r="E673" s="14">
        <v>2</v>
      </c>
      <c r="F673" s="13" t="s">
        <v>2</v>
      </c>
      <c r="G673" s="82" t="s">
        <v>58</v>
      </c>
      <c r="H673" s="12">
        <v>100</v>
      </c>
      <c r="I673" s="16">
        <f>I674</f>
        <v>20</v>
      </c>
      <c r="J673" s="16">
        <f t="shared" ref="J673:K673" si="387">J674</f>
        <v>20</v>
      </c>
      <c r="K673" s="16">
        <f t="shared" si="387"/>
        <v>20</v>
      </c>
    </row>
    <row r="674" spans="1:11" s="5" customFormat="1" ht="22.5" x14ac:dyDescent="0.2">
      <c r="A674" s="79" t="s">
        <v>5</v>
      </c>
      <c r="B674" s="81">
        <v>298</v>
      </c>
      <c r="C674" s="74">
        <v>707</v>
      </c>
      <c r="D674" s="13" t="s">
        <v>36</v>
      </c>
      <c r="E674" s="14">
        <v>2</v>
      </c>
      <c r="F674" s="13" t="s">
        <v>2</v>
      </c>
      <c r="G674" s="82" t="s">
        <v>58</v>
      </c>
      <c r="H674" s="12">
        <v>120</v>
      </c>
      <c r="I674" s="16">
        <v>20</v>
      </c>
      <c r="J674" s="16">
        <v>20</v>
      </c>
      <c r="K674" s="16">
        <v>20</v>
      </c>
    </row>
    <row r="675" spans="1:11" s="5" customFormat="1" ht="22.5" x14ac:dyDescent="0.2">
      <c r="A675" s="79" t="s">
        <v>14</v>
      </c>
      <c r="B675" s="81">
        <v>298</v>
      </c>
      <c r="C675" s="74">
        <v>707</v>
      </c>
      <c r="D675" s="13" t="s">
        <v>36</v>
      </c>
      <c r="E675" s="14">
        <v>2</v>
      </c>
      <c r="F675" s="13" t="s">
        <v>2</v>
      </c>
      <c r="G675" s="82" t="s">
        <v>58</v>
      </c>
      <c r="H675" s="12">
        <v>200</v>
      </c>
      <c r="I675" s="16">
        <f>I676</f>
        <v>137</v>
      </c>
      <c r="J675" s="16">
        <f t="shared" ref="J675:K675" si="388">J676</f>
        <v>137</v>
      </c>
      <c r="K675" s="16">
        <f t="shared" si="388"/>
        <v>137</v>
      </c>
    </row>
    <row r="676" spans="1:11" s="5" customFormat="1" ht="22.5" x14ac:dyDescent="0.2">
      <c r="A676" s="79" t="s">
        <v>13</v>
      </c>
      <c r="B676" s="81">
        <v>298</v>
      </c>
      <c r="C676" s="74">
        <v>707</v>
      </c>
      <c r="D676" s="13" t="s">
        <v>36</v>
      </c>
      <c r="E676" s="14">
        <v>2</v>
      </c>
      <c r="F676" s="13" t="s">
        <v>2</v>
      </c>
      <c r="G676" s="82" t="s">
        <v>58</v>
      </c>
      <c r="H676" s="12">
        <v>240</v>
      </c>
      <c r="I676" s="16">
        <v>137</v>
      </c>
      <c r="J676" s="16">
        <v>137</v>
      </c>
      <c r="K676" s="16">
        <v>137</v>
      </c>
    </row>
    <row r="677" spans="1:11" s="5" customFormat="1" ht="45" x14ac:dyDescent="0.2">
      <c r="A677" s="104" t="s">
        <v>287</v>
      </c>
      <c r="B677" s="81">
        <v>298</v>
      </c>
      <c r="C677" s="74">
        <v>707</v>
      </c>
      <c r="D677" s="13">
        <v>8</v>
      </c>
      <c r="E677" s="14" t="s">
        <v>3</v>
      </c>
      <c r="F677" s="13" t="s">
        <v>2</v>
      </c>
      <c r="G677" s="82" t="s">
        <v>9</v>
      </c>
      <c r="H677" s="12" t="s">
        <v>7</v>
      </c>
      <c r="I677" s="16">
        <f>I678</f>
        <v>20</v>
      </c>
      <c r="J677" s="16">
        <f t="shared" ref="J677:K677" si="389">J678</f>
        <v>20</v>
      </c>
      <c r="K677" s="16">
        <f t="shared" si="389"/>
        <v>20</v>
      </c>
    </row>
    <row r="678" spans="1:11" s="5" customFormat="1" x14ac:dyDescent="0.2">
      <c r="A678" s="79" t="s">
        <v>59</v>
      </c>
      <c r="B678" s="81">
        <v>298</v>
      </c>
      <c r="C678" s="74">
        <v>707</v>
      </c>
      <c r="D678" s="13">
        <v>8</v>
      </c>
      <c r="E678" s="14" t="s">
        <v>3</v>
      </c>
      <c r="F678" s="13" t="s">
        <v>2</v>
      </c>
      <c r="G678" s="82" t="s">
        <v>58</v>
      </c>
      <c r="H678" s="12" t="s">
        <v>7</v>
      </c>
      <c r="I678" s="16">
        <f>I679</f>
        <v>20</v>
      </c>
      <c r="J678" s="16">
        <f t="shared" ref="J678:K679" si="390">J679</f>
        <v>20</v>
      </c>
      <c r="K678" s="16">
        <f t="shared" si="390"/>
        <v>20</v>
      </c>
    </row>
    <row r="679" spans="1:11" s="5" customFormat="1" ht="22.5" x14ac:dyDescent="0.2">
      <c r="A679" s="79" t="s">
        <v>14</v>
      </c>
      <c r="B679" s="81">
        <v>298</v>
      </c>
      <c r="C679" s="74">
        <v>707</v>
      </c>
      <c r="D679" s="13">
        <v>8</v>
      </c>
      <c r="E679" s="14" t="s">
        <v>3</v>
      </c>
      <c r="F679" s="13" t="s">
        <v>2</v>
      </c>
      <c r="G679" s="82" t="s">
        <v>58</v>
      </c>
      <c r="H679" s="12">
        <v>200</v>
      </c>
      <c r="I679" s="16">
        <f>I680</f>
        <v>20</v>
      </c>
      <c r="J679" s="16">
        <f t="shared" si="390"/>
        <v>20</v>
      </c>
      <c r="K679" s="16">
        <f t="shared" si="390"/>
        <v>20</v>
      </c>
    </row>
    <row r="680" spans="1:11" s="5" customFormat="1" ht="22.5" x14ac:dyDescent="0.2">
      <c r="A680" s="79" t="s">
        <v>13</v>
      </c>
      <c r="B680" s="81">
        <v>298</v>
      </c>
      <c r="C680" s="74">
        <v>707</v>
      </c>
      <c r="D680" s="13">
        <v>8</v>
      </c>
      <c r="E680" s="14" t="s">
        <v>3</v>
      </c>
      <c r="F680" s="13" t="s">
        <v>2</v>
      </c>
      <c r="G680" s="82" t="s">
        <v>58</v>
      </c>
      <c r="H680" s="12">
        <v>240</v>
      </c>
      <c r="I680" s="16">
        <v>20</v>
      </c>
      <c r="J680" s="16">
        <v>20</v>
      </c>
      <c r="K680" s="16">
        <v>20</v>
      </c>
    </row>
    <row r="681" spans="1:11" s="5" customFormat="1" x14ac:dyDescent="0.2">
      <c r="A681" s="79" t="s">
        <v>55</v>
      </c>
      <c r="B681" s="81">
        <v>298</v>
      </c>
      <c r="C681" s="74">
        <v>1000</v>
      </c>
      <c r="D681" s="13" t="s">
        <v>7</v>
      </c>
      <c r="E681" s="14" t="s">
        <v>7</v>
      </c>
      <c r="F681" s="13" t="s">
        <v>7</v>
      </c>
      <c r="G681" s="82" t="s">
        <v>7</v>
      </c>
      <c r="H681" s="12" t="s">
        <v>7</v>
      </c>
      <c r="I681" s="16">
        <f>I682+I688+I697+I702</f>
        <v>9434.058860000001</v>
      </c>
      <c r="J681" s="16">
        <f t="shared" ref="J681" si="391">J682+J688+J697+J702</f>
        <v>9039.26008</v>
      </c>
      <c r="K681" s="16">
        <f>K682+K688+K697+K702</f>
        <v>9176.9411600000003</v>
      </c>
    </row>
    <row r="682" spans="1:11" s="5" customFormat="1" x14ac:dyDescent="0.2">
      <c r="A682" s="79" t="s">
        <v>54</v>
      </c>
      <c r="B682" s="81">
        <v>298</v>
      </c>
      <c r="C682" s="74">
        <v>1001</v>
      </c>
      <c r="D682" s="13" t="s">
        <v>7</v>
      </c>
      <c r="E682" s="14" t="s">
        <v>7</v>
      </c>
      <c r="F682" s="13" t="s">
        <v>7</v>
      </c>
      <c r="G682" s="82" t="s">
        <v>7</v>
      </c>
      <c r="H682" s="12" t="s">
        <v>7</v>
      </c>
      <c r="I682" s="16">
        <f>I683</f>
        <v>2000</v>
      </c>
      <c r="J682" s="16">
        <f t="shared" ref="J682:K684" si="392">J683</f>
        <v>2000</v>
      </c>
      <c r="K682" s="16">
        <f>K683</f>
        <v>2000</v>
      </c>
    </row>
    <row r="683" spans="1:11" s="5" customFormat="1" ht="56.25" x14ac:dyDescent="0.2">
      <c r="A683" s="104" t="s">
        <v>277</v>
      </c>
      <c r="B683" s="81">
        <v>298</v>
      </c>
      <c r="C683" s="74">
        <v>1001</v>
      </c>
      <c r="D683" s="13" t="s">
        <v>36</v>
      </c>
      <c r="E683" s="14" t="s">
        <v>3</v>
      </c>
      <c r="F683" s="13" t="s">
        <v>2</v>
      </c>
      <c r="G683" s="82" t="s">
        <v>9</v>
      </c>
      <c r="H683" s="12" t="s">
        <v>7</v>
      </c>
      <c r="I683" s="16">
        <f t="shared" ref="I683:I685" si="393">I684</f>
        <v>2000</v>
      </c>
      <c r="J683" s="16">
        <f t="shared" si="392"/>
        <v>2000</v>
      </c>
      <c r="K683" s="16">
        <f t="shared" si="392"/>
        <v>2000</v>
      </c>
    </row>
    <row r="684" spans="1:11" s="5" customFormat="1" ht="22.5" x14ac:dyDescent="0.2">
      <c r="A684" s="104" t="s">
        <v>289</v>
      </c>
      <c r="B684" s="81">
        <v>298</v>
      </c>
      <c r="C684" s="74">
        <v>1001</v>
      </c>
      <c r="D684" s="13" t="s">
        <v>36</v>
      </c>
      <c r="E684" s="14">
        <v>3</v>
      </c>
      <c r="F684" s="13">
        <v>0</v>
      </c>
      <c r="G684" s="82">
        <v>0</v>
      </c>
      <c r="H684" s="12"/>
      <c r="I684" s="16">
        <f t="shared" si="393"/>
        <v>2000</v>
      </c>
      <c r="J684" s="16">
        <f t="shared" si="392"/>
        <v>2000</v>
      </c>
      <c r="K684" s="16">
        <f t="shared" si="392"/>
        <v>2000</v>
      </c>
    </row>
    <row r="685" spans="1:11" s="5" customFormat="1" x14ac:dyDescent="0.2">
      <c r="A685" s="79" t="s">
        <v>243</v>
      </c>
      <c r="B685" s="81">
        <v>298</v>
      </c>
      <c r="C685" s="74">
        <v>1001</v>
      </c>
      <c r="D685" s="13" t="s">
        <v>36</v>
      </c>
      <c r="E685" s="14">
        <v>3</v>
      </c>
      <c r="F685" s="13" t="s">
        <v>2</v>
      </c>
      <c r="G685" s="82" t="s">
        <v>53</v>
      </c>
      <c r="H685" s="12" t="s">
        <v>7</v>
      </c>
      <c r="I685" s="16">
        <f t="shared" si="393"/>
        <v>2000</v>
      </c>
      <c r="J685" s="16">
        <f t="shared" ref="J685:K686" si="394">J686</f>
        <v>2000</v>
      </c>
      <c r="K685" s="16">
        <f t="shared" si="394"/>
        <v>2000</v>
      </c>
    </row>
    <row r="686" spans="1:11" s="5" customFormat="1" x14ac:dyDescent="0.2">
      <c r="A686" s="79" t="s">
        <v>40</v>
      </c>
      <c r="B686" s="81">
        <v>298</v>
      </c>
      <c r="C686" s="74">
        <v>1001</v>
      </c>
      <c r="D686" s="13" t="s">
        <v>36</v>
      </c>
      <c r="E686" s="14">
        <v>3</v>
      </c>
      <c r="F686" s="13" t="s">
        <v>2</v>
      </c>
      <c r="G686" s="82" t="s">
        <v>53</v>
      </c>
      <c r="H686" s="12">
        <v>300</v>
      </c>
      <c r="I686" s="16">
        <f>I687</f>
        <v>2000</v>
      </c>
      <c r="J686" s="16">
        <f t="shared" si="394"/>
        <v>2000</v>
      </c>
      <c r="K686" s="16">
        <f t="shared" si="394"/>
        <v>2000</v>
      </c>
    </row>
    <row r="687" spans="1:11" s="5" customFormat="1" ht="22.5" x14ac:dyDescent="0.2">
      <c r="A687" s="79" t="s">
        <v>44</v>
      </c>
      <c r="B687" s="81">
        <v>298</v>
      </c>
      <c r="C687" s="74">
        <v>1001</v>
      </c>
      <c r="D687" s="13" t="s">
        <v>36</v>
      </c>
      <c r="E687" s="14">
        <v>3</v>
      </c>
      <c r="F687" s="13" t="s">
        <v>2</v>
      </c>
      <c r="G687" s="82" t="s">
        <v>53</v>
      </c>
      <c r="H687" s="12">
        <v>320</v>
      </c>
      <c r="I687" s="16">
        <v>2000</v>
      </c>
      <c r="J687" s="16">
        <v>2000</v>
      </c>
      <c r="K687" s="16">
        <v>2000</v>
      </c>
    </row>
    <row r="688" spans="1:11" s="5" customFormat="1" x14ac:dyDescent="0.2">
      <c r="A688" s="79" t="s">
        <v>52</v>
      </c>
      <c r="B688" s="81">
        <v>298</v>
      </c>
      <c r="C688" s="74">
        <v>1003</v>
      </c>
      <c r="D688" s="13" t="s">
        <v>7</v>
      </c>
      <c r="E688" s="14" t="s">
        <v>7</v>
      </c>
      <c r="F688" s="13" t="s">
        <v>7</v>
      </c>
      <c r="G688" s="82" t="s">
        <v>7</v>
      </c>
      <c r="H688" s="12" t="s">
        <v>7</v>
      </c>
      <c r="I688" s="16">
        <f>I689</f>
        <v>580.71400000000006</v>
      </c>
      <c r="J688" s="16">
        <f t="shared" ref="J688:K689" si="395">J689</f>
        <v>24.114000000000001</v>
      </c>
      <c r="K688" s="16">
        <f t="shared" si="395"/>
        <v>24.114000000000001</v>
      </c>
    </row>
    <row r="689" spans="1:11" s="5" customFormat="1" ht="56.25" x14ac:dyDescent="0.2">
      <c r="A689" s="104" t="s">
        <v>277</v>
      </c>
      <c r="B689" s="81">
        <v>298</v>
      </c>
      <c r="C689" s="74">
        <v>1003</v>
      </c>
      <c r="D689" s="13" t="s">
        <v>36</v>
      </c>
      <c r="E689" s="14" t="s">
        <v>3</v>
      </c>
      <c r="F689" s="13" t="s">
        <v>2</v>
      </c>
      <c r="G689" s="82" t="s">
        <v>9</v>
      </c>
      <c r="H689" s="12" t="s">
        <v>7</v>
      </c>
      <c r="I689" s="16">
        <f>I690</f>
        <v>580.71400000000006</v>
      </c>
      <c r="J689" s="16">
        <f t="shared" si="395"/>
        <v>24.114000000000001</v>
      </c>
      <c r="K689" s="16">
        <f t="shared" si="395"/>
        <v>24.114000000000001</v>
      </c>
    </row>
    <row r="690" spans="1:11" s="5" customFormat="1" x14ac:dyDescent="0.2">
      <c r="A690" s="104" t="s">
        <v>281</v>
      </c>
      <c r="B690" s="81">
        <v>298</v>
      </c>
      <c r="C690" s="74">
        <v>1003</v>
      </c>
      <c r="D690" s="13">
        <v>6</v>
      </c>
      <c r="E690" s="14">
        <v>3</v>
      </c>
      <c r="F690" s="13">
        <v>0</v>
      </c>
      <c r="G690" s="82">
        <v>0</v>
      </c>
      <c r="H690" s="12"/>
      <c r="I690" s="16">
        <f>I691+I694</f>
        <v>580.71400000000006</v>
      </c>
      <c r="J690" s="16">
        <f t="shared" ref="J690:K690" si="396">J691+J694</f>
        <v>24.114000000000001</v>
      </c>
      <c r="K690" s="16">
        <f t="shared" si="396"/>
        <v>24.114000000000001</v>
      </c>
    </row>
    <row r="691" spans="1:11" s="5" customFormat="1" ht="45" x14ac:dyDescent="0.2">
      <c r="A691" s="79" t="s">
        <v>51</v>
      </c>
      <c r="B691" s="81">
        <v>298</v>
      </c>
      <c r="C691" s="74">
        <v>1003</v>
      </c>
      <c r="D691" s="13" t="s">
        <v>36</v>
      </c>
      <c r="E691" s="14">
        <v>3</v>
      </c>
      <c r="F691" s="13" t="s">
        <v>2</v>
      </c>
      <c r="G691" s="82" t="s">
        <v>50</v>
      </c>
      <c r="H691" s="12" t="s">
        <v>7</v>
      </c>
      <c r="I691" s="16">
        <f>I692</f>
        <v>24.114000000000001</v>
      </c>
      <c r="J691" s="16">
        <f t="shared" ref="J691:K691" si="397">J692</f>
        <v>24.114000000000001</v>
      </c>
      <c r="K691" s="16">
        <f t="shared" si="397"/>
        <v>24.114000000000001</v>
      </c>
    </row>
    <row r="692" spans="1:11" s="5" customFormat="1" x14ac:dyDescent="0.2">
      <c r="A692" s="79" t="s">
        <v>40</v>
      </c>
      <c r="B692" s="81">
        <v>298</v>
      </c>
      <c r="C692" s="74">
        <v>1003</v>
      </c>
      <c r="D692" s="13" t="s">
        <v>36</v>
      </c>
      <c r="E692" s="14">
        <v>3</v>
      </c>
      <c r="F692" s="13" t="s">
        <v>2</v>
      </c>
      <c r="G692" s="82" t="s">
        <v>50</v>
      </c>
      <c r="H692" s="12">
        <v>300</v>
      </c>
      <c r="I692" s="16">
        <f>I693</f>
        <v>24.114000000000001</v>
      </c>
      <c r="J692" s="16">
        <f t="shared" ref="J692:K692" si="398">J693</f>
        <v>24.114000000000001</v>
      </c>
      <c r="K692" s="16">
        <f t="shared" si="398"/>
        <v>24.114000000000001</v>
      </c>
    </row>
    <row r="693" spans="1:11" s="5" customFormat="1" ht="22.5" x14ac:dyDescent="0.2">
      <c r="A693" s="79" t="s">
        <v>44</v>
      </c>
      <c r="B693" s="81">
        <v>298</v>
      </c>
      <c r="C693" s="74">
        <v>1003</v>
      </c>
      <c r="D693" s="13" t="s">
        <v>36</v>
      </c>
      <c r="E693" s="14">
        <v>3</v>
      </c>
      <c r="F693" s="13" t="s">
        <v>2</v>
      </c>
      <c r="G693" s="82" t="s">
        <v>50</v>
      </c>
      <c r="H693" s="12">
        <v>320</v>
      </c>
      <c r="I693" s="16">
        <v>24.114000000000001</v>
      </c>
      <c r="J693" s="16">
        <v>24.114000000000001</v>
      </c>
      <c r="K693" s="16">
        <v>24.114000000000001</v>
      </c>
    </row>
    <row r="694" spans="1:11" s="5" customFormat="1" ht="30.6" customHeight="1" x14ac:dyDescent="0.2">
      <c r="A694" s="79" t="s">
        <v>48</v>
      </c>
      <c r="B694" s="81">
        <v>298</v>
      </c>
      <c r="C694" s="74">
        <v>1003</v>
      </c>
      <c r="D694" s="13" t="s">
        <v>36</v>
      </c>
      <c r="E694" s="14">
        <v>3</v>
      </c>
      <c r="F694" s="13" t="s">
        <v>2</v>
      </c>
      <c r="G694" s="82" t="s">
        <v>49</v>
      </c>
      <c r="H694" s="12" t="s">
        <v>7</v>
      </c>
      <c r="I694" s="16">
        <f>I695</f>
        <v>556.6</v>
      </c>
      <c r="J694" s="16">
        <f t="shared" ref="J694:K694" si="399">J695</f>
        <v>0</v>
      </c>
      <c r="K694" s="16">
        <f t="shared" si="399"/>
        <v>0</v>
      </c>
    </row>
    <row r="695" spans="1:11" s="5" customFormat="1" x14ac:dyDescent="0.2">
      <c r="A695" s="79" t="s">
        <v>40</v>
      </c>
      <c r="B695" s="81">
        <v>298</v>
      </c>
      <c r="C695" s="74">
        <v>1003</v>
      </c>
      <c r="D695" s="13" t="s">
        <v>36</v>
      </c>
      <c r="E695" s="14">
        <v>3</v>
      </c>
      <c r="F695" s="13" t="s">
        <v>2</v>
      </c>
      <c r="G695" s="82" t="s">
        <v>49</v>
      </c>
      <c r="H695" s="12">
        <v>300</v>
      </c>
      <c r="I695" s="16">
        <f>I696</f>
        <v>556.6</v>
      </c>
      <c r="J695" s="16">
        <f t="shared" ref="J695:K695" si="400">J696</f>
        <v>0</v>
      </c>
      <c r="K695" s="16">
        <f t="shared" si="400"/>
        <v>0</v>
      </c>
    </row>
    <row r="696" spans="1:11" s="5" customFormat="1" ht="22.5" x14ac:dyDescent="0.2">
      <c r="A696" s="79" t="s">
        <v>44</v>
      </c>
      <c r="B696" s="81">
        <v>298</v>
      </c>
      <c r="C696" s="74">
        <v>1003</v>
      </c>
      <c r="D696" s="13" t="s">
        <v>36</v>
      </c>
      <c r="E696" s="14">
        <v>3</v>
      </c>
      <c r="F696" s="13" t="s">
        <v>2</v>
      </c>
      <c r="G696" s="82" t="s">
        <v>49</v>
      </c>
      <c r="H696" s="12">
        <v>320</v>
      </c>
      <c r="I696" s="16">
        <v>556.6</v>
      </c>
      <c r="J696" s="16">
        <v>0</v>
      </c>
      <c r="K696" s="16">
        <v>0</v>
      </c>
    </row>
    <row r="697" spans="1:11" s="5" customFormat="1" x14ac:dyDescent="0.2">
      <c r="A697" s="79" t="s">
        <v>102</v>
      </c>
      <c r="B697" s="81">
        <v>298</v>
      </c>
      <c r="C697" s="74">
        <v>1004</v>
      </c>
      <c r="D697" s="13"/>
      <c r="E697" s="14"/>
      <c r="F697" s="13"/>
      <c r="G697" s="82"/>
      <c r="H697" s="12"/>
      <c r="I697" s="16">
        <f>I698</f>
        <v>10</v>
      </c>
      <c r="J697" s="16">
        <f t="shared" ref="J697:K697" si="401">J698</f>
        <v>10</v>
      </c>
      <c r="K697" s="16">
        <f t="shared" si="401"/>
        <v>10</v>
      </c>
    </row>
    <row r="698" spans="1:11" s="5" customFormat="1" ht="45" x14ac:dyDescent="0.2">
      <c r="A698" s="104" t="s">
        <v>287</v>
      </c>
      <c r="B698" s="81">
        <v>298</v>
      </c>
      <c r="C698" s="74">
        <v>1004</v>
      </c>
      <c r="D698" s="13">
        <v>8</v>
      </c>
      <c r="E698" s="14">
        <v>0</v>
      </c>
      <c r="F698" s="13">
        <v>0</v>
      </c>
      <c r="G698" s="82">
        <v>0</v>
      </c>
      <c r="H698" s="12"/>
      <c r="I698" s="16">
        <f>I699</f>
        <v>10</v>
      </c>
      <c r="J698" s="16">
        <f t="shared" ref="J698:K698" si="402">J699</f>
        <v>10</v>
      </c>
      <c r="K698" s="16">
        <f t="shared" si="402"/>
        <v>10</v>
      </c>
    </row>
    <row r="699" spans="1:11" s="5" customFormat="1" x14ac:dyDescent="0.2">
      <c r="A699" s="79" t="s">
        <v>57</v>
      </c>
      <c r="B699" s="81">
        <v>298</v>
      </c>
      <c r="C699" s="74">
        <v>1004</v>
      </c>
      <c r="D699" s="13">
        <v>8</v>
      </c>
      <c r="E699" s="14">
        <v>0</v>
      </c>
      <c r="F699" s="13">
        <v>0</v>
      </c>
      <c r="G699" s="82">
        <v>80460</v>
      </c>
      <c r="H699" s="12"/>
      <c r="I699" s="16">
        <f>I700</f>
        <v>10</v>
      </c>
      <c r="J699" s="16">
        <f t="shared" ref="J699:K699" si="403">J700</f>
        <v>10</v>
      </c>
      <c r="K699" s="16">
        <f t="shared" si="403"/>
        <v>10</v>
      </c>
    </row>
    <row r="700" spans="1:11" s="5" customFormat="1" ht="22.5" x14ac:dyDescent="0.2">
      <c r="A700" s="79" t="s">
        <v>14</v>
      </c>
      <c r="B700" s="81">
        <v>298</v>
      </c>
      <c r="C700" s="74">
        <v>1004</v>
      </c>
      <c r="D700" s="13">
        <v>8</v>
      </c>
      <c r="E700" s="14">
        <v>0</v>
      </c>
      <c r="F700" s="13">
        <v>0</v>
      </c>
      <c r="G700" s="82">
        <v>80460</v>
      </c>
      <c r="H700" s="12">
        <v>200</v>
      </c>
      <c r="I700" s="16">
        <f>I701</f>
        <v>10</v>
      </c>
      <c r="J700" s="16">
        <f t="shared" ref="J700:K700" si="404">J701</f>
        <v>10</v>
      </c>
      <c r="K700" s="16">
        <f t="shared" si="404"/>
        <v>10</v>
      </c>
    </row>
    <row r="701" spans="1:11" s="5" customFormat="1" ht="22.5" x14ac:dyDescent="0.2">
      <c r="A701" s="79" t="s">
        <v>13</v>
      </c>
      <c r="B701" s="81">
        <v>298</v>
      </c>
      <c r="C701" s="74">
        <v>1004</v>
      </c>
      <c r="D701" s="13">
        <v>8</v>
      </c>
      <c r="E701" s="14">
        <v>0</v>
      </c>
      <c r="F701" s="13">
        <v>0</v>
      </c>
      <c r="G701" s="82">
        <v>80460</v>
      </c>
      <c r="H701" s="12">
        <v>240</v>
      </c>
      <c r="I701" s="16">
        <v>10</v>
      </c>
      <c r="J701" s="16">
        <v>10</v>
      </c>
      <c r="K701" s="16">
        <v>10</v>
      </c>
    </row>
    <row r="702" spans="1:11" s="5" customFormat="1" x14ac:dyDescent="0.2">
      <c r="A702" s="79" t="s">
        <v>47</v>
      </c>
      <c r="B702" s="81">
        <v>298</v>
      </c>
      <c r="C702" s="74">
        <v>1006</v>
      </c>
      <c r="D702" s="13" t="s">
        <v>7</v>
      </c>
      <c r="E702" s="14" t="s">
        <v>7</v>
      </c>
      <c r="F702" s="13" t="s">
        <v>7</v>
      </c>
      <c r="G702" s="82" t="s">
        <v>7</v>
      </c>
      <c r="H702" s="12" t="s">
        <v>7</v>
      </c>
      <c r="I702" s="16">
        <f>I703+I719</f>
        <v>6843.3448600000002</v>
      </c>
      <c r="J702" s="16">
        <f t="shared" ref="J702:K702" si="405">J703+J719</f>
        <v>7005.1460800000004</v>
      </c>
      <c r="K702" s="16">
        <f t="shared" si="405"/>
        <v>7142.8271599999998</v>
      </c>
    </row>
    <row r="703" spans="1:11" s="5" customFormat="1" ht="56.25" x14ac:dyDescent="0.2">
      <c r="A703" s="104" t="s">
        <v>277</v>
      </c>
      <c r="B703" s="81">
        <v>298</v>
      </c>
      <c r="C703" s="74">
        <v>1006</v>
      </c>
      <c r="D703" s="13">
        <v>6</v>
      </c>
      <c r="E703" s="14">
        <v>0</v>
      </c>
      <c r="F703" s="13" t="s">
        <v>2</v>
      </c>
      <c r="G703" s="82" t="s">
        <v>9</v>
      </c>
      <c r="H703" s="12" t="s">
        <v>7</v>
      </c>
      <c r="I703" s="16">
        <f>I704</f>
        <v>252.82299999999998</v>
      </c>
      <c r="J703" s="16">
        <f t="shared" ref="J703:K703" si="406">J704</f>
        <v>356.81900000000002</v>
      </c>
      <c r="K703" s="16">
        <f t="shared" si="406"/>
        <v>260.96699999999998</v>
      </c>
    </row>
    <row r="704" spans="1:11" s="5" customFormat="1" ht="22.5" x14ac:dyDescent="0.2">
      <c r="A704" s="104" t="s">
        <v>289</v>
      </c>
      <c r="B704" s="81">
        <v>298</v>
      </c>
      <c r="C704" s="74">
        <v>1006</v>
      </c>
      <c r="D704" s="13">
        <v>6</v>
      </c>
      <c r="E704" s="14">
        <v>3</v>
      </c>
      <c r="F704" s="13">
        <v>0</v>
      </c>
      <c r="G704" s="82">
        <v>0</v>
      </c>
      <c r="H704" s="12"/>
      <c r="I704" s="16">
        <f>I705+I708+I713+I716</f>
        <v>252.82299999999998</v>
      </c>
      <c r="J704" s="16">
        <f t="shared" ref="J704:K704" si="407">J705+J708+J713+J716</f>
        <v>356.81900000000002</v>
      </c>
      <c r="K704" s="16">
        <f t="shared" si="407"/>
        <v>260.96699999999998</v>
      </c>
    </row>
    <row r="705" spans="1:11" s="5" customFormat="1" ht="22.5" x14ac:dyDescent="0.2">
      <c r="A705" s="79" t="s">
        <v>246</v>
      </c>
      <c r="B705" s="81">
        <v>298</v>
      </c>
      <c r="C705" s="74">
        <v>1006</v>
      </c>
      <c r="D705" s="13">
        <v>6</v>
      </c>
      <c r="E705" s="14">
        <v>3</v>
      </c>
      <c r="F705" s="13">
        <v>0</v>
      </c>
      <c r="G705" s="82">
        <v>78730</v>
      </c>
      <c r="H705" s="12"/>
      <c r="I705" s="16">
        <f>I706</f>
        <v>100.023</v>
      </c>
      <c r="J705" s="16">
        <f t="shared" ref="J705:K705" si="408">J706</f>
        <v>104.01900000000001</v>
      </c>
      <c r="K705" s="16">
        <f t="shared" si="408"/>
        <v>108.167</v>
      </c>
    </row>
    <row r="706" spans="1:11" s="5" customFormat="1" x14ac:dyDescent="0.2">
      <c r="A706" s="79" t="s">
        <v>40</v>
      </c>
      <c r="B706" s="81">
        <v>298</v>
      </c>
      <c r="C706" s="74">
        <v>1006</v>
      </c>
      <c r="D706" s="13" t="s">
        <v>36</v>
      </c>
      <c r="E706" s="14">
        <v>3</v>
      </c>
      <c r="F706" s="13" t="s">
        <v>2</v>
      </c>
      <c r="G706" s="82">
        <v>78730</v>
      </c>
      <c r="H706" s="12">
        <v>300</v>
      </c>
      <c r="I706" s="16">
        <f>I707</f>
        <v>100.023</v>
      </c>
      <c r="J706" s="16">
        <f t="shared" ref="J706:K706" si="409">J707</f>
        <v>104.01900000000001</v>
      </c>
      <c r="K706" s="16">
        <f t="shared" si="409"/>
        <v>108.167</v>
      </c>
    </row>
    <row r="707" spans="1:11" s="5" customFormat="1" ht="22.5" x14ac:dyDescent="0.2">
      <c r="A707" s="79" t="s">
        <v>44</v>
      </c>
      <c r="B707" s="81">
        <v>298</v>
      </c>
      <c r="C707" s="74">
        <v>1006</v>
      </c>
      <c r="D707" s="13" t="s">
        <v>36</v>
      </c>
      <c r="E707" s="14">
        <v>3</v>
      </c>
      <c r="F707" s="13" t="s">
        <v>2</v>
      </c>
      <c r="G707" s="82">
        <v>78730</v>
      </c>
      <c r="H707" s="12">
        <v>320</v>
      </c>
      <c r="I707" s="16">
        <v>100.023</v>
      </c>
      <c r="J707" s="16">
        <v>104.01900000000001</v>
      </c>
      <c r="K707" s="16">
        <v>108.167</v>
      </c>
    </row>
    <row r="708" spans="1:11" s="5" customFormat="1" ht="20.65" customHeight="1" x14ac:dyDescent="0.2">
      <c r="A708" s="79" t="s">
        <v>46</v>
      </c>
      <c r="B708" s="81">
        <v>298</v>
      </c>
      <c r="C708" s="74">
        <v>1006</v>
      </c>
      <c r="D708" s="13" t="s">
        <v>36</v>
      </c>
      <c r="E708" s="14">
        <v>3</v>
      </c>
      <c r="F708" s="13" t="s">
        <v>2</v>
      </c>
      <c r="G708" s="82" t="s">
        <v>45</v>
      </c>
      <c r="H708" s="12" t="s">
        <v>7</v>
      </c>
      <c r="I708" s="16">
        <f>I709+I711</f>
        <v>82.8</v>
      </c>
      <c r="J708" s="16">
        <f t="shared" ref="J708:K708" si="410">J709+J711</f>
        <v>82.8</v>
      </c>
      <c r="K708" s="16">
        <f t="shared" si="410"/>
        <v>82.8</v>
      </c>
    </row>
    <row r="709" spans="1:11" s="5" customFormat="1" ht="22.5" x14ac:dyDescent="0.2">
      <c r="A709" s="79" t="s">
        <v>14</v>
      </c>
      <c r="B709" s="81">
        <v>298</v>
      </c>
      <c r="C709" s="74">
        <v>1006</v>
      </c>
      <c r="D709" s="13" t="s">
        <v>36</v>
      </c>
      <c r="E709" s="14">
        <v>3</v>
      </c>
      <c r="F709" s="13" t="s">
        <v>2</v>
      </c>
      <c r="G709" s="82" t="s">
        <v>45</v>
      </c>
      <c r="H709" s="12">
        <v>200</v>
      </c>
      <c r="I709" s="16">
        <f>I710</f>
        <v>71</v>
      </c>
      <c r="J709" s="16">
        <f t="shared" ref="J709:K709" si="411">J710</f>
        <v>71</v>
      </c>
      <c r="K709" s="16">
        <f t="shared" si="411"/>
        <v>71</v>
      </c>
    </row>
    <row r="710" spans="1:11" s="5" customFormat="1" ht="22.5" x14ac:dyDescent="0.2">
      <c r="A710" s="79" t="s">
        <v>13</v>
      </c>
      <c r="B710" s="81">
        <v>298</v>
      </c>
      <c r="C710" s="74">
        <v>1006</v>
      </c>
      <c r="D710" s="13" t="s">
        <v>36</v>
      </c>
      <c r="E710" s="14">
        <v>3</v>
      </c>
      <c r="F710" s="13" t="s">
        <v>2</v>
      </c>
      <c r="G710" s="82" t="s">
        <v>45</v>
      </c>
      <c r="H710" s="12">
        <v>240</v>
      </c>
      <c r="I710" s="16">
        <v>71</v>
      </c>
      <c r="J710" s="16">
        <v>71</v>
      </c>
      <c r="K710" s="16">
        <v>71</v>
      </c>
    </row>
    <row r="711" spans="1:11" s="5" customFormat="1" ht="24" customHeight="1" x14ac:dyDescent="0.2">
      <c r="A711" s="79" t="s">
        <v>40</v>
      </c>
      <c r="B711" s="81">
        <v>298</v>
      </c>
      <c r="C711" s="74">
        <v>1006</v>
      </c>
      <c r="D711" s="13" t="s">
        <v>36</v>
      </c>
      <c r="E711" s="14">
        <v>3</v>
      </c>
      <c r="F711" s="13" t="s">
        <v>2</v>
      </c>
      <c r="G711" s="82" t="s">
        <v>45</v>
      </c>
      <c r="H711" s="12">
        <v>300</v>
      </c>
      <c r="I711" s="16">
        <f>I712</f>
        <v>11.8</v>
      </c>
      <c r="J711" s="16">
        <f t="shared" ref="J711:K711" si="412">J712</f>
        <v>11.8</v>
      </c>
      <c r="K711" s="16">
        <f t="shared" si="412"/>
        <v>11.8</v>
      </c>
    </row>
    <row r="712" spans="1:11" s="5" customFormat="1" ht="22.5" x14ac:dyDescent="0.2">
      <c r="A712" s="79" t="s">
        <v>44</v>
      </c>
      <c r="B712" s="81">
        <v>298</v>
      </c>
      <c r="C712" s="74">
        <v>1006</v>
      </c>
      <c r="D712" s="13" t="s">
        <v>36</v>
      </c>
      <c r="E712" s="14">
        <v>3</v>
      </c>
      <c r="F712" s="13" t="s">
        <v>2</v>
      </c>
      <c r="G712" s="82" t="s">
        <v>45</v>
      </c>
      <c r="H712" s="12">
        <v>320</v>
      </c>
      <c r="I712" s="16">
        <v>11.8</v>
      </c>
      <c r="J712" s="16">
        <v>11.8</v>
      </c>
      <c r="K712" s="16">
        <v>11.8</v>
      </c>
    </row>
    <row r="713" spans="1:11" s="5" customFormat="1" ht="58.15" customHeight="1" x14ac:dyDescent="0.2">
      <c r="A713" s="79" t="s">
        <v>292</v>
      </c>
      <c r="B713" s="81">
        <v>298</v>
      </c>
      <c r="C713" s="74">
        <v>1006</v>
      </c>
      <c r="D713" s="13">
        <v>6</v>
      </c>
      <c r="E713" s="14">
        <v>3</v>
      </c>
      <c r="F713" s="13" t="s">
        <v>2</v>
      </c>
      <c r="G713" s="82">
        <v>87010</v>
      </c>
      <c r="H713" s="12"/>
      <c r="I713" s="16">
        <f t="shared" ref="I713:K714" si="413">I714</f>
        <v>0</v>
      </c>
      <c r="J713" s="16">
        <f t="shared" si="413"/>
        <v>100</v>
      </c>
      <c r="K713" s="16">
        <f t="shared" si="413"/>
        <v>0</v>
      </c>
    </row>
    <row r="714" spans="1:11" s="5" customFormat="1" x14ac:dyDescent="0.2">
      <c r="A714" s="79" t="s">
        <v>40</v>
      </c>
      <c r="B714" s="81">
        <v>298</v>
      </c>
      <c r="C714" s="74">
        <v>1006</v>
      </c>
      <c r="D714" s="13">
        <v>6</v>
      </c>
      <c r="E714" s="14">
        <v>3</v>
      </c>
      <c r="F714" s="13" t="s">
        <v>2</v>
      </c>
      <c r="G714" s="82">
        <v>87010</v>
      </c>
      <c r="H714" s="12">
        <v>300</v>
      </c>
      <c r="I714" s="16">
        <f>I715</f>
        <v>0</v>
      </c>
      <c r="J714" s="16">
        <f t="shared" si="413"/>
        <v>100</v>
      </c>
      <c r="K714" s="16">
        <f t="shared" si="413"/>
        <v>0</v>
      </c>
    </row>
    <row r="715" spans="1:11" s="5" customFormat="1" x14ac:dyDescent="0.2">
      <c r="A715" s="79" t="s">
        <v>42</v>
      </c>
      <c r="B715" s="81">
        <v>298</v>
      </c>
      <c r="C715" s="74">
        <v>1006</v>
      </c>
      <c r="D715" s="13">
        <v>6</v>
      </c>
      <c r="E715" s="14">
        <v>3</v>
      </c>
      <c r="F715" s="13" t="s">
        <v>2</v>
      </c>
      <c r="G715" s="82">
        <v>87010</v>
      </c>
      <c r="H715" s="12">
        <v>310</v>
      </c>
      <c r="I715" s="16">
        <v>0</v>
      </c>
      <c r="J715" s="16">
        <v>100</v>
      </c>
      <c r="K715" s="16">
        <v>0</v>
      </c>
    </row>
    <row r="716" spans="1:11" s="5" customFormat="1" ht="60.6" customHeight="1" x14ac:dyDescent="0.2">
      <c r="A716" s="79" t="s">
        <v>43</v>
      </c>
      <c r="B716" s="81">
        <v>298</v>
      </c>
      <c r="C716" s="74">
        <v>1006</v>
      </c>
      <c r="D716" s="13" t="s">
        <v>36</v>
      </c>
      <c r="E716" s="14">
        <v>3</v>
      </c>
      <c r="F716" s="13" t="s">
        <v>2</v>
      </c>
      <c r="G716" s="82" t="s">
        <v>41</v>
      </c>
      <c r="H716" s="12" t="s">
        <v>7</v>
      </c>
      <c r="I716" s="16">
        <f>I717</f>
        <v>70</v>
      </c>
      <c r="J716" s="16">
        <f t="shared" ref="J716:K716" si="414">J717</f>
        <v>70</v>
      </c>
      <c r="K716" s="16">
        <f t="shared" si="414"/>
        <v>70</v>
      </c>
    </row>
    <row r="717" spans="1:11" s="5" customFormat="1" x14ac:dyDescent="0.2">
      <c r="A717" s="79" t="s">
        <v>40</v>
      </c>
      <c r="B717" s="81">
        <v>298</v>
      </c>
      <c r="C717" s="74">
        <v>1006</v>
      </c>
      <c r="D717" s="13" t="s">
        <v>36</v>
      </c>
      <c r="E717" s="14">
        <v>3</v>
      </c>
      <c r="F717" s="13" t="s">
        <v>2</v>
      </c>
      <c r="G717" s="82" t="s">
        <v>41</v>
      </c>
      <c r="H717" s="12">
        <v>300</v>
      </c>
      <c r="I717" s="16">
        <f>I718</f>
        <v>70</v>
      </c>
      <c r="J717" s="16">
        <f t="shared" ref="J717:K717" si="415">J718</f>
        <v>70</v>
      </c>
      <c r="K717" s="16">
        <f t="shared" si="415"/>
        <v>70</v>
      </c>
    </row>
    <row r="718" spans="1:11" s="5" customFormat="1" ht="20.65" customHeight="1" x14ac:dyDescent="0.2">
      <c r="A718" s="79" t="s">
        <v>42</v>
      </c>
      <c r="B718" s="81">
        <v>298</v>
      </c>
      <c r="C718" s="74">
        <v>1006</v>
      </c>
      <c r="D718" s="13" t="s">
        <v>36</v>
      </c>
      <c r="E718" s="14">
        <v>3</v>
      </c>
      <c r="F718" s="13" t="s">
        <v>2</v>
      </c>
      <c r="G718" s="82" t="s">
        <v>41</v>
      </c>
      <c r="H718" s="12">
        <v>310</v>
      </c>
      <c r="I718" s="16">
        <v>70</v>
      </c>
      <c r="J718" s="16">
        <v>70</v>
      </c>
      <c r="K718" s="16">
        <v>70</v>
      </c>
    </row>
    <row r="719" spans="1:11" s="5" customFormat="1" ht="56.25" x14ac:dyDescent="0.2">
      <c r="A719" s="104" t="s">
        <v>278</v>
      </c>
      <c r="B719" s="81">
        <v>298</v>
      </c>
      <c r="C719" s="74">
        <v>1006</v>
      </c>
      <c r="D719" s="13">
        <v>11</v>
      </c>
      <c r="E719" s="14">
        <v>0</v>
      </c>
      <c r="F719" s="13">
        <v>0</v>
      </c>
      <c r="G719" s="82">
        <v>0</v>
      </c>
      <c r="H719" s="12"/>
      <c r="I719" s="16">
        <f>I720</f>
        <v>6590.5218599999998</v>
      </c>
      <c r="J719" s="16">
        <f t="shared" ref="J719:K719" si="416">J720</f>
        <v>6648.32708</v>
      </c>
      <c r="K719" s="16">
        <f t="shared" si="416"/>
        <v>6881.8601600000002</v>
      </c>
    </row>
    <row r="720" spans="1:11" s="5" customFormat="1" ht="22.5" x14ac:dyDescent="0.2">
      <c r="A720" s="104" t="s">
        <v>301</v>
      </c>
      <c r="B720" s="81">
        <v>298</v>
      </c>
      <c r="C720" s="74">
        <v>1006</v>
      </c>
      <c r="D720" s="13">
        <v>11</v>
      </c>
      <c r="E720" s="14">
        <v>2</v>
      </c>
      <c r="F720" s="13" t="s">
        <v>2</v>
      </c>
      <c r="G720" s="82">
        <v>0</v>
      </c>
      <c r="H720" s="12"/>
      <c r="I720" s="16">
        <f>I721</f>
        <v>6590.5218599999998</v>
      </c>
      <c r="J720" s="16">
        <f t="shared" ref="J720:K720" si="417">J721</f>
        <v>6648.32708</v>
      </c>
      <c r="K720" s="16">
        <f t="shared" si="417"/>
        <v>6881.8601600000002</v>
      </c>
    </row>
    <row r="721" spans="1:15" s="5" customFormat="1" ht="59.1" customHeight="1" x14ac:dyDescent="0.2">
      <c r="A721" s="79" t="s">
        <v>247</v>
      </c>
      <c r="B721" s="81">
        <v>298</v>
      </c>
      <c r="C721" s="74">
        <v>1006</v>
      </c>
      <c r="D721" s="13">
        <v>11</v>
      </c>
      <c r="E721" s="14">
        <v>2</v>
      </c>
      <c r="F721" s="13" t="s">
        <v>2</v>
      </c>
      <c r="G721" s="82">
        <v>78792</v>
      </c>
      <c r="H721" s="12" t="s">
        <v>7</v>
      </c>
      <c r="I721" s="16">
        <f>I722+I724</f>
        <v>6590.5218599999998</v>
      </c>
      <c r="J721" s="16">
        <f>J722+J724</f>
        <v>6648.32708</v>
      </c>
      <c r="K721" s="16">
        <f>K722+K724</f>
        <v>6881.8601600000002</v>
      </c>
      <c r="M721" s="149"/>
      <c r="N721" s="149"/>
      <c r="O721" s="149"/>
    </row>
    <row r="722" spans="1:15" s="5" customFormat="1" ht="56.25" x14ac:dyDescent="0.2">
      <c r="A722" s="79" t="s">
        <v>6</v>
      </c>
      <c r="B722" s="81">
        <v>298</v>
      </c>
      <c r="C722" s="74">
        <v>1006</v>
      </c>
      <c r="D722" s="13">
        <v>11</v>
      </c>
      <c r="E722" s="14">
        <v>2</v>
      </c>
      <c r="F722" s="13" t="s">
        <v>2</v>
      </c>
      <c r="G722" s="82">
        <v>78792</v>
      </c>
      <c r="H722" s="12">
        <v>100</v>
      </c>
      <c r="I722" s="16">
        <f>I723</f>
        <v>5960.5218599999998</v>
      </c>
      <c r="J722" s="16">
        <f>J723</f>
        <v>6018.32708</v>
      </c>
      <c r="K722" s="16">
        <f>K723</f>
        <v>6251.8601600000002</v>
      </c>
    </row>
    <row r="723" spans="1:15" s="5" customFormat="1" ht="22.5" x14ac:dyDescent="0.2">
      <c r="A723" s="79" t="s">
        <v>5</v>
      </c>
      <c r="B723" s="81">
        <v>298</v>
      </c>
      <c r="C723" s="74">
        <v>1006</v>
      </c>
      <c r="D723" s="13">
        <v>11</v>
      </c>
      <c r="E723" s="14">
        <v>2</v>
      </c>
      <c r="F723" s="13" t="s">
        <v>2</v>
      </c>
      <c r="G723" s="82">
        <v>78792</v>
      </c>
      <c r="H723" s="12">
        <v>120</v>
      </c>
      <c r="I723" s="16">
        <v>5960.5218599999998</v>
      </c>
      <c r="J723" s="16">
        <v>6018.32708</v>
      </c>
      <c r="K723" s="16">
        <v>6251.8601600000002</v>
      </c>
    </row>
    <row r="724" spans="1:15" s="5" customFormat="1" ht="22.5" x14ac:dyDescent="0.2">
      <c r="A724" s="79" t="s">
        <v>14</v>
      </c>
      <c r="B724" s="81">
        <v>298</v>
      </c>
      <c r="C724" s="74">
        <v>1006</v>
      </c>
      <c r="D724" s="13">
        <v>11</v>
      </c>
      <c r="E724" s="14">
        <v>2</v>
      </c>
      <c r="F724" s="13" t="s">
        <v>2</v>
      </c>
      <c r="G724" s="82">
        <v>78792</v>
      </c>
      <c r="H724" s="12">
        <v>200</v>
      </c>
      <c r="I724" s="16">
        <f>I725</f>
        <v>630</v>
      </c>
      <c r="J724" s="16">
        <f>J725</f>
        <v>630</v>
      </c>
      <c r="K724" s="16">
        <f>K725</f>
        <v>630</v>
      </c>
    </row>
    <row r="725" spans="1:15" s="5" customFormat="1" ht="31.15" customHeight="1" x14ac:dyDescent="0.2">
      <c r="A725" s="79" t="s">
        <v>13</v>
      </c>
      <c r="B725" s="81">
        <v>298</v>
      </c>
      <c r="C725" s="74">
        <v>1006</v>
      </c>
      <c r="D725" s="13">
        <v>11</v>
      </c>
      <c r="E725" s="14">
        <v>2</v>
      </c>
      <c r="F725" s="13" t="s">
        <v>2</v>
      </c>
      <c r="G725" s="82">
        <v>78792</v>
      </c>
      <c r="H725" s="12">
        <v>240</v>
      </c>
      <c r="I725" s="16">
        <v>630</v>
      </c>
      <c r="J725" s="16">
        <v>630</v>
      </c>
      <c r="K725" s="16">
        <v>630</v>
      </c>
    </row>
    <row r="726" spans="1:15" s="5" customFormat="1" x14ac:dyDescent="0.2">
      <c r="A726" s="79" t="s">
        <v>39</v>
      </c>
      <c r="B726" s="81">
        <v>298</v>
      </c>
      <c r="C726" s="74">
        <v>1100</v>
      </c>
      <c r="D726" s="13" t="s">
        <v>7</v>
      </c>
      <c r="E726" s="14" t="s">
        <v>7</v>
      </c>
      <c r="F726" s="13" t="s">
        <v>7</v>
      </c>
      <c r="G726" s="82" t="s">
        <v>7</v>
      </c>
      <c r="H726" s="12" t="s">
        <v>7</v>
      </c>
      <c r="I726" s="16">
        <f>I727</f>
        <v>724.1</v>
      </c>
      <c r="J726" s="16">
        <f t="shared" ref="J726:K726" si="418">J727</f>
        <v>724.1</v>
      </c>
      <c r="K726" s="16">
        <f t="shared" si="418"/>
        <v>724.1</v>
      </c>
    </row>
    <row r="727" spans="1:15" s="5" customFormat="1" x14ac:dyDescent="0.2">
      <c r="A727" s="79" t="s">
        <v>38</v>
      </c>
      <c r="B727" s="81">
        <v>298</v>
      </c>
      <c r="C727" s="74">
        <v>1102</v>
      </c>
      <c r="D727" s="13" t="s">
        <v>7</v>
      </c>
      <c r="E727" s="14" t="s">
        <v>7</v>
      </c>
      <c r="F727" s="13" t="s">
        <v>7</v>
      </c>
      <c r="G727" s="82" t="s">
        <v>7</v>
      </c>
      <c r="H727" s="12" t="s">
        <v>7</v>
      </c>
      <c r="I727" s="16">
        <f>I728</f>
        <v>724.1</v>
      </c>
      <c r="J727" s="16">
        <f t="shared" ref="J727:K728" si="419">J728</f>
        <v>724.1</v>
      </c>
      <c r="K727" s="16">
        <f t="shared" si="419"/>
        <v>724.1</v>
      </c>
    </row>
    <row r="728" spans="1:15" s="5" customFormat="1" ht="56.25" x14ac:dyDescent="0.2">
      <c r="A728" s="104" t="s">
        <v>277</v>
      </c>
      <c r="B728" s="81">
        <v>298</v>
      </c>
      <c r="C728" s="74">
        <v>1102</v>
      </c>
      <c r="D728" s="13" t="s">
        <v>36</v>
      </c>
      <c r="E728" s="14" t="s">
        <v>3</v>
      </c>
      <c r="F728" s="13" t="s">
        <v>2</v>
      </c>
      <c r="G728" s="82" t="s">
        <v>9</v>
      </c>
      <c r="H728" s="12" t="s">
        <v>7</v>
      </c>
      <c r="I728" s="16">
        <f>I729</f>
        <v>724.1</v>
      </c>
      <c r="J728" s="16">
        <f t="shared" si="419"/>
        <v>724.1</v>
      </c>
      <c r="K728" s="16">
        <f t="shared" si="419"/>
        <v>724.1</v>
      </c>
    </row>
    <row r="729" spans="1:15" s="5" customFormat="1" ht="22.5" x14ac:dyDescent="0.2">
      <c r="A729" s="104" t="s">
        <v>291</v>
      </c>
      <c r="B729" s="81">
        <v>298</v>
      </c>
      <c r="C729" s="74">
        <v>1102</v>
      </c>
      <c r="D729" s="13" t="s">
        <v>36</v>
      </c>
      <c r="E729" s="14">
        <v>1</v>
      </c>
      <c r="F729" s="13">
        <v>0</v>
      </c>
      <c r="G729" s="82">
        <v>0</v>
      </c>
      <c r="H729" s="12"/>
      <c r="I729" s="16">
        <f>I730+I735</f>
        <v>724.1</v>
      </c>
      <c r="J729" s="16">
        <f t="shared" ref="J729:K729" si="420">J730+J735</f>
        <v>724.1</v>
      </c>
      <c r="K729" s="16">
        <f t="shared" si="420"/>
        <v>724.1</v>
      </c>
    </row>
    <row r="730" spans="1:15" s="5" customFormat="1" x14ac:dyDescent="0.2">
      <c r="A730" s="79" t="s">
        <v>37</v>
      </c>
      <c r="B730" s="81">
        <v>298</v>
      </c>
      <c r="C730" s="74">
        <v>1102</v>
      </c>
      <c r="D730" s="13" t="s">
        <v>36</v>
      </c>
      <c r="E730" s="14">
        <v>1</v>
      </c>
      <c r="F730" s="13" t="s">
        <v>2</v>
      </c>
      <c r="G730" s="82" t="s">
        <v>35</v>
      </c>
      <c r="H730" s="12" t="s">
        <v>7</v>
      </c>
      <c r="I730" s="16">
        <f>I731+I733</f>
        <v>483.7</v>
      </c>
      <c r="J730" s="16">
        <f t="shared" ref="J730:K730" si="421">J731+J733</f>
        <v>483.7</v>
      </c>
      <c r="K730" s="16">
        <f t="shared" si="421"/>
        <v>483.7</v>
      </c>
    </row>
    <row r="731" spans="1:15" s="5" customFormat="1" ht="56.25" x14ac:dyDescent="0.2">
      <c r="A731" s="79" t="s">
        <v>6</v>
      </c>
      <c r="B731" s="81">
        <v>298</v>
      </c>
      <c r="C731" s="74">
        <v>1102</v>
      </c>
      <c r="D731" s="13" t="s">
        <v>36</v>
      </c>
      <c r="E731" s="14">
        <v>1</v>
      </c>
      <c r="F731" s="13" t="s">
        <v>2</v>
      </c>
      <c r="G731" s="82" t="s">
        <v>35</v>
      </c>
      <c r="H731" s="12">
        <v>100</v>
      </c>
      <c r="I731" s="16">
        <f>I732</f>
        <v>400</v>
      </c>
      <c r="J731" s="16">
        <f t="shared" ref="J731:K731" si="422">J732</f>
        <v>400</v>
      </c>
      <c r="K731" s="16">
        <f t="shared" si="422"/>
        <v>400</v>
      </c>
    </row>
    <row r="732" spans="1:15" s="5" customFormat="1" ht="22.5" x14ac:dyDescent="0.2">
      <c r="A732" s="79" t="s">
        <v>5</v>
      </c>
      <c r="B732" s="81">
        <v>298</v>
      </c>
      <c r="C732" s="74">
        <v>1102</v>
      </c>
      <c r="D732" s="13" t="s">
        <v>36</v>
      </c>
      <c r="E732" s="14">
        <v>1</v>
      </c>
      <c r="F732" s="13" t="s">
        <v>2</v>
      </c>
      <c r="G732" s="82" t="s">
        <v>35</v>
      </c>
      <c r="H732" s="12">
        <v>120</v>
      </c>
      <c r="I732" s="16">
        <v>400</v>
      </c>
      <c r="J732" s="16">
        <v>400</v>
      </c>
      <c r="K732" s="16">
        <v>400</v>
      </c>
    </row>
    <row r="733" spans="1:15" s="5" customFormat="1" ht="22.5" x14ac:dyDescent="0.2">
      <c r="A733" s="79" t="s">
        <v>14</v>
      </c>
      <c r="B733" s="81">
        <v>298</v>
      </c>
      <c r="C733" s="74">
        <v>1102</v>
      </c>
      <c r="D733" s="13" t="s">
        <v>36</v>
      </c>
      <c r="E733" s="14">
        <v>1</v>
      </c>
      <c r="F733" s="13" t="s">
        <v>2</v>
      </c>
      <c r="G733" s="82" t="s">
        <v>35</v>
      </c>
      <c r="H733" s="12">
        <v>200</v>
      </c>
      <c r="I733" s="16">
        <f>I734</f>
        <v>83.7</v>
      </c>
      <c r="J733" s="16">
        <f t="shared" ref="J733:K733" si="423">J734</f>
        <v>83.7</v>
      </c>
      <c r="K733" s="16">
        <f t="shared" si="423"/>
        <v>83.7</v>
      </c>
    </row>
    <row r="734" spans="1:15" s="5" customFormat="1" ht="22.5" x14ac:dyDescent="0.2">
      <c r="A734" s="79" t="s">
        <v>13</v>
      </c>
      <c r="B734" s="81">
        <v>298</v>
      </c>
      <c r="C734" s="74">
        <v>1102</v>
      </c>
      <c r="D734" s="13" t="s">
        <v>36</v>
      </c>
      <c r="E734" s="14">
        <v>1</v>
      </c>
      <c r="F734" s="13" t="s">
        <v>2</v>
      </c>
      <c r="G734" s="82" t="s">
        <v>35</v>
      </c>
      <c r="H734" s="12">
        <v>240</v>
      </c>
      <c r="I734" s="16">
        <v>83.7</v>
      </c>
      <c r="J734" s="16">
        <v>83.7</v>
      </c>
      <c r="K734" s="16">
        <v>83.7</v>
      </c>
      <c r="M734" s="148"/>
      <c r="N734" s="148"/>
      <c r="O734" s="148"/>
    </row>
    <row r="735" spans="1:15" s="5" customFormat="1" x14ac:dyDescent="0.2">
      <c r="A735" s="79" t="s">
        <v>317</v>
      </c>
      <c r="B735" s="81">
        <v>298</v>
      </c>
      <c r="C735" s="74">
        <v>1102</v>
      </c>
      <c r="D735" s="13" t="s">
        <v>36</v>
      </c>
      <c r="E735" s="14">
        <v>1</v>
      </c>
      <c r="F735" s="13" t="s">
        <v>316</v>
      </c>
      <c r="G735" s="82">
        <v>0</v>
      </c>
      <c r="H735" s="12"/>
      <c r="I735" s="16">
        <f>I736</f>
        <v>240.4</v>
      </c>
      <c r="J735" s="16">
        <f t="shared" ref="J735:K736" si="424">J736</f>
        <v>240.4</v>
      </c>
      <c r="K735" s="16">
        <f t="shared" si="424"/>
        <v>240.4</v>
      </c>
    </row>
    <row r="736" spans="1:15" s="5" customFormat="1" ht="45" x14ac:dyDescent="0.2">
      <c r="A736" s="79" t="s">
        <v>318</v>
      </c>
      <c r="B736" s="81">
        <v>298</v>
      </c>
      <c r="C736" s="74">
        <v>1102</v>
      </c>
      <c r="D736" s="13" t="s">
        <v>36</v>
      </c>
      <c r="E736" s="14">
        <v>1</v>
      </c>
      <c r="F736" s="13" t="s">
        <v>316</v>
      </c>
      <c r="G736" s="82">
        <v>80440</v>
      </c>
      <c r="H736" s="12"/>
      <c r="I736" s="16">
        <f>I737</f>
        <v>240.4</v>
      </c>
      <c r="J736" s="16">
        <f t="shared" si="424"/>
        <v>240.4</v>
      </c>
      <c r="K736" s="16">
        <f t="shared" si="424"/>
        <v>240.4</v>
      </c>
    </row>
    <row r="737" spans="1:11" s="5" customFormat="1" ht="22.5" x14ac:dyDescent="0.2">
      <c r="A737" s="79" t="s">
        <v>14</v>
      </c>
      <c r="B737" s="81">
        <v>298</v>
      </c>
      <c r="C737" s="74">
        <v>1102</v>
      </c>
      <c r="D737" s="13" t="s">
        <v>36</v>
      </c>
      <c r="E737" s="14">
        <v>1</v>
      </c>
      <c r="F737" s="13" t="s">
        <v>316</v>
      </c>
      <c r="G737" s="82">
        <v>80440</v>
      </c>
      <c r="H737" s="12">
        <v>200</v>
      </c>
      <c r="I737" s="16">
        <f>I738</f>
        <v>240.4</v>
      </c>
      <c r="J737" s="16">
        <f t="shared" ref="J737:K737" si="425">J738</f>
        <v>240.4</v>
      </c>
      <c r="K737" s="16">
        <f t="shared" si="425"/>
        <v>240.4</v>
      </c>
    </row>
    <row r="738" spans="1:11" s="5" customFormat="1" ht="22.5" x14ac:dyDescent="0.2">
      <c r="A738" s="79" t="s">
        <v>13</v>
      </c>
      <c r="B738" s="81">
        <v>298</v>
      </c>
      <c r="C738" s="74">
        <v>1102</v>
      </c>
      <c r="D738" s="13" t="s">
        <v>36</v>
      </c>
      <c r="E738" s="14">
        <v>1</v>
      </c>
      <c r="F738" s="13" t="s">
        <v>316</v>
      </c>
      <c r="G738" s="82">
        <v>80440</v>
      </c>
      <c r="H738" s="12">
        <v>240</v>
      </c>
      <c r="I738" s="16">
        <v>240.4</v>
      </c>
      <c r="J738" s="16">
        <v>240.4</v>
      </c>
      <c r="K738" s="16">
        <v>240.4</v>
      </c>
    </row>
    <row r="739" spans="1:11" s="5" customFormat="1" ht="22.5" x14ac:dyDescent="0.2">
      <c r="A739" s="104" t="s">
        <v>27</v>
      </c>
      <c r="B739" s="118">
        <v>302</v>
      </c>
      <c r="C739" s="59" t="s">
        <v>7</v>
      </c>
      <c r="D739" s="23" t="s">
        <v>7</v>
      </c>
      <c r="E739" s="24" t="s">
        <v>7</v>
      </c>
      <c r="F739" s="23" t="s">
        <v>7</v>
      </c>
      <c r="G739" s="25" t="s">
        <v>7</v>
      </c>
      <c r="H739" s="8" t="s">
        <v>7</v>
      </c>
      <c r="I739" s="31">
        <f>I740</f>
        <v>6610.2999999999993</v>
      </c>
      <c r="J739" s="31">
        <f t="shared" ref="J739" si="426">J740</f>
        <v>6665.3</v>
      </c>
      <c r="K739" s="31">
        <f>K740</f>
        <v>6887</v>
      </c>
    </row>
    <row r="740" spans="1:11" s="5" customFormat="1" x14ac:dyDescent="0.2">
      <c r="A740" s="79" t="s">
        <v>26</v>
      </c>
      <c r="B740" s="81">
        <v>302</v>
      </c>
      <c r="C740" s="74">
        <v>100</v>
      </c>
      <c r="D740" s="13" t="s">
        <v>7</v>
      </c>
      <c r="E740" s="14" t="s">
        <v>7</v>
      </c>
      <c r="F740" s="13" t="s">
        <v>7</v>
      </c>
      <c r="G740" s="82" t="s">
        <v>7</v>
      </c>
      <c r="H740" s="12" t="s">
        <v>7</v>
      </c>
      <c r="I740" s="16">
        <f>I741+I759</f>
        <v>6610.2999999999993</v>
      </c>
      <c r="J740" s="16">
        <f>J741+J759</f>
        <v>6665.3</v>
      </c>
      <c r="K740" s="16">
        <f>K741+K759</f>
        <v>6887</v>
      </c>
    </row>
    <row r="741" spans="1:11" s="5" customFormat="1" ht="33.75" x14ac:dyDescent="0.2">
      <c r="A741" s="79" t="s">
        <v>25</v>
      </c>
      <c r="B741" s="81">
        <v>302</v>
      </c>
      <c r="C741" s="74">
        <v>103</v>
      </c>
      <c r="D741" s="13" t="s">
        <v>7</v>
      </c>
      <c r="E741" s="14" t="s">
        <v>7</v>
      </c>
      <c r="F741" s="13" t="s">
        <v>7</v>
      </c>
      <c r="G741" s="82" t="s">
        <v>7</v>
      </c>
      <c r="H741" s="12" t="s">
        <v>7</v>
      </c>
      <c r="I741" s="16">
        <f>I742</f>
        <v>4688.0999999999995</v>
      </c>
      <c r="J741" s="16">
        <f t="shared" ref="J741:K741" si="427">J742</f>
        <v>4724.8</v>
      </c>
      <c r="K741" s="16">
        <f t="shared" si="427"/>
        <v>4872.7</v>
      </c>
    </row>
    <row r="742" spans="1:11" s="5" customFormat="1" ht="56.25" x14ac:dyDescent="0.2">
      <c r="A742" s="79" t="s">
        <v>24</v>
      </c>
      <c r="B742" s="81">
        <v>302</v>
      </c>
      <c r="C742" s="74">
        <v>103</v>
      </c>
      <c r="D742" s="13" t="s">
        <v>19</v>
      </c>
      <c r="E742" s="14" t="s">
        <v>3</v>
      </c>
      <c r="F742" s="13" t="s">
        <v>2</v>
      </c>
      <c r="G742" s="82" t="s">
        <v>9</v>
      </c>
      <c r="H742" s="12" t="s">
        <v>7</v>
      </c>
      <c r="I742" s="16">
        <f>I743+I747+I755</f>
        <v>4688.0999999999995</v>
      </c>
      <c r="J742" s="16">
        <f t="shared" ref="J742:K742" si="428">J743+J747+J755</f>
        <v>4724.8</v>
      </c>
      <c r="K742" s="16">
        <f t="shared" si="428"/>
        <v>4872.7</v>
      </c>
    </row>
    <row r="743" spans="1:11" s="5" customFormat="1" ht="22.5" x14ac:dyDescent="0.2">
      <c r="A743" s="79" t="s">
        <v>23</v>
      </c>
      <c r="B743" s="81">
        <v>302</v>
      </c>
      <c r="C743" s="74">
        <v>103</v>
      </c>
      <c r="D743" s="13" t="s">
        <v>19</v>
      </c>
      <c r="E743" s="14" t="s">
        <v>22</v>
      </c>
      <c r="F743" s="13" t="s">
        <v>2</v>
      </c>
      <c r="G743" s="82" t="s">
        <v>9</v>
      </c>
      <c r="H743" s="12" t="s">
        <v>7</v>
      </c>
      <c r="I743" s="16">
        <f>I744</f>
        <v>2116.5</v>
      </c>
      <c r="J743" s="16">
        <f t="shared" ref="J743:K743" si="429">J744</f>
        <v>2137.6999999999998</v>
      </c>
      <c r="K743" s="16">
        <f t="shared" si="429"/>
        <v>2223.1999999999998</v>
      </c>
    </row>
    <row r="744" spans="1:11" s="5" customFormat="1" ht="22.5" x14ac:dyDescent="0.2">
      <c r="A744" s="79" t="s">
        <v>15</v>
      </c>
      <c r="B744" s="81">
        <v>302</v>
      </c>
      <c r="C744" s="74">
        <v>103</v>
      </c>
      <c r="D744" s="13" t="s">
        <v>19</v>
      </c>
      <c r="E744" s="14" t="s">
        <v>22</v>
      </c>
      <c r="F744" s="13" t="s">
        <v>2</v>
      </c>
      <c r="G744" s="82" t="s">
        <v>11</v>
      </c>
      <c r="H744" s="12" t="s">
        <v>7</v>
      </c>
      <c r="I744" s="16">
        <f>I745</f>
        <v>2116.5</v>
      </c>
      <c r="J744" s="16">
        <f t="shared" ref="J744:K744" si="430">J745</f>
        <v>2137.6999999999998</v>
      </c>
      <c r="K744" s="16">
        <f t="shared" si="430"/>
        <v>2223.1999999999998</v>
      </c>
    </row>
    <row r="745" spans="1:11" s="5" customFormat="1" ht="56.25" x14ac:dyDescent="0.2">
      <c r="A745" s="79" t="s">
        <v>6</v>
      </c>
      <c r="B745" s="81">
        <v>302</v>
      </c>
      <c r="C745" s="74">
        <v>103</v>
      </c>
      <c r="D745" s="13" t="s">
        <v>19</v>
      </c>
      <c r="E745" s="14" t="s">
        <v>22</v>
      </c>
      <c r="F745" s="13" t="s">
        <v>2</v>
      </c>
      <c r="G745" s="82" t="s">
        <v>11</v>
      </c>
      <c r="H745" s="12">
        <v>100</v>
      </c>
      <c r="I745" s="16">
        <f>I746</f>
        <v>2116.5</v>
      </c>
      <c r="J745" s="16">
        <f t="shared" ref="J745:K745" si="431">J746</f>
        <v>2137.6999999999998</v>
      </c>
      <c r="K745" s="16">
        <f t="shared" si="431"/>
        <v>2223.1999999999998</v>
      </c>
    </row>
    <row r="746" spans="1:11" s="5" customFormat="1" ht="22.5" x14ac:dyDescent="0.2">
      <c r="A746" s="79" t="s">
        <v>5</v>
      </c>
      <c r="B746" s="81">
        <v>302</v>
      </c>
      <c r="C746" s="74">
        <v>103</v>
      </c>
      <c r="D746" s="13" t="s">
        <v>19</v>
      </c>
      <c r="E746" s="14" t="s">
        <v>22</v>
      </c>
      <c r="F746" s="13" t="s">
        <v>2</v>
      </c>
      <c r="G746" s="82" t="s">
        <v>11</v>
      </c>
      <c r="H746" s="12">
        <v>120</v>
      </c>
      <c r="I746" s="16">
        <v>2116.5</v>
      </c>
      <c r="J746" s="16">
        <v>2137.6999999999998</v>
      </c>
      <c r="K746" s="16">
        <v>2223.1999999999998</v>
      </c>
    </row>
    <row r="747" spans="1:11" s="5" customFormat="1" x14ac:dyDescent="0.2">
      <c r="A747" s="79" t="s">
        <v>21</v>
      </c>
      <c r="B747" s="81">
        <v>302</v>
      </c>
      <c r="C747" s="74">
        <v>103</v>
      </c>
      <c r="D747" s="13" t="s">
        <v>19</v>
      </c>
      <c r="E747" s="14" t="s">
        <v>20</v>
      </c>
      <c r="F747" s="13" t="s">
        <v>2</v>
      </c>
      <c r="G747" s="82" t="s">
        <v>9</v>
      </c>
      <c r="H747" s="12" t="s">
        <v>7</v>
      </c>
      <c r="I747" s="16">
        <f>I748</f>
        <v>2076.4</v>
      </c>
      <c r="J747" s="16">
        <f t="shared" ref="J747:K747" si="432">J748</f>
        <v>2091.8000000000002</v>
      </c>
      <c r="K747" s="16">
        <f t="shared" si="432"/>
        <v>2154.2000000000003</v>
      </c>
    </row>
    <row r="748" spans="1:11" s="5" customFormat="1" ht="22.5" x14ac:dyDescent="0.2">
      <c r="A748" s="79" t="s">
        <v>15</v>
      </c>
      <c r="B748" s="81">
        <v>302</v>
      </c>
      <c r="C748" s="74">
        <v>103</v>
      </c>
      <c r="D748" s="13" t="s">
        <v>19</v>
      </c>
      <c r="E748" s="14" t="s">
        <v>20</v>
      </c>
      <c r="F748" s="13" t="s">
        <v>2</v>
      </c>
      <c r="G748" s="82" t="s">
        <v>11</v>
      </c>
      <c r="H748" s="12" t="s">
        <v>7</v>
      </c>
      <c r="I748" s="16">
        <f>I749+I751+I753</f>
        <v>2076.4</v>
      </c>
      <c r="J748" s="16">
        <f t="shared" ref="J748:K748" si="433">J749+J751+J753</f>
        <v>2091.8000000000002</v>
      </c>
      <c r="K748" s="16">
        <f t="shared" si="433"/>
        <v>2154.2000000000003</v>
      </c>
    </row>
    <row r="749" spans="1:11" s="5" customFormat="1" ht="56.25" x14ac:dyDescent="0.2">
      <c r="A749" s="79" t="s">
        <v>6</v>
      </c>
      <c r="B749" s="81">
        <v>302</v>
      </c>
      <c r="C749" s="74">
        <v>103</v>
      </c>
      <c r="D749" s="13" t="s">
        <v>19</v>
      </c>
      <c r="E749" s="14" t="s">
        <v>20</v>
      </c>
      <c r="F749" s="13" t="s">
        <v>2</v>
      </c>
      <c r="G749" s="82" t="s">
        <v>11</v>
      </c>
      <c r="H749" s="12">
        <v>100</v>
      </c>
      <c r="I749" s="16">
        <f>I750</f>
        <v>1671.1</v>
      </c>
      <c r="J749" s="16">
        <f t="shared" ref="J749:K749" si="434">J750</f>
        <v>1686.5</v>
      </c>
      <c r="K749" s="16">
        <f t="shared" si="434"/>
        <v>1748.9</v>
      </c>
    </row>
    <row r="750" spans="1:11" s="5" customFormat="1" ht="22.5" x14ac:dyDescent="0.2">
      <c r="A750" s="79" t="s">
        <v>5</v>
      </c>
      <c r="B750" s="81">
        <v>302</v>
      </c>
      <c r="C750" s="74">
        <v>103</v>
      </c>
      <c r="D750" s="13" t="s">
        <v>19</v>
      </c>
      <c r="E750" s="14" t="s">
        <v>20</v>
      </c>
      <c r="F750" s="13" t="s">
        <v>2</v>
      </c>
      <c r="G750" s="82" t="s">
        <v>11</v>
      </c>
      <c r="H750" s="12">
        <v>120</v>
      </c>
      <c r="I750" s="16">
        <f>1185.3+127.9+357.9</f>
        <v>1671.1</v>
      </c>
      <c r="J750" s="16">
        <v>1686.5</v>
      </c>
      <c r="K750" s="16">
        <v>1748.9</v>
      </c>
    </row>
    <row r="751" spans="1:11" s="5" customFormat="1" ht="22.5" x14ac:dyDescent="0.2">
      <c r="A751" s="79" t="s">
        <v>14</v>
      </c>
      <c r="B751" s="81">
        <v>302</v>
      </c>
      <c r="C751" s="74">
        <v>103</v>
      </c>
      <c r="D751" s="13" t="s">
        <v>19</v>
      </c>
      <c r="E751" s="14" t="s">
        <v>20</v>
      </c>
      <c r="F751" s="13" t="s">
        <v>2</v>
      </c>
      <c r="G751" s="82" t="s">
        <v>11</v>
      </c>
      <c r="H751" s="12">
        <v>200</v>
      </c>
      <c r="I751" s="16">
        <f>I752</f>
        <v>404.3</v>
      </c>
      <c r="J751" s="16">
        <f t="shared" ref="J751:K751" si="435">J752</f>
        <v>404.3</v>
      </c>
      <c r="K751" s="16">
        <f t="shared" si="435"/>
        <v>404.3</v>
      </c>
    </row>
    <row r="752" spans="1:11" s="5" customFormat="1" ht="22.5" x14ac:dyDescent="0.2">
      <c r="A752" s="79" t="s">
        <v>13</v>
      </c>
      <c r="B752" s="81">
        <v>302</v>
      </c>
      <c r="C752" s="74">
        <v>103</v>
      </c>
      <c r="D752" s="13" t="s">
        <v>19</v>
      </c>
      <c r="E752" s="14" t="s">
        <v>20</v>
      </c>
      <c r="F752" s="13" t="s">
        <v>2</v>
      </c>
      <c r="G752" s="82" t="s">
        <v>11</v>
      </c>
      <c r="H752" s="12">
        <v>240</v>
      </c>
      <c r="I752" s="16">
        <v>404.3</v>
      </c>
      <c r="J752" s="16">
        <v>404.3</v>
      </c>
      <c r="K752" s="16">
        <v>404.3</v>
      </c>
    </row>
    <row r="753" spans="1:11" s="5" customFormat="1" x14ac:dyDescent="0.2">
      <c r="A753" s="79" t="s">
        <v>71</v>
      </c>
      <c r="B753" s="81">
        <v>302</v>
      </c>
      <c r="C753" s="74">
        <v>103</v>
      </c>
      <c r="D753" s="13" t="s">
        <v>19</v>
      </c>
      <c r="E753" s="14" t="s">
        <v>20</v>
      </c>
      <c r="F753" s="13" t="s">
        <v>2</v>
      </c>
      <c r="G753" s="82" t="s">
        <v>11</v>
      </c>
      <c r="H753" s="12">
        <v>800</v>
      </c>
      <c r="I753" s="16">
        <f>I754</f>
        <v>1</v>
      </c>
      <c r="J753" s="16">
        <f t="shared" ref="J753:K753" si="436">J754</f>
        <v>1</v>
      </c>
      <c r="K753" s="16">
        <f t="shared" si="436"/>
        <v>1</v>
      </c>
    </row>
    <row r="754" spans="1:11" s="5" customFormat="1" x14ac:dyDescent="0.2">
      <c r="A754" s="79" t="s">
        <v>70</v>
      </c>
      <c r="B754" s="81">
        <v>302</v>
      </c>
      <c r="C754" s="74">
        <v>103</v>
      </c>
      <c r="D754" s="13" t="s">
        <v>19</v>
      </c>
      <c r="E754" s="14" t="s">
        <v>20</v>
      </c>
      <c r="F754" s="13" t="s">
        <v>2</v>
      </c>
      <c r="G754" s="82" t="s">
        <v>11</v>
      </c>
      <c r="H754" s="12">
        <v>850</v>
      </c>
      <c r="I754" s="16">
        <v>1</v>
      </c>
      <c r="J754" s="16">
        <v>1</v>
      </c>
      <c r="K754" s="16">
        <v>1</v>
      </c>
    </row>
    <row r="755" spans="1:11" s="5" customFormat="1" ht="29.1" customHeight="1" x14ac:dyDescent="0.2">
      <c r="A755" s="79" t="s">
        <v>236</v>
      </c>
      <c r="B755" s="81">
        <v>302</v>
      </c>
      <c r="C755" s="74">
        <v>103</v>
      </c>
      <c r="D755" s="13" t="s">
        <v>19</v>
      </c>
      <c r="E755" s="14" t="s">
        <v>18</v>
      </c>
      <c r="F755" s="13" t="s">
        <v>2</v>
      </c>
      <c r="G755" s="82" t="s">
        <v>9</v>
      </c>
      <c r="H755" s="12" t="s">
        <v>7</v>
      </c>
      <c r="I755" s="16">
        <f>I756</f>
        <v>495.2</v>
      </c>
      <c r="J755" s="16">
        <f t="shared" ref="J755:K756" si="437">J756</f>
        <v>495.3</v>
      </c>
      <c r="K755" s="16">
        <f t="shared" si="437"/>
        <v>495.3</v>
      </c>
    </row>
    <row r="756" spans="1:11" s="5" customFormat="1" ht="22.5" x14ac:dyDescent="0.2">
      <c r="A756" s="79" t="s">
        <v>15</v>
      </c>
      <c r="B756" s="81">
        <v>302</v>
      </c>
      <c r="C756" s="74">
        <v>103</v>
      </c>
      <c r="D756" s="13" t="s">
        <v>19</v>
      </c>
      <c r="E756" s="14" t="s">
        <v>18</v>
      </c>
      <c r="F756" s="13" t="s">
        <v>2</v>
      </c>
      <c r="G756" s="82" t="s">
        <v>11</v>
      </c>
      <c r="H756" s="12" t="s">
        <v>7</v>
      </c>
      <c r="I756" s="16">
        <f>I757</f>
        <v>495.2</v>
      </c>
      <c r="J756" s="16">
        <f t="shared" si="437"/>
        <v>495.3</v>
      </c>
      <c r="K756" s="16">
        <f t="shared" si="437"/>
        <v>495.3</v>
      </c>
    </row>
    <row r="757" spans="1:11" s="5" customFormat="1" ht="56.25" x14ac:dyDescent="0.2">
      <c r="A757" s="79" t="s">
        <v>6</v>
      </c>
      <c r="B757" s="81">
        <v>302</v>
      </c>
      <c r="C757" s="74">
        <v>103</v>
      </c>
      <c r="D757" s="13" t="s">
        <v>19</v>
      </c>
      <c r="E757" s="14" t="s">
        <v>18</v>
      </c>
      <c r="F757" s="13" t="s">
        <v>2</v>
      </c>
      <c r="G757" s="82" t="s">
        <v>11</v>
      </c>
      <c r="H757" s="12">
        <v>100</v>
      </c>
      <c r="I757" s="16">
        <f>I758</f>
        <v>495.2</v>
      </c>
      <c r="J757" s="16">
        <f t="shared" ref="J757:K757" si="438">J758</f>
        <v>495.3</v>
      </c>
      <c r="K757" s="16">
        <f t="shared" si="438"/>
        <v>495.3</v>
      </c>
    </row>
    <row r="758" spans="1:11" s="5" customFormat="1" ht="22.5" x14ac:dyDescent="0.2">
      <c r="A758" s="79" t="s">
        <v>5</v>
      </c>
      <c r="B758" s="81">
        <v>302</v>
      </c>
      <c r="C758" s="74">
        <v>103</v>
      </c>
      <c r="D758" s="13" t="s">
        <v>19</v>
      </c>
      <c r="E758" s="14" t="s">
        <v>18</v>
      </c>
      <c r="F758" s="13" t="s">
        <v>2</v>
      </c>
      <c r="G758" s="82" t="s">
        <v>11</v>
      </c>
      <c r="H758" s="12">
        <v>120</v>
      </c>
      <c r="I758" s="16">
        <v>495.2</v>
      </c>
      <c r="J758" s="16">
        <v>495.3</v>
      </c>
      <c r="K758" s="16">
        <v>495.3</v>
      </c>
    </row>
    <row r="759" spans="1:11" s="5" customFormat="1" ht="33.75" x14ac:dyDescent="0.2">
      <c r="A759" s="79" t="s">
        <v>17</v>
      </c>
      <c r="B759" s="81">
        <v>302</v>
      </c>
      <c r="C759" s="74">
        <v>106</v>
      </c>
      <c r="D759" s="13" t="s">
        <v>7</v>
      </c>
      <c r="E759" s="14" t="s">
        <v>7</v>
      </c>
      <c r="F759" s="13" t="s">
        <v>7</v>
      </c>
      <c r="G759" s="82" t="s">
        <v>7</v>
      </c>
      <c r="H759" s="12" t="s">
        <v>7</v>
      </c>
      <c r="I759" s="16">
        <f>I760+I766</f>
        <v>1922.2</v>
      </c>
      <c r="J759" s="16">
        <f t="shared" ref="J759:K759" si="439">J760+J766</f>
        <v>1940.5</v>
      </c>
      <c r="K759" s="16">
        <f t="shared" si="439"/>
        <v>2014.3000000000002</v>
      </c>
    </row>
    <row r="760" spans="1:11" s="5" customFormat="1" ht="33.75" x14ac:dyDescent="0.2">
      <c r="A760" s="79" t="s">
        <v>16</v>
      </c>
      <c r="B760" s="81">
        <v>302</v>
      </c>
      <c r="C760" s="74">
        <v>106</v>
      </c>
      <c r="D760" s="13" t="s">
        <v>12</v>
      </c>
      <c r="E760" s="14" t="s">
        <v>3</v>
      </c>
      <c r="F760" s="13" t="s">
        <v>2</v>
      </c>
      <c r="G760" s="82" t="s">
        <v>9</v>
      </c>
      <c r="H760" s="12" t="s">
        <v>7</v>
      </c>
      <c r="I760" s="16">
        <f>I761</f>
        <v>1400.2</v>
      </c>
      <c r="J760" s="16">
        <f t="shared" ref="J760:K760" si="440">J761</f>
        <v>1418.5</v>
      </c>
      <c r="K760" s="16">
        <f t="shared" si="440"/>
        <v>1492.3000000000002</v>
      </c>
    </row>
    <row r="761" spans="1:11" s="5" customFormat="1" ht="22.5" x14ac:dyDescent="0.2">
      <c r="A761" s="79" t="s">
        <v>15</v>
      </c>
      <c r="B761" s="81">
        <v>302</v>
      </c>
      <c r="C761" s="74">
        <v>106</v>
      </c>
      <c r="D761" s="13" t="s">
        <v>12</v>
      </c>
      <c r="E761" s="14" t="s">
        <v>3</v>
      </c>
      <c r="F761" s="13" t="s">
        <v>2</v>
      </c>
      <c r="G761" s="82" t="s">
        <v>11</v>
      </c>
      <c r="H761" s="12" t="s">
        <v>7</v>
      </c>
      <c r="I761" s="16">
        <f>I762+I764</f>
        <v>1400.2</v>
      </c>
      <c r="J761" s="16">
        <f t="shared" ref="J761:K761" si="441">J762+J764</f>
        <v>1418.5</v>
      </c>
      <c r="K761" s="16">
        <f t="shared" si="441"/>
        <v>1492.3000000000002</v>
      </c>
    </row>
    <row r="762" spans="1:11" s="5" customFormat="1" ht="56.25" x14ac:dyDescent="0.2">
      <c r="A762" s="79" t="s">
        <v>6</v>
      </c>
      <c r="B762" s="81">
        <v>302</v>
      </c>
      <c r="C762" s="74">
        <v>106</v>
      </c>
      <c r="D762" s="13" t="s">
        <v>12</v>
      </c>
      <c r="E762" s="14" t="s">
        <v>3</v>
      </c>
      <c r="F762" s="13" t="s">
        <v>2</v>
      </c>
      <c r="G762" s="82" t="s">
        <v>11</v>
      </c>
      <c r="H762" s="12">
        <v>100</v>
      </c>
      <c r="I762" s="16">
        <f>I763</f>
        <v>1349.8</v>
      </c>
      <c r="J762" s="16">
        <f t="shared" ref="J762:K762" si="442">J763</f>
        <v>1368.1</v>
      </c>
      <c r="K762" s="16">
        <f t="shared" si="442"/>
        <v>1441.9</v>
      </c>
    </row>
    <row r="763" spans="1:11" s="5" customFormat="1" ht="22.5" x14ac:dyDescent="0.2">
      <c r="A763" s="79" t="s">
        <v>5</v>
      </c>
      <c r="B763" s="81">
        <v>302</v>
      </c>
      <c r="C763" s="74">
        <v>106</v>
      </c>
      <c r="D763" s="13" t="s">
        <v>12</v>
      </c>
      <c r="E763" s="14" t="s">
        <v>3</v>
      </c>
      <c r="F763" s="13" t="s">
        <v>2</v>
      </c>
      <c r="G763" s="82" t="s">
        <v>11</v>
      </c>
      <c r="H763" s="12">
        <v>120</v>
      </c>
      <c r="I763" s="16">
        <v>1349.8</v>
      </c>
      <c r="J763" s="16">
        <v>1368.1</v>
      </c>
      <c r="K763" s="16">
        <v>1441.9</v>
      </c>
    </row>
    <row r="764" spans="1:11" s="5" customFormat="1" ht="22.5" x14ac:dyDescent="0.2">
      <c r="A764" s="79" t="s">
        <v>14</v>
      </c>
      <c r="B764" s="81">
        <v>302</v>
      </c>
      <c r="C764" s="74">
        <v>106</v>
      </c>
      <c r="D764" s="13" t="s">
        <v>12</v>
      </c>
      <c r="E764" s="14" t="s">
        <v>3</v>
      </c>
      <c r="F764" s="13" t="s">
        <v>2</v>
      </c>
      <c r="G764" s="82" t="s">
        <v>11</v>
      </c>
      <c r="H764" s="12">
        <v>200</v>
      </c>
      <c r="I764" s="16">
        <f>I765</f>
        <v>50.4</v>
      </c>
      <c r="J764" s="16">
        <f t="shared" ref="J764:K764" si="443">J765</f>
        <v>50.4</v>
      </c>
      <c r="K764" s="16">
        <f t="shared" si="443"/>
        <v>50.4</v>
      </c>
    </row>
    <row r="765" spans="1:11" s="5" customFormat="1" ht="22.5" x14ac:dyDescent="0.2">
      <c r="A765" s="79" t="s">
        <v>13</v>
      </c>
      <c r="B765" s="81">
        <v>302</v>
      </c>
      <c r="C765" s="74">
        <v>106</v>
      </c>
      <c r="D765" s="13" t="s">
        <v>12</v>
      </c>
      <c r="E765" s="14" t="s">
        <v>3</v>
      </c>
      <c r="F765" s="13" t="s">
        <v>2</v>
      </c>
      <c r="G765" s="82" t="s">
        <v>11</v>
      </c>
      <c r="H765" s="12">
        <v>240</v>
      </c>
      <c r="I765" s="16">
        <v>50.4</v>
      </c>
      <c r="J765" s="16">
        <v>50.4</v>
      </c>
      <c r="K765" s="16">
        <v>50.4</v>
      </c>
    </row>
    <row r="766" spans="1:11" s="5" customFormat="1" ht="22.5" x14ac:dyDescent="0.2">
      <c r="A766" s="79" t="s">
        <v>10</v>
      </c>
      <c r="B766" s="81">
        <v>302</v>
      </c>
      <c r="C766" s="74">
        <v>106</v>
      </c>
      <c r="D766" s="13" t="s">
        <v>4</v>
      </c>
      <c r="E766" s="14" t="s">
        <v>3</v>
      </c>
      <c r="F766" s="13" t="s">
        <v>2</v>
      </c>
      <c r="G766" s="82" t="s">
        <v>9</v>
      </c>
      <c r="H766" s="12" t="s">
        <v>7</v>
      </c>
      <c r="I766" s="16">
        <f>I767</f>
        <v>522</v>
      </c>
      <c r="J766" s="16">
        <f t="shared" ref="J766:K766" si="444">J767</f>
        <v>522</v>
      </c>
      <c r="K766" s="16">
        <f t="shared" si="444"/>
        <v>522</v>
      </c>
    </row>
    <row r="767" spans="1:11" s="5" customFormat="1" ht="45" x14ac:dyDescent="0.2">
      <c r="A767" s="79" t="s">
        <v>8</v>
      </c>
      <c r="B767" s="81">
        <v>302</v>
      </c>
      <c r="C767" s="74">
        <v>106</v>
      </c>
      <c r="D767" s="13" t="s">
        <v>4</v>
      </c>
      <c r="E767" s="14" t="s">
        <v>3</v>
      </c>
      <c r="F767" s="13" t="s">
        <v>2</v>
      </c>
      <c r="G767" s="82" t="s">
        <v>1</v>
      </c>
      <c r="H767" s="12" t="s">
        <v>7</v>
      </c>
      <c r="I767" s="16">
        <f>I768</f>
        <v>522</v>
      </c>
      <c r="J767" s="16">
        <f t="shared" ref="J767:K767" si="445">J768</f>
        <v>522</v>
      </c>
      <c r="K767" s="16">
        <f t="shared" si="445"/>
        <v>522</v>
      </c>
    </row>
    <row r="768" spans="1:11" s="5" customFormat="1" ht="56.25" x14ac:dyDescent="0.2">
      <c r="A768" s="79" t="s">
        <v>6</v>
      </c>
      <c r="B768" s="81">
        <v>302</v>
      </c>
      <c r="C768" s="74">
        <v>106</v>
      </c>
      <c r="D768" s="13" t="s">
        <v>4</v>
      </c>
      <c r="E768" s="14" t="s">
        <v>3</v>
      </c>
      <c r="F768" s="13" t="s">
        <v>2</v>
      </c>
      <c r="G768" s="82" t="s">
        <v>1</v>
      </c>
      <c r="H768" s="12">
        <v>100</v>
      </c>
      <c r="I768" s="16">
        <f>I769</f>
        <v>522</v>
      </c>
      <c r="J768" s="16">
        <f t="shared" ref="J768:K768" si="446">J769</f>
        <v>522</v>
      </c>
      <c r="K768" s="16">
        <f t="shared" si="446"/>
        <v>522</v>
      </c>
    </row>
    <row r="769" spans="1:16" s="5" customFormat="1" ht="23.25" thickBot="1" x14ac:dyDescent="0.25">
      <c r="A769" s="88" t="s">
        <v>5</v>
      </c>
      <c r="B769" s="89">
        <v>302</v>
      </c>
      <c r="C769" s="90">
        <v>106</v>
      </c>
      <c r="D769" s="91" t="s">
        <v>4</v>
      </c>
      <c r="E769" s="92" t="s">
        <v>3</v>
      </c>
      <c r="F769" s="91" t="s">
        <v>2</v>
      </c>
      <c r="G769" s="93" t="s">
        <v>1</v>
      </c>
      <c r="H769" s="94">
        <v>120</v>
      </c>
      <c r="I769" s="58">
        <v>522</v>
      </c>
      <c r="J769" s="58">
        <v>522</v>
      </c>
      <c r="K769" s="150">
        <v>522</v>
      </c>
    </row>
    <row r="770" spans="1:16" s="5" customFormat="1" ht="13.5" thickBot="1" x14ac:dyDescent="0.25">
      <c r="A770" s="39" t="s">
        <v>294</v>
      </c>
      <c r="B770" s="71"/>
      <c r="C770" s="72"/>
      <c r="D770" s="36"/>
      <c r="E770" s="37"/>
      <c r="F770" s="36"/>
      <c r="G770" s="38"/>
      <c r="H770" s="73"/>
      <c r="I770" s="64">
        <f t="shared" ref="I770" si="447">E770+G770</f>
        <v>0</v>
      </c>
      <c r="J770" s="65">
        <v>35000</v>
      </c>
      <c r="K770" s="65">
        <v>38000</v>
      </c>
    </row>
    <row r="771" spans="1:16" s="5" customFormat="1" ht="13.5" thickBot="1" x14ac:dyDescent="0.25">
      <c r="A771" s="152" t="s">
        <v>0</v>
      </c>
      <c r="B771" s="152"/>
      <c r="C771" s="152"/>
      <c r="D771" s="152"/>
      <c r="E771" s="152"/>
      <c r="F771" s="152"/>
      <c r="G771" s="152"/>
      <c r="H771" s="152"/>
      <c r="I771" s="64">
        <f>I11+I160+I258+I403+I462+I520+I556+I739</f>
        <v>1341120.76352</v>
      </c>
      <c r="J771" s="64">
        <f>J11+J160+J258+J403+J462+J520+J556+J739+J770</f>
        <v>1378311.2637499999</v>
      </c>
      <c r="K771" s="65">
        <f>K11+K160+K258+K403+K462+K520+K556+K739+K770</f>
        <v>1405917.2643300002</v>
      </c>
    </row>
    <row r="772" spans="1:16" s="5" customFormat="1" x14ac:dyDescent="0.2">
      <c r="L772" s="1"/>
      <c r="N772" s="66"/>
      <c r="O772" s="66"/>
      <c r="P772" s="66"/>
    </row>
    <row r="773" spans="1:16" x14ac:dyDescent="0.2">
      <c r="M773" s="17"/>
    </row>
    <row r="774" spans="1:16" x14ac:dyDescent="0.2">
      <c r="H774" s="2"/>
      <c r="I774" s="67"/>
      <c r="J774" s="67"/>
      <c r="K774" s="67"/>
      <c r="L774" s="2"/>
    </row>
    <row r="775" spans="1:16" x14ac:dyDescent="0.2">
      <c r="J775" s="68"/>
      <c r="K775" s="68"/>
      <c r="L775" s="33"/>
    </row>
    <row r="782" spans="1:16" x14ac:dyDescent="0.2">
      <c r="J782" s="69"/>
      <c r="K782" s="69"/>
      <c r="L782" s="34"/>
    </row>
    <row r="785" spans="10:14" x14ac:dyDescent="0.2">
      <c r="J785" s="70"/>
      <c r="K785" s="70"/>
      <c r="L785" s="35"/>
    </row>
    <row r="787" spans="10:14" x14ac:dyDescent="0.2">
      <c r="J787" s="70"/>
      <c r="K787" s="70"/>
      <c r="L787" s="35"/>
      <c r="M787" s="17"/>
    </row>
    <row r="789" spans="10:14" x14ac:dyDescent="0.2">
      <c r="N789" s="17"/>
    </row>
    <row r="790" spans="10:14" x14ac:dyDescent="0.2">
      <c r="N790" s="18"/>
    </row>
  </sheetData>
  <mergeCells count="11">
    <mergeCell ref="I3:K4"/>
    <mergeCell ref="J8:J9"/>
    <mergeCell ref="I8:I9"/>
    <mergeCell ref="A5:K5"/>
    <mergeCell ref="K8:K9"/>
    <mergeCell ref="H8:H9"/>
    <mergeCell ref="A771:H771"/>
    <mergeCell ref="A8:A9"/>
    <mergeCell ref="B8:B9"/>
    <mergeCell ref="C8:C9"/>
    <mergeCell ref="D8:G9"/>
  </mergeCells>
  <conditionalFormatting sqref="M790:N790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4"/>
  <sheetViews>
    <sheetView view="pageBreakPreview" topLeftCell="A507" zoomScaleNormal="100" zoomScaleSheetLayoutView="100" workbookViewId="0">
      <selection activeCell="A527" sqref="A527:XFD530"/>
    </sheetView>
  </sheetViews>
  <sheetFormatPr defaultColWidth="9.28515625" defaultRowHeight="12.75" x14ac:dyDescent="0.2"/>
  <cols>
    <col min="1" max="1" width="51.5703125" style="1" customWidth="1"/>
    <col min="2" max="2" width="3.5703125" style="1" customWidth="1"/>
    <col min="3" max="3" width="7" style="1" customWidth="1"/>
    <col min="4" max="4" width="10.28515625" style="1" customWidth="1"/>
    <col min="5" max="5" width="9.7109375" style="1" customWidth="1"/>
    <col min="6" max="6" width="10.5703125" style="1" customWidth="1"/>
    <col min="7" max="7" width="14.140625" style="5" customWidth="1"/>
    <col min="8" max="8" width="12.7109375" style="5" customWidth="1"/>
    <col min="9" max="9" width="14.28515625" style="5" customWidth="1"/>
    <col min="10" max="217" width="9.28515625" style="1" customWidth="1"/>
    <col min="218" max="16384" width="9.28515625" style="1"/>
  </cols>
  <sheetData>
    <row r="1" spans="1:9" ht="31.15" customHeight="1" x14ac:dyDescent="0.2">
      <c r="A1" s="5"/>
      <c r="B1" s="5"/>
      <c r="C1" s="5"/>
      <c r="D1" s="5"/>
      <c r="E1" s="5"/>
      <c r="F1" s="19"/>
      <c r="H1" s="5" t="s">
        <v>309</v>
      </c>
    </row>
    <row r="2" spans="1:9" x14ac:dyDescent="0.2">
      <c r="A2" s="5"/>
      <c r="B2" s="5"/>
      <c r="C2" s="5"/>
      <c r="D2" s="5"/>
      <c r="E2" s="5"/>
      <c r="F2" s="26"/>
      <c r="G2" s="157" t="s">
        <v>319</v>
      </c>
      <c r="H2" s="158"/>
      <c r="I2" s="158"/>
    </row>
    <row r="3" spans="1:9" ht="35.1" customHeight="1" x14ac:dyDescent="0.2">
      <c r="A3" s="20"/>
      <c r="B3" s="20"/>
      <c r="C3" s="20"/>
      <c r="D3" s="20"/>
      <c r="E3" s="21"/>
      <c r="F3" s="27"/>
      <c r="G3" s="158"/>
      <c r="H3" s="158"/>
      <c r="I3" s="158"/>
    </row>
    <row r="4" spans="1:9" ht="18" x14ac:dyDescent="0.35">
      <c r="A4" s="43"/>
      <c r="B4" s="20"/>
      <c r="C4" s="44"/>
      <c r="D4" s="44"/>
      <c r="E4" s="44"/>
      <c r="F4" s="44"/>
    </row>
    <row r="5" spans="1:9" ht="63" customHeight="1" x14ac:dyDescent="0.2">
      <c r="A5" s="161" t="s">
        <v>369</v>
      </c>
      <c r="B5" s="161"/>
      <c r="C5" s="161"/>
      <c r="D5" s="161"/>
      <c r="E5" s="161"/>
      <c r="F5" s="161"/>
      <c r="G5" s="161"/>
      <c r="H5" s="161"/>
      <c r="I5" s="161"/>
    </row>
    <row r="6" spans="1:9" ht="13.9" thickBot="1" x14ac:dyDescent="0.3">
      <c r="A6" s="4"/>
      <c r="B6" s="4"/>
      <c r="C6" s="4"/>
      <c r="D6" s="4"/>
      <c r="E6" s="4"/>
      <c r="F6" s="4"/>
    </row>
    <row r="7" spans="1:9" ht="13.5" thickBot="1" x14ac:dyDescent="0.25">
      <c r="A7" s="153" t="s">
        <v>234</v>
      </c>
      <c r="B7" s="155" t="s">
        <v>231</v>
      </c>
      <c r="C7" s="155"/>
      <c r="D7" s="155"/>
      <c r="E7" s="153"/>
      <c r="F7" s="153" t="s">
        <v>230</v>
      </c>
      <c r="G7" s="156" t="s">
        <v>270</v>
      </c>
      <c r="H7" s="156" t="s">
        <v>288</v>
      </c>
      <c r="I7" s="156" t="s">
        <v>321</v>
      </c>
    </row>
    <row r="8" spans="1:9" ht="13.5" thickBot="1" x14ac:dyDescent="0.25">
      <c r="A8" s="154"/>
      <c r="B8" s="156"/>
      <c r="C8" s="156"/>
      <c r="D8" s="156"/>
      <c r="E8" s="154"/>
      <c r="F8" s="154"/>
      <c r="G8" s="159"/>
      <c r="H8" s="159"/>
      <c r="I8" s="159"/>
    </row>
    <row r="9" spans="1:9" ht="13.9" thickBot="1" x14ac:dyDescent="0.3">
      <c r="A9" s="6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22">
        <v>8</v>
      </c>
      <c r="H9" s="22">
        <v>9</v>
      </c>
      <c r="I9" s="30">
        <v>10</v>
      </c>
    </row>
    <row r="10" spans="1:9" s="5" customFormat="1" ht="22.5" x14ac:dyDescent="0.2">
      <c r="A10" s="47" t="s">
        <v>240</v>
      </c>
      <c r="B10" s="48"/>
      <c r="C10" s="49"/>
      <c r="D10" s="48"/>
      <c r="E10" s="50"/>
      <c r="F10" s="51"/>
      <c r="G10" s="52">
        <f>G11+G38+G99+G130+G218+G269+G316+G329+G353+G371+G425+G452</f>
        <v>1307750.5635200001</v>
      </c>
      <c r="H10" s="52">
        <f>H11+H38+H99+H130+H218+H269+H316+H329+H353+H371+H425+H452</f>
        <v>1307253.36375</v>
      </c>
      <c r="I10" s="53">
        <f>I11+I38+I99+I130+I218+I269+I316+I329+I353+I371+I425+I452</f>
        <v>1337160.0643299997</v>
      </c>
    </row>
    <row r="11" spans="1:9" s="5" customFormat="1" ht="33.75" x14ac:dyDescent="0.2">
      <c r="A11" s="54" t="s">
        <v>271</v>
      </c>
      <c r="B11" s="23" t="s">
        <v>111</v>
      </c>
      <c r="C11" s="24" t="s">
        <v>3</v>
      </c>
      <c r="D11" s="23" t="s">
        <v>2</v>
      </c>
      <c r="E11" s="25" t="s">
        <v>9</v>
      </c>
      <c r="F11" s="8" t="s">
        <v>7</v>
      </c>
      <c r="G11" s="31">
        <f>G12+G15+G18+G21+G26+G29+G32+G35</f>
        <v>10787.099999999999</v>
      </c>
      <c r="H11" s="31">
        <f>H12+H15+H18+H21+H26+H29+H32+H35</f>
        <v>10788.100000000002</v>
      </c>
      <c r="I11" s="31">
        <f>I12+I15+I18+I21+I26+I29+I32+I35</f>
        <v>11179.5</v>
      </c>
    </row>
    <row r="12" spans="1:9" s="5" customFormat="1" ht="33.75" x14ac:dyDescent="0.2">
      <c r="A12" s="84" t="s">
        <v>119</v>
      </c>
      <c r="B12" s="13" t="s">
        <v>111</v>
      </c>
      <c r="C12" s="14" t="s">
        <v>3</v>
      </c>
      <c r="D12" s="13" t="s">
        <v>2</v>
      </c>
      <c r="E12" s="82" t="s">
        <v>118</v>
      </c>
      <c r="F12" s="12" t="s">
        <v>7</v>
      </c>
      <c r="G12" s="16">
        <f t="shared" ref="G12:I12" si="0">G13</f>
        <v>608</v>
      </c>
      <c r="H12" s="16">
        <f t="shared" si="0"/>
        <v>547.20000000000005</v>
      </c>
      <c r="I12" s="56">
        <f t="shared" si="0"/>
        <v>547.20000000000005</v>
      </c>
    </row>
    <row r="13" spans="1:9" s="5" customFormat="1" x14ac:dyDescent="0.2">
      <c r="A13" s="84" t="s">
        <v>71</v>
      </c>
      <c r="B13" s="13" t="s">
        <v>111</v>
      </c>
      <c r="C13" s="14" t="s">
        <v>3</v>
      </c>
      <c r="D13" s="13" t="s">
        <v>2</v>
      </c>
      <c r="E13" s="82" t="s">
        <v>118</v>
      </c>
      <c r="F13" s="12">
        <v>800</v>
      </c>
      <c r="G13" s="16">
        <f t="shared" ref="G13:I13" si="1">G14</f>
        <v>608</v>
      </c>
      <c r="H13" s="16">
        <f t="shared" si="1"/>
        <v>547.20000000000005</v>
      </c>
      <c r="I13" s="56">
        <f t="shared" si="1"/>
        <v>547.20000000000005</v>
      </c>
    </row>
    <row r="14" spans="1:9" s="5" customFormat="1" ht="33.75" x14ac:dyDescent="0.2">
      <c r="A14" s="84" t="s">
        <v>112</v>
      </c>
      <c r="B14" s="13" t="s">
        <v>111</v>
      </c>
      <c r="C14" s="14" t="s">
        <v>3</v>
      </c>
      <c r="D14" s="13" t="s">
        <v>2</v>
      </c>
      <c r="E14" s="82" t="s">
        <v>118</v>
      </c>
      <c r="F14" s="12">
        <v>810</v>
      </c>
      <c r="G14" s="15">
        <v>608</v>
      </c>
      <c r="H14" s="15">
        <v>547.20000000000005</v>
      </c>
      <c r="I14" s="56">
        <v>547.20000000000005</v>
      </c>
    </row>
    <row r="15" spans="1:9" s="5" customFormat="1" ht="22.5" x14ac:dyDescent="0.2">
      <c r="A15" s="84" t="s">
        <v>261</v>
      </c>
      <c r="B15" s="13">
        <v>1</v>
      </c>
      <c r="C15" s="14">
        <v>0</v>
      </c>
      <c r="D15" s="13">
        <v>0</v>
      </c>
      <c r="E15" s="82">
        <v>78270</v>
      </c>
      <c r="F15" s="12"/>
      <c r="G15" s="16">
        <f t="shared" ref="G15:I16" si="2">G16</f>
        <v>417.5</v>
      </c>
      <c r="H15" s="16">
        <f t="shared" si="2"/>
        <v>403</v>
      </c>
      <c r="I15" s="56">
        <f t="shared" si="2"/>
        <v>429.5</v>
      </c>
    </row>
    <row r="16" spans="1:9" s="5" customFormat="1" x14ac:dyDescent="0.2">
      <c r="A16" s="84" t="s">
        <v>71</v>
      </c>
      <c r="B16" s="13">
        <v>1</v>
      </c>
      <c r="C16" s="14">
        <v>0</v>
      </c>
      <c r="D16" s="13">
        <v>0</v>
      </c>
      <c r="E16" s="82">
        <v>78270</v>
      </c>
      <c r="F16" s="12">
        <v>800</v>
      </c>
      <c r="G16" s="16">
        <f t="shared" si="2"/>
        <v>417.5</v>
      </c>
      <c r="H16" s="16">
        <f t="shared" si="2"/>
        <v>403</v>
      </c>
      <c r="I16" s="56">
        <f t="shared" si="2"/>
        <v>429.5</v>
      </c>
    </row>
    <row r="17" spans="1:9" s="5" customFormat="1" ht="33.75" x14ac:dyDescent="0.2">
      <c r="A17" s="84" t="s">
        <v>112</v>
      </c>
      <c r="B17" s="13">
        <v>1</v>
      </c>
      <c r="C17" s="14">
        <v>0</v>
      </c>
      <c r="D17" s="13">
        <v>0</v>
      </c>
      <c r="E17" s="82">
        <v>78270</v>
      </c>
      <c r="F17" s="12">
        <v>810</v>
      </c>
      <c r="G17" s="16">
        <v>417.5</v>
      </c>
      <c r="H17" s="16">
        <v>403</v>
      </c>
      <c r="I17" s="56">
        <v>429.5</v>
      </c>
    </row>
    <row r="18" spans="1:9" s="5" customFormat="1" ht="22.5" x14ac:dyDescent="0.2">
      <c r="A18" s="84" t="s">
        <v>121</v>
      </c>
      <c r="B18" s="13" t="s">
        <v>111</v>
      </c>
      <c r="C18" s="14" t="s">
        <v>3</v>
      </c>
      <c r="D18" s="13" t="s">
        <v>2</v>
      </c>
      <c r="E18" s="82" t="s">
        <v>120</v>
      </c>
      <c r="F18" s="12" t="s">
        <v>7</v>
      </c>
      <c r="G18" s="15">
        <f>G19</f>
        <v>35</v>
      </c>
      <c r="H18" s="15">
        <f t="shared" ref="H18:I18" si="3">H19</f>
        <v>35</v>
      </c>
      <c r="I18" s="56">
        <f t="shared" si="3"/>
        <v>35</v>
      </c>
    </row>
    <row r="19" spans="1:9" s="5" customFormat="1" ht="22.5" x14ac:dyDescent="0.2">
      <c r="A19" s="84" t="s">
        <v>14</v>
      </c>
      <c r="B19" s="13" t="s">
        <v>111</v>
      </c>
      <c r="C19" s="14" t="s">
        <v>3</v>
      </c>
      <c r="D19" s="13" t="s">
        <v>2</v>
      </c>
      <c r="E19" s="82" t="s">
        <v>120</v>
      </c>
      <c r="F19" s="12">
        <v>200</v>
      </c>
      <c r="G19" s="15">
        <f>G20</f>
        <v>35</v>
      </c>
      <c r="H19" s="15">
        <f>H20</f>
        <v>35</v>
      </c>
      <c r="I19" s="56">
        <f>I20</f>
        <v>35</v>
      </c>
    </row>
    <row r="20" spans="1:9" s="5" customFormat="1" ht="22.5" x14ac:dyDescent="0.2">
      <c r="A20" s="84" t="s">
        <v>13</v>
      </c>
      <c r="B20" s="13" t="s">
        <v>111</v>
      </c>
      <c r="C20" s="14" t="s">
        <v>3</v>
      </c>
      <c r="D20" s="13" t="s">
        <v>2</v>
      </c>
      <c r="E20" s="82" t="s">
        <v>120</v>
      </c>
      <c r="F20" s="12">
        <v>240</v>
      </c>
      <c r="G20" s="15">
        <v>35</v>
      </c>
      <c r="H20" s="15">
        <v>35</v>
      </c>
      <c r="I20" s="56">
        <v>35</v>
      </c>
    </row>
    <row r="21" spans="1:9" s="5" customFormat="1" ht="22.5" x14ac:dyDescent="0.2">
      <c r="A21" s="84" t="s">
        <v>15</v>
      </c>
      <c r="B21" s="13" t="s">
        <v>111</v>
      </c>
      <c r="C21" s="14" t="s">
        <v>3</v>
      </c>
      <c r="D21" s="13" t="s">
        <v>2</v>
      </c>
      <c r="E21" s="82" t="s">
        <v>11</v>
      </c>
      <c r="F21" s="12" t="s">
        <v>7</v>
      </c>
      <c r="G21" s="15">
        <f>G22+G24</f>
        <v>9089.1999999999989</v>
      </c>
      <c r="H21" s="15">
        <f t="shared" ref="H21:I21" si="4">H22+H24</f>
        <v>9175.1</v>
      </c>
      <c r="I21" s="15">
        <f t="shared" si="4"/>
        <v>9522.4</v>
      </c>
    </row>
    <row r="22" spans="1:9" s="5" customFormat="1" ht="45" x14ac:dyDescent="0.2">
      <c r="A22" s="84" t="s">
        <v>6</v>
      </c>
      <c r="B22" s="13" t="s">
        <v>111</v>
      </c>
      <c r="C22" s="14" t="s">
        <v>3</v>
      </c>
      <c r="D22" s="13" t="s">
        <v>2</v>
      </c>
      <c r="E22" s="82" t="s">
        <v>11</v>
      </c>
      <c r="F22" s="12">
        <v>100</v>
      </c>
      <c r="G22" s="16">
        <f t="shared" ref="G22:I22" si="5">G23</f>
        <v>8902.7999999999993</v>
      </c>
      <c r="H22" s="16">
        <f t="shared" si="5"/>
        <v>8988.7000000000007</v>
      </c>
      <c r="I22" s="56">
        <f t="shared" si="5"/>
        <v>9336</v>
      </c>
    </row>
    <row r="23" spans="1:9" s="5" customFormat="1" ht="22.5" x14ac:dyDescent="0.2">
      <c r="A23" s="84" t="s">
        <v>5</v>
      </c>
      <c r="B23" s="13" t="s">
        <v>111</v>
      </c>
      <c r="C23" s="14" t="s">
        <v>3</v>
      </c>
      <c r="D23" s="13" t="s">
        <v>2</v>
      </c>
      <c r="E23" s="82" t="s">
        <v>11</v>
      </c>
      <c r="F23" s="12">
        <v>120</v>
      </c>
      <c r="G23" s="16">
        <f>8596+306.8</f>
        <v>8902.7999999999993</v>
      </c>
      <c r="H23" s="16">
        <v>8988.7000000000007</v>
      </c>
      <c r="I23" s="56">
        <v>9336</v>
      </c>
    </row>
    <row r="24" spans="1:9" s="5" customFormat="1" ht="22.5" x14ac:dyDescent="0.2">
      <c r="A24" s="84" t="s">
        <v>14</v>
      </c>
      <c r="B24" s="13" t="s">
        <v>111</v>
      </c>
      <c r="C24" s="14" t="s">
        <v>3</v>
      </c>
      <c r="D24" s="13" t="s">
        <v>2</v>
      </c>
      <c r="E24" s="82" t="s">
        <v>11</v>
      </c>
      <c r="F24" s="12">
        <v>200</v>
      </c>
      <c r="G24" s="15">
        <f>G25</f>
        <v>186.4</v>
      </c>
      <c r="H24" s="15">
        <f t="shared" ref="H24:I24" si="6">H25</f>
        <v>186.4</v>
      </c>
      <c r="I24" s="56">
        <f t="shared" si="6"/>
        <v>186.4</v>
      </c>
    </row>
    <row r="25" spans="1:9" s="5" customFormat="1" ht="22.5" x14ac:dyDescent="0.2">
      <c r="A25" s="84" t="s">
        <v>13</v>
      </c>
      <c r="B25" s="13" t="s">
        <v>111</v>
      </c>
      <c r="C25" s="14" t="s">
        <v>3</v>
      </c>
      <c r="D25" s="13" t="s">
        <v>2</v>
      </c>
      <c r="E25" s="82" t="s">
        <v>11</v>
      </c>
      <c r="F25" s="12">
        <v>240</v>
      </c>
      <c r="G25" s="15">
        <v>186.4</v>
      </c>
      <c r="H25" s="15">
        <v>186.4</v>
      </c>
      <c r="I25" s="56">
        <v>186.4</v>
      </c>
    </row>
    <row r="26" spans="1:9" s="5" customFormat="1" ht="22.5" x14ac:dyDescent="0.2">
      <c r="A26" s="84" t="s">
        <v>116</v>
      </c>
      <c r="B26" s="13" t="s">
        <v>111</v>
      </c>
      <c r="C26" s="14" t="s">
        <v>3</v>
      </c>
      <c r="D26" s="13" t="s">
        <v>2</v>
      </c>
      <c r="E26" s="82" t="s">
        <v>115</v>
      </c>
      <c r="F26" s="12" t="s">
        <v>7</v>
      </c>
      <c r="G26" s="16">
        <f t="shared" ref="G26:I27" si="7">G27</f>
        <v>307</v>
      </c>
      <c r="H26" s="16">
        <f t="shared" si="7"/>
        <v>307</v>
      </c>
      <c r="I26" s="56">
        <f t="shared" si="7"/>
        <v>307</v>
      </c>
    </row>
    <row r="27" spans="1:9" s="5" customFormat="1" x14ac:dyDescent="0.2">
      <c r="A27" s="84" t="s">
        <v>71</v>
      </c>
      <c r="B27" s="13" t="s">
        <v>111</v>
      </c>
      <c r="C27" s="14" t="s">
        <v>3</v>
      </c>
      <c r="D27" s="13" t="s">
        <v>2</v>
      </c>
      <c r="E27" s="82" t="s">
        <v>115</v>
      </c>
      <c r="F27" s="12">
        <v>800</v>
      </c>
      <c r="G27" s="16">
        <f t="shared" si="7"/>
        <v>307</v>
      </c>
      <c r="H27" s="16">
        <f t="shared" si="7"/>
        <v>307</v>
      </c>
      <c r="I27" s="56">
        <f t="shared" si="7"/>
        <v>307</v>
      </c>
    </row>
    <row r="28" spans="1:9" s="5" customFormat="1" ht="33.75" x14ac:dyDescent="0.2">
      <c r="A28" s="84" t="s">
        <v>112</v>
      </c>
      <c r="B28" s="13" t="s">
        <v>111</v>
      </c>
      <c r="C28" s="14" t="s">
        <v>3</v>
      </c>
      <c r="D28" s="13" t="s">
        <v>2</v>
      </c>
      <c r="E28" s="82" t="s">
        <v>115</v>
      </c>
      <c r="F28" s="12">
        <v>810</v>
      </c>
      <c r="G28" s="16">
        <v>307</v>
      </c>
      <c r="H28" s="16">
        <v>307</v>
      </c>
      <c r="I28" s="56">
        <v>307</v>
      </c>
    </row>
    <row r="29" spans="1:9" s="5" customFormat="1" ht="22.5" x14ac:dyDescent="0.2">
      <c r="A29" s="84" t="s">
        <v>114</v>
      </c>
      <c r="B29" s="13" t="s">
        <v>111</v>
      </c>
      <c r="C29" s="14" t="s">
        <v>3</v>
      </c>
      <c r="D29" s="13" t="s">
        <v>2</v>
      </c>
      <c r="E29" s="82" t="s">
        <v>113</v>
      </c>
      <c r="F29" s="12" t="s">
        <v>7</v>
      </c>
      <c r="G29" s="16">
        <f t="shared" ref="G29:I30" si="8">G30</f>
        <v>10.9</v>
      </c>
      <c r="H29" s="16">
        <f t="shared" si="8"/>
        <v>10.9</v>
      </c>
      <c r="I29" s="56">
        <f t="shared" si="8"/>
        <v>10.9</v>
      </c>
    </row>
    <row r="30" spans="1:9" s="5" customFormat="1" x14ac:dyDescent="0.2">
      <c r="A30" s="84" t="s">
        <v>71</v>
      </c>
      <c r="B30" s="13" t="s">
        <v>111</v>
      </c>
      <c r="C30" s="14" t="s">
        <v>3</v>
      </c>
      <c r="D30" s="13" t="s">
        <v>2</v>
      </c>
      <c r="E30" s="82" t="s">
        <v>113</v>
      </c>
      <c r="F30" s="12">
        <v>800</v>
      </c>
      <c r="G30" s="16">
        <f>G31</f>
        <v>10.9</v>
      </c>
      <c r="H30" s="16">
        <f t="shared" si="8"/>
        <v>10.9</v>
      </c>
      <c r="I30" s="56">
        <f t="shared" si="8"/>
        <v>10.9</v>
      </c>
    </row>
    <row r="31" spans="1:9" s="5" customFormat="1" ht="33.75" x14ac:dyDescent="0.2">
      <c r="A31" s="84" t="s">
        <v>112</v>
      </c>
      <c r="B31" s="13" t="s">
        <v>111</v>
      </c>
      <c r="C31" s="14" t="s">
        <v>3</v>
      </c>
      <c r="D31" s="13" t="s">
        <v>2</v>
      </c>
      <c r="E31" s="82" t="s">
        <v>113</v>
      </c>
      <c r="F31" s="12">
        <v>810</v>
      </c>
      <c r="G31" s="16">
        <v>10.9</v>
      </c>
      <c r="H31" s="16">
        <v>10.9</v>
      </c>
      <c r="I31" s="56">
        <v>10.9</v>
      </c>
    </row>
    <row r="32" spans="1:9" s="5" customFormat="1" ht="33.75" x14ac:dyDescent="0.2">
      <c r="A32" s="84" t="s">
        <v>371</v>
      </c>
      <c r="B32" s="13">
        <v>1</v>
      </c>
      <c r="C32" s="14">
        <v>0</v>
      </c>
      <c r="D32" s="13">
        <v>0</v>
      </c>
      <c r="E32" s="82">
        <v>82330</v>
      </c>
      <c r="F32" s="12"/>
      <c r="G32" s="16">
        <f t="shared" ref="G32:I33" si="9">G33</f>
        <v>278.3</v>
      </c>
      <c r="H32" s="16">
        <f t="shared" si="9"/>
        <v>268.7</v>
      </c>
      <c r="I32" s="56">
        <f t="shared" si="9"/>
        <v>286.3</v>
      </c>
    </row>
    <row r="33" spans="1:9" s="5" customFormat="1" x14ac:dyDescent="0.2">
      <c r="A33" s="84" t="s">
        <v>71</v>
      </c>
      <c r="B33" s="13">
        <v>1</v>
      </c>
      <c r="C33" s="14">
        <v>0</v>
      </c>
      <c r="D33" s="13">
        <v>0</v>
      </c>
      <c r="E33" s="82">
        <v>82330</v>
      </c>
      <c r="F33" s="12">
        <v>800</v>
      </c>
      <c r="G33" s="16">
        <f t="shared" si="9"/>
        <v>278.3</v>
      </c>
      <c r="H33" s="16">
        <f t="shared" si="9"/>
        <v>268.7</v>
      </c>
      <c r="I33" s="56">
        <f t="shared" si="9"/>
        <v>286.3</v>
      </c>
    </row>
    <row r="34" spans="1:9" s="5" customFormat="1" ht="33.75" x14ac:dyDescent="0.2">
      <c r="A34" s="84" t="s">
        <v>112</v>
      </c>
      <c r="B34" s="13">
        <v>1</v>
      </c>
      <c r="C34" s="14">
        <v>0</v>
      </c>
      <c r="D34" s="13">
        <v>0</v>
      </c>
      <c r="E34" s="82">
        <v>82330</v>
      </c>
      <c r="F34" s="12">
        <v>810</v>
      </c>
      <c r="G34" s="16">
        <v>278.3</v>
      </c>
      <c r="H34" s="16">
        <v>268.7</v>
      </c>
      <c r="I34" s="56">
        <v>286.3</v>
      </c>
    </row>
    <row r="35" spans="1:9" s="5" customFormat="1" x14ac:dyDescent="0.2">
      <c r="A35" s="84" t="s">
        <v>337</v>
      </c>
      <c r="B35" s="9">
        <v>1</v>
      </c>
      <c r="C35" s="10">
        <v>0</v>
      </c>
      <c r="D35" s="9">
        <v>0</v>
      </c>
      <c r="E35" s="11">
        <v>82340</v>
      </c>
      <c r="F35" s="12"/>
      <c r="G35" s="16">
        <f>G36</f>
        <v>41.2</v>
      </c>
      <c r="H35" s="16">
        <f t="shared" ref="H35:I36" si="10">H36</f>
        <v>41.2</v>
      </c>
      <c r="I35" s="16">
        <f t="shared" si="10"/>
        <v>41.2</v>
      </c>
    </row>
    <row r="36" spans="1:9" s="5" customFormat="1" ht="22.5" x14ac:dyDescent="0.2">
      <c r="A36" s="84" t="s">
        <v>14</v>
      </c>
      <c r="B36" s="9">
        <v>1</v>
      </c>
      <c r="C36" s="10">
        <v>0</v>
      </c>
      <c r="D36" s="9">
        <v>0</v>
      </c>
      <c r="E36" s="11">
        <v>82340</v>
      </c>
      <c r="F36" s="12">
        <v>200</v>
      </c>
      <c r="G36" s="16">
        <f>G37</f>
        <v>41.2</v>
      </c>
      <c r="H36" s="16">
        <f t="shared" si="10"/>
        <v>41.2</v>
      </c>
      <c r="I36" s="16">
        <f t="shared" si="10"/>
        <v>41.2</v>
      </c>
    </row>
    <row r="37" spans="1:9" s="5" customFormat="1" ht="22.5" x14ac:dyDescent="0.2">
      <c r="A37" s="84" t="s">
        <v>13</v>
      </c>
      <c r="B37" s="9">
        <v>1</v>
      </c>
      <c r="C37" s="10">
        <v>0</v>
      </c>
      <c r="D37" s="9">
        <v>0</v>
      </c>
      <c r="E37" s="11">
        <v>82340</v>
      </c>
      <c r="F37" s="12">
        <v>240</v>
      </c>
      <c r="G37" s="16">
        <v>41.2</v>
      </c>
      <c r="H37" s="16">
        <v>41.2</v>
      </c>
      <c r="I37" s="56">
        <v>41.2</v>
      </c>
    </row>
    <row r="38" spans="1:9" s="5" customFormat="1" ht="33.75" x14ac:dyDescent="0.2">
      <c r="A38" s="54" t="s">
        <v>272</v>
      </c>
      <c r="B38" s="23" t="s">
        <v>162</v>
      </c>
      <c r="C38" s="24" t="s">
        <v>3</v>
      </c>
      <c r="D38" s="23" t="s">
        <v>2</v>
      </c>
      <c r="E38" s="25" t="s">
        <v>9</v>
      </c>
      <c r="F38" s="8" t="s">
        <v>7</v>
      </c>
      <c r="G38" s="31">
        <f>G39+G72+G82+G87+G95</f>
        <v>71640.600000000006</v>
      </c>
      <c r="H38" s="31">
        <f>H39+H72+H82+H87+H95</f>
        <v>181994.52000000002</v>
      </c>
      <c r="I38" s="55">
        <f>I39+I72+I82+I87+I95</f>
        <v>277830.04139000003</v>
      </c>
    </row>
    <row r="39" spans="1:9" s="5" customFormat="1" ht="33.75" x14ac:dyDescent="0.2">
      <c r="A39" s="57" t="s">
        <v>295</v>
      </c>
      <c r="B39" s="23" t="s">
        <v>162</v>
      </c>
      <c r="C39" s="24">
        <v>1</v>
      </c>
      <c r="D39" s="23" t="s">
        <v>2</v>
      </c>
      <c r="E39" s="25" t="s">
        <v>9</v>
      </c>
      <c r="F39" s="8"/>
      <c r="G39" s="31">
        <f>G43+G50+G57+G63+G66+G69+G40+G60</f>
        <v>67012.800000000003</v>
      </c>
      <c r="H39" s="31">
        <f>H43+H50+H57+H63+H66+H69+H40+H60</f>
        <v>66547.700000000012</v>
      </c>
      <c r="I39" s="31">
        <f>I43+I50+I57+I63+I66+I69+I40+I60</f>
        <v>74068.5</v>
      </c>
    </row>
    <row r="40" spans="1:9" s="5" customFormat="1" ht="45" x14ac:dyDescent="0.2">
      <c r="A40" s="84" t="s">
        <v>228</v>
      </c>
      <c r="B40" s="13" t="s">
        <v>162</v>
      </c>
      <c r="C40" s="14">
        <v>1</v>
      </c>
      <c r="D40" s="13" t="s">
        <v>2</v>
      </c>
      <c r="E40" s="82" t="s">
        <v>227</v>
      </c>
      <c r="F40" s="12" t="s">
        <v>7</v>
      </c>
      <c r="G40" s="16">
        <f t="shared" ref="G40:I41" si="11">G41</f>
        <v>7</v>
      </c>
      <c r="H40" s="16">
        <f t="shared" si="11"/>
        <v>7</v>
      </c>
      <c r="I40" s="56">
        <f t="shared" si="11"/>
        <v>7</v>
      </c>
    </row>
    <row r="41" spans="1:9" s="5" customFormat="1" ht="22.5" x14ac:dyDescent="0.2">
      <c r="A41" s="84" t="s">
        <v>14</v>
      </c>
      <c r="B41" s="13" t="s">
        <v>162</v>
      </c>
      <c r="C41" s="14">
        <v>1</v>
      </c>
      <c r="D41" s="13" t="s">
        <v>2</v>
      </c>
      <c r="E41" s="82" t="s">
        <v>227</v>
      </c>
      <c r="F41" s="12">
        <v>200</v>
      </c>
      <c r="G41" s="16">
        <f t="shared" si="11"/>
        <v>7</v>
      </c>
      <c r="H41" s="16">
        <f t="shared" si="11"/>
        <v>7</v>
      </c>
      <c r="I41" s="56">
        <f t="shared" si="11"/>
        <v>7</v>
      </c>
    </row>
    <row r="42" spans="1:9" s="5" customFormat="1" ht="22.5" x14ac:dyDescent="0.2">
      <c r="A42" s="84" t="s">
        <v>13</v>
      </c>
      <c r="B42" s="13" t="s">
        <v>162</v>
      </c>
      <c r="C42" s="14">
        <v>1</v>
      </c>
      <c r="D42" s="13" t="s">
        <v>2</v>
      </c>
      <c r="E42" s="82" t="s">
        <v>227</v>
      </c>
      <c r="F42" s="12">
        <v>240</v>
      </c>
      <c r="G42" s="16">
        <v>7</v>
      </c>
      <c r="H42" s="16">
        <v>7</v>
      </c>
      <c r="I42" s="56">
        <v>7</v>
      </c>
    </row>
    <row r="43" spans="1:9" s="5" customFormat="1" ht="22.5" x14ac:dyDescent="0.2">
      <c r="A43" s="84" t="s">
        <v>15</v>
      </c>
      <c r="B43" s="13" t="s">
        <v>162</v>
      </c>
      <c r="C43" s="14">
        <v>1</v>
      </c>
      <c r="D43" s="13" t="s">
        <v>2</v>
      </c>
      <c r="E43" s="82" t="s">
        <v>11</v>
      </c>
      <c r="F43" s="12" t="s">
        <v>7</v>
      </c>
      <c r="G43" s="16">
        <f>G44+G46+G48</f>
        <v>7885.2</v>
      </c>
      <c r="H43" s="16">
        <f>H44+H46+H48</f>
        <v>7958.2</v>
      </c>
      <c r="I43" s="56">
        <f>I44+I46+I48</f>
        <v>8253.9</v>
      </c>
    </row>
    <row r="44" spans="1:9" s="5" customFormat="1" ht="45" x14ac:dyDescent="0.2">
      <c r="A44" s="84" t="s">
        <v>6</v>
      </c>
      <c r="B44" s="13" t="s">
        <v>162</v>
      </c>
      <c r="C44" s="14">
        <v>1</v>
      </c>
      <c r="D44" s="13" t="s">
        <v>2</v>
      </c>
      <c r="E44" s="82" t="s">
        <v>11</v>
      </c>
      <c r="F44" s="12">
        <v>100</v>
      </c>
      <c r="G44" s="15">
        <f>G45</f>
        <v>7681.5</v>
      </c>
      <c r="H44" s="15">
        <f t="shared" ref="H44:I44" si="12">H45</f>
        <v>7755</v>
      </c>
      <c r="I44" s="56">
        <f t="shared" si="12"/>
        <v>8050</v>
      </c>
    </row>
    <row r="45" spans="1:9" s="5" customFormat="1" ht="22.5" x14ac:dyDescent="0.2">
      <c r="A45" s="84" t="s">
        <v>5</v>
      </c>
      <c r="B45" s="13" t="s">
        <v>162</v>
      </c>
      <c r="C45" s="14">
        <v>1</v>
      </c>
      <c r="D45" s="13" t="s">
        <v>2</v>
      </c>
      <c r="E45" s="82" t="s">
        <v>11</v>
      </c>
      <c r="F45" s="12">
        <v>120</v>
      </c>
      <c r="G45" s="15">
        <v>7681.5</v>
      </c>
      <c r="H45" s="15">
        <v>7755</v>
      </c>
      <c r="I45" s="56">
        <v>8050</v>
      </c>
    </row>
    <row r="46" spans="1:9" s="5" customFormat="1" ht="22.5" x14ac:dyDescent="0.2">
      <c r="A46" s="84" t="s">
        <v>14</v>
      </c>
      <c r="B46" s="13" t="s">
        <v>162</v>
      </c>
      <c r="C46" s="14">
        <v>1</v>
      </c>
      <c r="D46" s="13" t="s">
        <v>2</v>
      </c>
      <c r="E46" s="82" t="s">
        <v>11</v>
      </c>
      <c r="F46" s="12">
        <v>200</v>
      </c>
      <c r="G46" s="15">
        <f>G47</f>
        <v>184.7</v>
      </c>
      <c r="H46" s="15">
        <f t="shared" ref="H46:I46" si="13">H47</f>
        <v>184.2</v>
      </c>
      <c r="I46" s="56">
        <f t="shared" si="13"/>
        <v>184.9</v>
      </c>
    </row>
    <row r="47" spans="1:9" s="5" customFormat="1" ht="22.5" x14ac:dyDescent="0.2">
      <c r="A47" s="84" t="s">
        <v>13</v>
      </c>
      <c r="B47" s="13" t="s">
        <v>162</v>
      </c>
      <c r="C47" s="14">
        <v>1</v>
      </c>
      <c r="D47" s="13" t="s">
        <v>2</v>
      </c>
      <c r="E47" s="82" t="s">
        <v>11</v>
      </c>
      <c r="F47" s="12">
        <v>240</v>
      </c>
      <c r="G47" s="15">
        <v>184.7</v>
      </c>
      <c r="H47" s="15">
        <v>184.2</v>
      </c>
      <c r="I47" s="56">
        <v>184.9</v>
      </c>
    </row>
    <row r="48" spans="1:9" s="5" customFormat="1" x14ac:dyDescent="0.2">
      <c r="A48" s="84" t="s">
        <v>71</v>
      </c>
      <c r="B48" s="13" t="s">
        <v>162</v>
      </c>
      <c r="C48" s="14">
        <v>1</v>
      </c>
      <c r="D48" s="13" t="s">
        <v>2</v>
      </c>
      <c r="E48" s="82" t="s">
        <v>11</v>
      </c>
      <c r="F48" s="12">
        <v>800</v>
      </c>
      <c r="G48" s="15">
        <f>G49</f>
        <v>19</v>
      </c>
      <c r="H48" s="15">
        <f t="shared" ref="H48:I48" si="14">H49</f>
        <v>19</v>
      </c>
      <c r="I48" s="56">
        <f t="shared" si="14"/>
        <v>19</v>
      </c>
    </row>
    <row r="49" spans="1:9" s="5" customFormat="1" x14ac:dyDescent="0.2">
      <c r="A49" s="84" t="s">
        <v>70</v>
      </c>
      <c r="B49" s="13" t="s">
        <v>162</v>
      </c>
      <c r="C49" s="14">
        <v>1</v>
      </c>
      <c r="D49" s="13" t="s">
        <v>2</v>
      </c>
      <c r="E49" s="82" t="s">
        <v>11</v>
      </c>
      <c r="F49" s="12">
        <v>850</v>
      </c>
      <c r="G49" s="15">
        <v>19</v>
      </c>
      <c r="H49" s="15">
        <v>19</v>
      </c>
      <c r="I49" s="56">
        <v>19</v>
      </c>
    </row>
    <row r="50" spans="1:9" s="5" customFormat="1" ht="22.5" x14ac:dyDescent="0.2">
      <c r="A50" s="84" t="s">
        <v>73</v>
      </c>
      <c r="B50" s="13" t="s">
        <v>162</v>
      </c>
      <c r="C50" s="14">
        <v>1</v>
      </c>
      <c r="D50" s="13" t="s">
        <v>2</v>
      </c>
      <c r="E50" s="82" t="s">
        <v>69</v>
      </c>
      <c r="F50" s="12" t="s">
        <v>7</v>
      </c>
      <c r="G50" s="16">
        <f>G51+G53+G55</f>
        <v>9794</v>
      </c>
      <c r="H50" s="16">
        <f>H51+H53+H55</f>
        <v>9882</v>
      </c>
      <c r="I50" s="56">
        <f>I51+I53+I55</f>
        <v>10237</v>
      </c>
    </row>
    <row r="51" spans="1:9" s="5" customFormat="1" ht="45" x14ac:dyDescent="0.2">
      <c r="A51" s="84" t="s">
        <v>6</v>
      </c>
      <c r="B51" s="13" t="s">
        <v>162</v>
      </c>
      <c r="C51" s="14">
        <v>1</v>
      </c>
      <c r="D51" s="13" t="s">
        <v>2</v>
      </c>
      <c r="E51" s="82" t="s">
        <v>69</v>
      </c>
      <c r="F51" s="12">
        <v>100</v>
      </c>
      <c r="G51" s="16">
        <f>G52</f>
        <v>9042.7000000000007</v>
      </c>
      <c r="H51" s="16">
        <f>H52</f>
        <v>9130.66</v>
      </c>
      <c r="I51" s="56">
        <f>I52</f>
        <v>9486.5159999999996</v>
      </c>
    </row>
    <row r="52" spans="1:9" s="5" customFormat="1" x14ac:dyDescent="0.2">
      <c r="A52" s="84" t="s">
        <v>72</v>
      </c>
      <c r="B52" s="13" t="s">
        <v>162</v>
      </c>
      <c r="C52" s="14">
        <v>1</v>
      </c>
      <c r="D52" s="13" t="s">
        <v>2</v>
      </c>
      <c r="E52" s="82" t="s">
        <v>69</v>
      </c>
      <c r="F52" s="12">
        <v>110</v>
      </c>
      <c r="G52" s="16">
        <v>9042.7000000000007</v>
      </c>
      <c r="H52" s="16">
        <v>9130.66</v>
      </c>
      <c r="I52" s="56">
        <v>9486.5159999999996</v>
      </c>
    </row>
    <row r="53" spans="1:9" s="5" customFormat="1" ht="22.5" x14ac:dyDescent="0.2">
      <c r="A53" s="84" t="s">
        <v>14</v>
      </c>
      <c r="B53" s="13" t="s">
        <v>162</v>
      </c>
      <c r="C53" s="14">
        <v>1</v>
      </c>
      <c r="D53" s="13" t="s">
        <v>2</v>
      </c>
      <c r="E53" s="82" t="s">
        <v>69</v>
      </c>
      <c r="F53" s="12">
        <v>200</v>
      </c>
      <c r="G53" s="16">
        <f>G54</f>
        <v>671.3</v>
      </c>
      <c r="H53" s="16">
        <f>H54</f>
        <v>671.34</v>
      </c>
      <c r="I53" s="56">
        <f>I54</f>
        <v>670.48400000000004</v>
      </c>
    </row>
    <row r="54" spans="1:9" s="5" customFormat="1" ht="22.5" x14ac:dyDescent="0.2">
      <c r="A54" s="84" t="s">
        <v>13</v>
      </c>
      <c r="B54" s="13" t="s">
        <v>162</v>
      </c>
      <c r="C54" s="14">
        <v>1</v>
      </c>
      <c r="D54" s="13" t="s">
        <v>2</v>
      </c>
      <c r="E54" s="82" t="s">
        <v>69</v>
      </c>
      <c r="F54" s="12">
        <v>240</v>
      </c>
      <c r="G54" s="16">
        <v>671.3</v>
      </c>
      <c r="H54" s="16">
        <v>671.34</v>
      </c>
      <c r="I54" s="56">
        <v>670.48400000000004</v>
      </c>
    </row>
    <row r="55" spans="1:9" s="5" customFormat="1" x14ac:dyDescent="0.2">
      <c r="A55" s="84" t="s">
        <v>71</v>
      </c>
      <c r="B55" s="13" t="s">
        <v>162</v>
      </c>
      <c r="C55" s="14">
        <v>1</v>
      </c>
      <c r="D55" s="13" t="s">
        <v>2</v>
      </c>
      <c r="E55" s="82" t="s">
        <v>69</v>
      </c>
      <c r="F55" s="12">
        <v>800</v>
      </c>
      <c r="G55" s="16">
        <f>G56</f>
        <v>80</v>
      </c>
      <c r="H55" s="16">
        <f>H56</f>
        <v>80</v>
      </c>
      <c r="I55" s="56">
        <f>I56</f>
        <v>80</v>
      </c>
    </row>
    <row r="56" spans="1:9" s="5" customFormat="1" x14ac:dyDescent="0.2">
      <c r="A56" s="84" t="s">
        <v>70</v>
      </c>
      <c r="B56" s="13" t="s">
        <v>162</v>
      </c>
      <c r="C56" s="14">
        <v>1</v>
      </c>
      <c r="D56" s="13" t="s">
        <v>2</v>
      </c>
      <c r="E56" s="82" t="s">
        <v>69</v>
      </c>
      <c r="F56" s="12">
        <v>850</v>
      </c>
      <c r="G56" s="16">
        <v>80</v>
      </c>
      <c r="H56" s="16">
        <v>80</v>
      </c>
      <c r="I56" s="56">
        <v>80</v>
      </c>
    </row>
    <row r="57" spans="1:9" s="5" customFormat="1" x14ac:dyDescent="0.2">
      <c r="A57" s="84" t="s">
        <v>226</v>
      </c>
      <c r="B57" s="13" t="s">
        <v>162</v>
      </c>
      <c r="C57" s="14">
        <v>1</v>
      </c>
      <c r="D57" s="13" t="s">
        <v>2</v>
      </c>
      <c r="E57" s="82" t="s">
        <v>225</v>
      </c>
      <c r="F57" s="12" t="s">
        <v>7</v>
      </c>
      <c r="G57" s="16">
        <f t="shared" ref="G57:I57" si="15">G58</f>
        <v>10296</v>
      </c>
      <c r="H57" s="16">
        <f t="shared" si="15"/>
        <v>10708</v>
      </c>
      <c r="I57" s="56">
        <f t="shared" si="15"/>
        <v>11136</v>
      </c>
    </row>
    <row r="58" spans="1:9" s="5" customFormat="1" ht="22.5" x14ac:dyDescent="0.2">
      <c r="A58" s="84" t="s">
        <v>14</v>
      </c>
      <c r="B58" s="13" t="s">
        <v>162</v>
      </c>
      <c r="C58" s="14">
        <v>1</v>
      </c>
      <c r="D58" s="13" t="s">
        <v>2</v>
      </c>
      <c r="E58" s="82" t="s">
        <v>225</v>
      </c>
      <c r="F58" s="12">
        <v>200</v>
      </c>
      <c r="G58" s="16">
        <f t="shared" ref="G58:I58" si="16">G59</f>
        <v>10296</v>
      </c>
      <c r="H58" s="16">
        <f t="shared" si="16"/>
        <v>10708</v>
      </c>
      <c r="I58" s="56">
        <f t="shared" si="16"/>
        <v>11136</v>
      </c>
    </row>
    <row r="59" spans="1:9" s="5" customFormat="1" ht="22.5" x14ac:dyDescent="0.2">
      <c r="A59" s="84" t="s">
        <v>13</v>
      </c>
      <c r="B59" s="13" t="s">
        <v>162</v>
      </c>
      <c r="C59" s="14">
        <v>1</v>
      </c>
      <c r="D59" s="13" t="s">
        <v>2</v>
      </c>
      <c r="E59" s="82" t="s">
        <v>225</v>
      </c>
      <c r="F59" s="12">
        <v>240</v>
      </c>
      <c r="G59" s="16">
        <v>10296</v>
      </c>
      <c r="H59" s="16">
        <v>10708</v>
      </c>
      <c r="I59" s="56">
        <v>11136</v>
      </c>
    </row>
    <row r="60" spans="1:9" s="5" customFormat="1" ht="33.75" x14ac:dyDescent="0.2">
      <c r="A60" s="96" t="s">
        <v>342</v>
      </c>
      <c r="B60" s="9">
        <v>2</v>
      </c>
      <c r="C60" s="10">
        <v>1</v>
      </c>
      <c r="D60" s="9">
        <v>0</v>
      </c>
      <c r="E60" s="11">
        <v>86640</v>
      </c>
      <c r="F60" s="12"/>
      <c r="G60" s="16">
        <f>G61</f>
        <v>5868.1</v>
      </c>
      <c r="H60" s="16">
        <f t="shared" ref="H60:I61" si="17">H61</f>
        <v>8830</v>
      </c>
      <c r="I60" s="16">
        <f t="shared" si="17"/>
        <v>15272.1</v>
      </c>
    </row>
    <row r="61" spans="1:9" s="5" customFormat="1" ht="22.5" x14ac:dyDescent="0.2">
      <c r="A61" s="3" t="s">
        <v>14</v>
      </c>
      <c r="B61" s="9">
        <v>2</v>
      </c>
      <c r="C61" s="10">
        <v>1</v>
      </c>
      <c r="D61" s="9">
        <v>0</v>
      </c>
      <c r="E61" s="11">
        <v>86640</v>
      </c>
      <c r="F61" s="12">
        <v>200</v>
      </c>
      <c r="G61" s="16">
        <f>G62</f>
        <v>5868.1</v>
      </c>
      <c r="H61" s="16">
        <f t="shared" si="17"/>
        <v>8830</v>
      </c>
      <c r="I61" s="16">
        <f t="shared" si="17"/>
        <v>15272.1</v>
      </c>
    </row>
    <row r="62" spans="1:9" s="5" customFormat="1" ht="22.5" x14ac:dyDescent="0.2">
      <c r="A62" s="3" t="s">
        <v>13</v>
      </c>
      <c r="B62" s="9">
        <v>2</v>
      </c>
      <c r="C62" s="10">
        <v>1</v>
      </c>
      <c r="D62" s="9">
        <v>0</v>
      </c>
      <c r="E62" s="11">
        <v>86640</v>
      </c>
      <c r="F62" s="12">
        <v>240</v>
      </c>
      <c r="G62" s="15">
        <v>5868.1</v>
      </c>
      <c r="H62" s="15">
        <v>8830</v>
      </c>
      <c r="I62" s="56">
        <v>15272.1</v>
      </c>
    </row>
    <row r="63" spans="1:9" s="5" customFormat="1" x14ac:dyDescent="0.2">
      <c r="A63" s="84" t="s">
        <v>249</v>
      </c>
      <c r="B63" s="13" t="s">
        <v>162</v>
      </c>
      <c r="C63" s="14">
        <v>1</v>
      </c>
      <c r="D63" s="13" t="s">
        <v>2</v>
      </c>
      <c r="E63" s="82" t="s">
        <v>215</v>
      </c>
      <c r="F63" s="12" t="s">
        <v>7</v>
      </c>
      <c r="G63" s="16">
        <f>G64</f>
        <v>4000</v>
      </c>
      <c r="H63" s="16">
        <f t="shared" ref="H63:I63" si="18">H64</f>
        <v>0</v>
      </c>
      <c r="I63" s="56">
        <f t="shared" si="18"/>
        <v>0</v>
      </c>
    </row>
    <row r="64" spans="1:9" s="5" customFormat="1" x14ac:dyDescent="0.2">
      <c r="A64" s="84" t="s">
        <v>29</v>
      </c>
      <c r="B64" s="13" t="s">
        <v>162</v>
      </c>
      <c r="C64" s="14">
        <v>1</v>
      </c>
      <c r="D64" s="13" t="s">
        <v>2</v>
      </c>
      <c r="E64" s="82" t="s">
        <v>215</v>
      </c>
      <c r="F64" s="12">
        <v>500</v>
      </c>
      <c r="G64" s="16">
        <f t="shared" ref="G64:I64" si="19">G65</f>
        <v>4000</v>
      </c>
      <c r="H64" s="16">
        <f t="shared" si="19"/>
        <v>0</v>
      </c>
      <c r="I64" s="56">
        <f t="shared" si="19"/>
        <v>0</v>
      </c>
    </row>
    <row r="65" spans="1:9" s="5" customFormat="1" x14ac:dyDescent="0.2">
      <c r="A65" s="84" t="s">
        <v>28</v>
      </c>
      <c r="B65" s="13" t="s">
        <v>162</v>
      </c>
      <c r="C65" s="14">
        <v>1</v>
      </c>
      <c r="D65" s="13" t="s">
        <v>2</v>
      </c>
      <c r="E65" s="82" t="s">
        <v>215</v>
      </c>
      <c r="F65" s="12">
        <v>540</v>
      </c>
      <c r="G65" s="16">
        <v>4000</v>
      </c>
      <c r="H65" s="16">
        <v>0</v>
      </c>
      <c r="I65" s="56">
        <v>0</v>
      </c>
    </row>
    <row r="66" spans="1:9" s="5" customFormat="1" ht="67.5" x14ac:dyDescent="0.2">
      <c r="A66" s="3" t="s">
        <v>306</v>
      </c>
      <c r="B66" s="13" t="s">
        <v>162</v>
      </c>
      <c r="C66" s="14">
        <v>1</v>
      </c>
      <c r="D66" s="13" t="s">
        <v>2</v>
      </c>
      <c r="E66" s="82" t="s">
        <v>211</v>
      </c>
      <c r="F66" s="12"/>
      <c r="G66" s="15">
        <f>G67</f>
        <v>12286.6</v>
      </c>
      <c r="H66" s="15">
        <f t="shared" ref="H66:I67" si="20">H67</f>
        <v>12286.6</v>
      </c>
      <c r="I66" s="56">
        <f t="shared" si="20"/>
        <v>12286.6</v>
      </c>
    </row>
    <row r="67" spans="1:9" s="5" customFormat="1" x14ac:dyDescent="0.2">
      <c r="A67" s="84" t="s">
        <v>29</v>
      </c>
      <c r="B67" s="13" t="s">
        <v>162</v>
      </c>
      <c r="C67" s="14">
        <v>1</v>
      </c>
      <c r="D67" s="13" t="s">
        <v>2</v>
      </c>
      <c r="E67" s="82" t="s">
        <v>211</v>
      </c>
      <c r="F67" s="12">
        <v>500</v>
      </c>
      <c r="G67" s="15">
        <f>G68</f>
        <v>12286.6</v>
      </c>
      <c r="H67" s="15">
        <f t="shared" si="20"/>
        <v>12286.6</v>
      </c>
      <c r="I67" s="56">
        <f t="shared" si="20"/>
        <v>12286.6</v>
      </c>
    </row>
    <row r="68" spans="1:9" s="5" customFormat="1" x14ac:dyDescent="0.2">
      <c r="A68" s="84" t="s">
        <v>28</v>
      </c>
      <c r="B68" s="13" t="s">
        <v>162</v>
      </c>
      <c r="C68" s="14">
        <v>1</v>
      </c>
      <c r="D68" s="13" t="s">
        <v>2</v>
      </c>
      <c r="E68" s="82" t="s">
        <v>211</v>
      </c>
      <c r="F68" s="12">
        <v>540</v>
      </c>
      <c r="G68" s="15">
        <v>12286.6</v>
      </c>
      <c r="H68" s="15">
        <v>12286.6</v>
      </c>
      <c r="I68" s="56">
        <v>12286.6</v>
      </c>
    </row>
    <row r="69" spans="1:9" s="5" customFormat="1" ht="45" x14ac:dyDescent="0.2">
      <c r="A69" s="84" t="s">
        <v>251</v>
      </c>
      <c r="B69" s="13" t="s">
        <v>162</v>
      </c>
      <c r="C69" s="14">
        <v>1</v>
      </c>
      <c r="D69" s="13" t="s">
        <v>2</v>
      </c>
      <c r="E69" s="82" t="s">
        <v>210</v>
      </c>
      <c r="F69" s="12" t="s">
        <v>7</v>
      </c>
      <c r="G69" s="16">
        <f t="shared" ref="G69:I69" si="21">G70</f>
        <v>16875.900000000001</v>
      </c>
      <c r="H69" s="16">
        <f t="shared" si="21"/>
        <v>16875.900000000001</v>
      </c>
      <c r="I69" s="56">
        <f t="shared" si="21"/>
        <v>16875.900000000001</v>
      </c>
    </row>
    <row r="70" spans="1:9" s="5" customFormat="1" x14ac:dyDescent="0.2">
      <c r="A70" s="84" t="s">
        <v>29</v>
      </c>
      <c r="B70" s="13" t="s">
        <v>162</v>
      </c>
      <c r="C70" s="14">
        <v>1</v>
      </c>
      <c r="D70" s="13" t="s">
        <v>2</v>
      </c>
      <c r="E70" s="82" t="s">
        <v>210</v>
      </c>
      <c r="F70" s="12">
        <v>500</v>
      </c>
      <c r="G70" s="16">
        <f t="shared" ref="G70:I70" si="22">G71</f>
        <v>16875.900000000001</v>
      </c>
      <c r="H70" s="16">
        <f t="shared" si="22"/>
        <v>16875.900000000001</v>
      </c>
      <c r="I70" s="56">
        <f t="shared" si="22"/>
        <v>16875.900000000001</v>
      </c>
    </row>
    <row r="71" spans="1:9" s="5" customFormat="1" x14ac:dyDescent="0.2">
      <c r="A71" s="84" t="s">
        <v>28</v>
      </c>
      <c r="B71" s="13" t="s">
        <v>162</v>
      </c>
      <c r="C71" s="14">
        <v>1</v>
      </c>
      <c r="D71" s="13" t="s">
        <v>2</v>
      </c>
      <c r="E71" s="82" t="s">
        <v>210</v>
      </c>
      <c r="F71" s="12">
        <v>540</v>
      </c>
      <c r="G71" s="15">
        <v>16875.900000000001</v>
      </c>
      <c r="H71" s="15">
        <v>16875.900000000001</v>
      </c>
      <c r="I71" s="56">
        <v>16875.900000000001</v>
      </c>
    </row>
    <row r="72" spans="1:9" s="5" customFormat="1" x14ac:dyDescent="0.2">
      <c r="A72" s="54" t="s">
        <v>311</v>
      </c>
      <c r="B72" s="13" t="s">
        <v>162</v>
      </c>
      <c r="C72" s="14">
        <v>2</v>
      </c>
      <c r="D72" s="13" t="s">
        <v>2</v>
      </c>
      <c r="E72" s="25" t="s">
        <v>9</v>
      </c>
      <c r="F72" s="8"/>
      <c r="G72" s="31">
        <f>G79+G73+G76</f>
        <v>4027.8</v>
      </c>
      <c r="H72" s="31">
        <f t="shared" ref="H72:I72" si="23">H79+H73+H76</f>
        <v>3027.8</v>
      </c>
      <c r="I72" s="31">
        <f t="shared" si="23"/>
        <v>3027.8</v>
      </c>
    </row>
    <row r="73" spans="1:9" s="5" customFormat="1" ht="22.5" x14ac:dyDescent="0.2">
      <c r="A73" s="3" t="s">
        <v>213</v>
      </c>
      <c r="B73" s="9" t="s">
        <v>162</v>
      </c>
      <c r="C73" s="10">
        <v>2</v>
      </c>
      <c r="D73" s="9" t="s">
        <v>2</v>
      </c>
      <c r="E73" s="11" t="s">
        <v>212</v>
      </c>
      <c r="F73" s="12" t="s">
        <v>7</v>
      </c>
      <c r="G73" s="15">
        <f>G74</f>
        <v>80</v>
      </c>
      <c r="H73" s="15">
        <f t="shared" ref="H73:I74" si="24">H74</f>
        <v>80</v>
      </c>
      <c r="I73" s="56">
        <f t="shared" si="24"/>
        <v>80</v>
      </c>
    </row>
    <row r="74" spans="1:9" s="5" customFormat="1" ht="22.5" x14ac:dyDescent="0.2">
      <c r="A74" s="3" t="s">
        <v>14</v>
      </c>
      <c r="B74" s="9" t="s">
        <v>162</v>
      </c>
      <c r="C74" s="10">
        <v>2</v>
      </c>
      <c r="D74" s="9" t="s">
        <v>2</v>
      </c>
      <c r="E74" s="11" t="s">
        <v>212</v>
      </c>
      <c r="F74" s="12">
        <v>200</v>
      </c>
      <c r="G74" s="15">
        <f>G75</f>
        <v>80</v>
      </c>
      <c r="H74" s="15">
        <f t="shared" si="24"/>
        <v>80</v>
      </c>
      <c r="I74" s="56">
        <f t="shared" si="24"/>
        <v>80</v>
      </c>
    </row>
    <row r="75" spans="1:9" s="5" customFormat="1" ht="22.5" x14ac:dyDescent="0.2">
      <c r="A75" s="3" t="s">
        <v>13</v>
      </c>
      <c r="B75" s="9" t="s">
        <v>162</v>
      </c>
      <c r="C75" s="10">
        <v>2</v>
      </c>
      <c r="D75" s="9" t="s">
        <v>2</v>
      </c>
      <c r="E75" s="11" t="s">
        <v>212</v>
      </c>
      <c r="F75" s="12">
        <v>240</v>
      </c>
      <c r="G75" s="15">
        <v>80</v>
      </c>
      <c r="H75" s="15">
        <v>80</v>
      </c>
      <c r="I75" s="56">
        <v>80</v>
      </c>
    </row>
    <row r="76" spans="1:9" s="5" customFormat="1" ht="22.5" x14ac:dyDescent="0.2">
      <c r="A76" s="84" t="s">
        <v>372</v>
      </c>
      <c r="B76" s="9" t="s">
        <v>162</v>
      </c>
      <c r="C76" s="10">
        <v>2</v>
      </c>
      <c r="D76" s="9" t="s">
        <v>2</v>
      </c>
      <c r="E76" s="82">
        <v>81640</v>
      </c>
      <c r="F76" s="12"/>
      <c r="G76" s="15">
        <f>G77</f>
        <v>1000</v>
      </c>
      <c r="H76" s="15">
        <v>0</v>
      </c>
      <c r="I76" s="56">
        <v>0</v>
      </c>
    </row>
    <row r="77" spans="1:9" s="5" customFormat="1" ht="22.5" x14ac:dyDescent="0.2">
      <c r="A77" s="3" t="s">
        <v>14</v>
      </c>
      <c r="B77" s="9" t="s">
        <v>162</v>
      </c>
      <c r="C77" s="10">
        <v>2</v>
      </c>
      <c r="D77" s="9" t="s">
        <v>2</v>
      </c>
      <c r="E77" s="82">
        <v>81640</v>
      </c>
      <c r="F77" s="12">
        <v>200</v>
      </c>
      <c r="G77" s="15">
        <f>G78</f>
        <v>1000</v>
      </c>
      <c r="H77" s="15">
        <v>0</v>
      </c>
      <c r="I77" s="56">
        <v>0</v>
      </c>
    </row>
    <row r="78" spans="1:9" s="5" customFormat="1" ht="22.5" x14ac:dyDescent="0.2">
      <c r="A78" s="3" t="s">
        <v>13</v>
      </c>
      <c r="B78" s="9" t="s">
        <v>162</v>
      </c>
      <c r="C78" s="10">
        <v>2</v>
      </c>
      <c r="D78" s="9" t="s">
        <v>2</v>
      </c>
      <c r="E78" s="82">
        <v>81640</v>
      </c>
      <c r="F78" s="12">
        <v>240</v>
      </c>
      <c r="G78" s="15">
        <v>1000</v>
      </c>
      <c r="H78" s="15">
        <v>0</v>
      </c>
      <c r="I78" s="56">
        <v>0</v>
      </c>
    </row>
    <row r="79" spans="1:9" s="5" customFormat="1" ht="27" customHeight="1" x14ac:dyDescent="0.2">
      <c r="A79" s="106" t="s">
        <v>343</v>
      </c>
      <c r="B79" s="13">
        <v>2</v>
      </c>
      <c r="C79" s="14">
        <v>2</v>
      </c>
      <c r="D79" s="13">
        <v>0</v>
      </c>
      <c r="E79" s="82">
        <v>88470</v>
      </c>
      <c r="F79" s="12"/>
      <c r="G79" s="16">
        <f t="shared" ref="G79:I79" si="25">G80</f>
        <v>2947.8</v>
      </c>
      <c r="H79" s="16">
        <f t="shared" si="25"/>
        <v>2947.8</v>
      </c>
      <c r="I79" s="56">
        <f t="shared" si="25"/>
        <v>2947.8</v>
      </c>
    </row>
    <row r="80" spans="1:9" s="5" customFormat="1" x14ac:dyDescent="0.2">
      <c r="A80" s="84" t="s">
        <v>29</v>
      </c>
      <c r="B80" s="13">
        <v>2</v>
      </c>
      <c r="C80" s="14">
        <v>2</v>
      </c>
      <c r="D80" s="13">
        <v>0</v>
      </c>
      <c r="E80" s="82">
        <v>88470</v>
      </c>
      <c r="F80" s="12">
        <v>500</v>
      </c>
      <c r="G80" s="16">
        <f t="shared" ref="G80:I80" si="26">G81</f>
        <v>2947.8</v>
      </c>
      <c r="H80" s="16">
        <f t="shared" si="26"/>
        <v>2947.8</v>
      </c>
      <c r="I80" s="56">
        <f t="shared" si="26"/>
        <v>2947.8</v>
      </c>
    </row>
    <row r="81" spans="1:9" s="5" customFormat="1" x14ac:dyDescent="0.2">
      <c r="A81" s="84" t="s">
        <v>28</v>
      </c>
      <c r="B81" s="13">
        <v>2</v>
      </c>
      <c r="C81" s="14">
        <v>2</v>
      </c>
      <c r="D81" s="13">
        <v>0</v>
      </c>
      <c r="E81" s="82">
        <v>88470</v>
      </c>
      <c r="F81" s="12">
        <v>540</v>
      </c>
      <c r="G81" s="15">
        <v>2947.8</v>
      </c>
      <c r="H81" s="15">
        <v>2947.8</v>
      </c>
      <c r="I81" s="56">
        <v>2947.8</v>
      </c>
    </row>
    <row r="82" spans="1:9" s="5" customFormat="1" x14ac:dyDescent="0.2">
      <c r="A82" s="54" t="s">
        <v>283</v>
      </c>
      <c r="B82" s="13" t="s">
        <v>162</v>
      </c>
      <c r="C82" s="14">
        <v>3</v>
      </c>
      <c r="D82" s="13" t="s">
        <v>2</v>
      </c>
      <c r="E82" s="25" t="s">
        <v>9</v>
      </c>
      <c r="F82" s="8"/>
      <c r="G82" s="31">
        <f>G83</f>
        <v>0</v>
      </c>
      <c r="H82" s="31">
        <f t="shared" ref="H82:I82" si="27">H83</f>
        <v>111819.02</v>
      </c>
      <c r="I82" s="31">
        <f t="shared" si="27"/>
        <v>108154.9</v>
      </c>
    </row>
    <row r="83" spans="1:9" s="5" customFormat="1" x14ac:dyDescent="0.2">
      <c r="A83" s="96" t="s">
        <v>268</v>
      </c>
      <c r="B83" s="9">
        <v>2</v>
      </c>
      <c r="C83" s="10">
        <v>3</v>
      </c>
      <c r="D83" s="9" t="s">
        <v>349</v>
      </c>
      <c r="E83" s="11">
        <v>0</v>
      </c>
      <c r="F83" s="8"/>
      <c r="G83" s="15">
        <f>G84</f>
        <v>0</v>
      </c>
      <c r="H83" s="15">
        <f t="shared" ref="H83:I83" si="28">H84</f>
        <v>111819.02</v>
      </c>
      <c r="I83" s="15">
        <f t="shared" si="28"/>
        <v>108154.9</v>
      </c>
    </row>
    <row r="84" spans="1:9" s="5" customFormat="1" ht="33.75" x14ac:dyDescent="0.2">
      <c r="A84" s="96" t="s">
        <v>348</v>
      </c>
      <c r="B84" s="9">
        <v>2</v>
      </c>
      <c r="C84" s="10">
        <v>3</v>
      </c>
      <c r="D84" s="9" t="s">
        <v>349</v>
      </c>
      <c r="E84" s="11">
        <v>52300</v>
      </c>
      <c r="F84" s="12"/>
      <c r="G84" s="15">
        <f>G85</f>
        <v>0</v>
      </c>
      <c r="H84" s="15">
        <f t="shared" ref="H84:I85" si="29">H85</f>
        <v>111819.02</v>
      </c>
      <c r="I84" s="56">
        <f t="shared" si="29"/>
        <v>108154.9</v>
      </c>
    </row>
    <row r="85" spans="1:9" s="5" customFormat="1" ht="22.5" x14ac:dyDescent="0.2">
      <c r="A85" s="3" t="s">
        <v>99</v>
      </c>
      <c r="B85" s="9">
        <v>2</v>
      </c>
      <c r="C85" s="10">
        <v>3</v>
      </c>
      <c r="D85" s="9" t="s">
        <v>349</v>
      </c>
      <c r="E85" s="11">
        <v>52300</v>
      </c>
      <c r="F85" s="12">
        <v>400</v>
      </c>
      <c r="G85" s="15">
        <f>G86</f>
        <v>0</v>
      </c>
      <c r="H85" s="15">
        <f t="shared" si="29"/>
        <v>111819.02</v>
      </c>
      <c r="I85" s="56">
        <f t="shared" si="29"/>
        <v>108154.9</v>
      </c>
    </row>
    <row r="86" spans="1:9" s="5" customFormat="1" x14ac:dyDescent="0.2">
      <c r="A86" s="3" t="s">
        <v>98</v>
      </c>
      <c r="B86" s="9">
        <v>2</v>
      </c>
      <c r="C86" s="10">
        <v>3</v>
      </c>
      <c r="D86" s="9" t="s">
        <v>349</v>
      </c>
      <c r="E86" s="11">
        <v>52300</v>
      </c>
      <c r="F86" s="12">
        <v>410</v>
      </c>
      <c r="G86" s="15">
        <v>0</v>
      </c>
      <c r="H86" s="15">
        <v>111819.02</v>
      </c>
      <c r="I86" s="56">
        <v>108154.9</v>
      </c>
    </row>
    <row r="87" spans="1:9" s="5" customFormat="1" x14ac:dyDescent="0.2">
      <c r="A87" s="54" t="s">
        <v>312</v>
      </c>
      <c r="B87" s="13" t="s">
        <v>162</v>
      </c>
      <c r="C87" s="14">
        <v>4</v>
      </c>
      <c r="D87" s="13" t="s">
        <v>2</v>
      </c>
      <c r="E87" s="25" t="s">
        <v>9</v>
      </c>
      <c r="F87" s="8"/>
      <c r="G87" s="31">
        <f>G88</f>
        <v>0</v>
      </c>
      <c r="H87" s="31">
        <f t="shared" ref="H87:I87" si="30">H88</f>
        <v>0</v>
      </c>
      <c r="I87" s="55">
        <f t="shared" si="30"/>
        <v>91978.841389999987</v>
      </c>
    </row>
    <row r="88" spans="1:9" s="5" customFormat="1" ht="22.5" x14ac:dyDescent="0.2">
      <c r="A88" s="3" t="s">
        <v>299</v>
      </c>
      <c r="B88" s="9">
        <v>2</v>
      </c>
      <c r="C88" s="10">
        <v>4</v>
      </c>
      <c r="D88" s="9" t="s">
        <v>296</v>
      </c>
      <c r="E88" s="11">
        <v>0</v>
      </c>
      <c r="F88" s="12"/>
      <c r="G88" s="15">
        <f t="shared" ref="G88:I88" si="31">G89+G92</f>
        <v>0</v>
      </c>
      <c r="H88" s="15">
        <f t="shared" si="31"/>
        <v>0</v>
      </c>
      <c r="I88" s="56">
        <f t="shared" si="31"/>
        <v>91978.841389999987</v>
      </c>
    </row>
    <row r="89" spans="1:9" s="5" customFormat="1" ht="56.25" x14ac:dyDescent="0.2">
      <c r="A89" s="3" t="s">
        <v>297</v>
      </c>
      <c r="B89" s="9">
        <v>2</v>
      </c>
      <c r="C89" s="10">
        <v>4</v>
      </c>
      <c r="D89" s="9" t="s">
        <v>296</v>
      </c>
      <c r="E89" s="11">
        <v>67483</v>
      </c>
      <c r="F89" s="12"/>
      <c r="G89" s="15">
        <f t="shared" ref="G89:I90" si="32">G90</f>
        <v>0</v>
      </c>
      <c r="H89" s="15">
        <f t="shared" si="32"/>
        <v>0</v>
      </c>
      <c r="I89" s="56">
        <f t="shared" si="32"/>
        <v>90229.494049999994</v>
      </c>
    </row>
    <row r="90" spans="1:9" s="5" customFormat="1" ht="22.5" x14ac:dyDescent="0.2">
      <c r="A90" s="3" t="s">
        <v>99</v>
      </c>
      <c r="B90" s="9">
        <v>2</v>
      </c>
      <c r="C90" s="10">
        <v>4</v>
      </c>
      <c r="D90" s="9" t="s">
        <v>296</v>
      </c>
      <c r="E90" s="11">
        <v>67483</v>
      </c>
      <c r="F90" s="12">
        <v>400</v>
      </c>
      <c r="G90" s="15">
        <f t="shared" si="32"/>
        <v>0</v>
      </c>
      <c r="H90" s="15">
        <f t="shared" si="32"/>
        <v>0</v>
      </c>
      <c r="I90" s="56">
        <f t="shared" si="32"/>
        <v>90229.494049999994</v>
      </c>
    </row>
    <row r="91" spans="1:9" s="5" customFormat="1" x14ac:dyDescent="0.2">
      <c r="A91" s="3" t="s">
        <v>98</v>
      </c>
      <c r="B91" s="9">
        <v>2</v>
      </c>
      <c r="C91" s="10">
        <v>4</v>
      </c>
      <c r="D91" s="9" t="s">
        <v>296</v>
      </c>
      <c r="E91" s="11">
        <v>67483</v>
      </c>
      <c r="F91" s="12">
        <v>410</v>
      </c>
      <c r="G91" s="15">
        <v>0</v>
      </c>
      <c r="H91" s="15">
        <v>0</v>
      </c>
      <c r="I91" s="56">
        <v>90229.494049999994</v>
      </c>
    </row>
    <row r="92" spans="1:9" s="5" customFormat="1" ht="56.25" x14ac:dyDescent="0.2">
      <c r="A92" s="3" t="s">
        <v>298</v>
      </c>
      <c r="B92" s="9">
        <v>2</v>
      </c>
      <c r="C92" s="10">
        <v>4</v>
      </c>
      <c r="D92" s="9" t="s">
        <v>296</v>
      </c>
      <c r="E92" s="11">
        <v>67484</v>
      </c>
      <c r="F92" s="12"/>
      <c r="G92" s="15">
        <f>G93</f>
        <v>0</v>
      </c>
      <c r="H92" s="15">
        <f t="shared" ref="H92:I93" si="33">H93</f>
        <v>0</v>
      </c>
      <c r="I92" s="56">
        <f t="shared" si="33"/>
        <v>1749.34734</v>
      </c>
    </row>
    <row r="93" spans="1:9" s="5" customFormat="1" ht="22.5" x14ac:dyDescent="0.2">
      <c r="A93" s="3" t="s">
        <v>99</v>
      </c>
      <c r="B93" s="9">
        <v>2</v>
      </c>
      <c r="C93" s="10">
        <v>4</v>
      </c>
      <c r="D93" s="9" t="s">
        <v>296</v>
      </c>
      <c r="E93" s="11">
        <v>67484</v>
      </c>
      <c r="F93" s="12">
        <v>400</v>
      </c>
      <c r="G93" s="15">
        <f>G94</f>
        <v>0</v>
      </c>
      <c r="H93" s="15">
        <f t="shared" si="33"/>
        <v>0</v>
      </c>
      <c r="I93" s="56">
        <f t="shared" si="33"/>
        <v>1749.34734</v>
      </c>
    </row>
    <row r="94" spans="1:9" s="5" customFormat="1" x14ac:dyDescent="0.2">
      <c r="A94" s="3" t="s">
        <v>98</v>
      </c>
      <c r="B94" s="9">
        <v>2</v>
      </c>
      <c r="C94" s="10">
        <v>4</v>
      </c>
      <c r="D94" s="9" t="s">
        <v>296</v>
      </c>
      <c r="E94" s="11">
        <v>67484</v>
      </c>
      <c r="F94" s="12">
        <v>410</v>
      </c>
      <c r="G94" s="15">
        <v>0</v>
      </c>
      <c r="H94" s="15">
        <v>0</v>
      </c>
      <c r="I94" s="56">
        <v>1749.34734</v>
      </c>
    </row>
    <row r="95" spans="1:9" s="5" customFormat="1" ht="22.5" x14ac:dyDescent="0.2">
      <c r="A95" s="54" t="s">
        <v>314</v>
      </c>
      <c r="B95" s="45">
        <v>2</v>
      </c>
      <c r="C95" s="46">
        <v>5</v>
      </c>
      <c r="D95" s="45">
        <v>0</v>
      </c>
      <c r="E95" s="29">
        <v>0</v>
      </c>
      <c r="F95" s="8"/>
      <c r="G95" s="28">
        <f>G96</f>
        <v>600</v>
      </c>
      <c r="H95" s="28">
        <f t="shared" ref="H95:I95" si="34">H96</f>
        <v>600</v>
      </c>
      <c r="I95" s="55">
        <f t="shared" si="34"/>
        <v>600</v>
      </c>
    </row>
    <row r="96" spans="1:9" s="5" customFormat="1" ht="22.5" x14ac:dyDescent="0.2">
      <c r="A96" s="3" t="s">
        <v>163</v>
      </c>
      <c r="B96" s="9">
        <v>2</v>
      </c>
      <c r="C96" s="10">
        <v>5</v>
      </c>
      <c r="D96" s="9">
        <v>0</v>
      </c>
      <c r="E96" s="11">
        <v>80690</v>
      </c>
      <c r="F96" s="12"/>
      <c r="G96" s="16">
        <f>G97</f>
        <v>600</v>
      </c>
      <c r="H96" s="16">
        <f t="shared" ref="H96:I97" si="35">H97</f>
        <v>600</v>
      </c>
      <c r="I96" s="56">
        <f t="shared" si="35"/>
        <v>600</v>
      </c>
    </row>
    <row r="97" spans="1:9" s="5" customFormat="1" ht="22.5" x14ac:dyDescent="0.2">
      <c r="A97" s="3" t="s">
        <v>77</v>
      </c>
      <c r="B97" s="9">
        <v>2</v>
      </c>
      <c r="C97" s="10">
        <v>5</v>
      </c>
      <c r="D97" s="9">
        <v>0</v>
      </c>
      <c r="E97" s="11">
        <v>80690</v>
      </c>
      <c r="F97" s="12">
        <v>600</v>
      </c>
      <c r="G97" s="16">
        <f>G98</f>
        <v>600</v>
      </c>
      <c r="H97" s="16">
        <f t="shared" si="35"/>
        <v>600</v>
      </c>
      <c r="I97" s="56">
        <f t="shared" si="35"/>
        <v>600</v>
      </c>
    </row>
    <row r="98" spans="1:9" s="5" customFormat="1" x14ac:dyDescent="0.2">
      <c r="A98" s="3" t="s">
        <v>148</v>
      </c>
      <c r="B98" s="9">
        <v>2</v>
      </c>
      <c r="C98" s="10">
        <v>5</v>
      </c>
      <c r="D98" s="9">
        <v>0</v>
      </c>
      <c r="E98" s="11">
        <v>80690</v>
      </c>
      <c r="F98" s="12">
        <v>610</v>
      </c>
      <c r="G98" s="16">
        <v>600</v>
      </c>
      <c r="H98" s="16">
        <v>600</v>
      </c>
      <c r="I98" s="56">
        <v>600</v>
      </c>
    </row>
    <row r="99" spans="1:9" s="5" customFormat="1" ht="45" x14ac:dyDescent="0.2">
      <c r="A99" s="54" t="s">
        <v>274</v>
      </c>
      <c r="B99" s="23">
        <v>3</v>
      </c>
      <c r="C99" s="24">
        <v>0</v>
      </c>
      <c r="D99" s="23">
        <v>0</v>
      </c>
      <c r="E99" s="25">
        <v>0</v>
      </c>
      <c r="F99" s="12"/>
      <c r="G99" s="31">
        <f>G100++G105+G108+G111+G114+G120+G123+G127+G117</f>
        <v>76894.03</v>
      </c>
      <c r="H99" s="31">
        <f>H100++H105+H108+H111+H114+H120+H123+H127</f>
        <v>32075.620000000003</v>
      </c>
      <c r="I99" s="55">
        <f>I100++I105+I108+I111+I114+I120+I123+I127</f>
        <v>33612.54</v>
      </c>
    </row>
    <row r="100" spans="1:9" s="5" customFormat="1" ht="22.5" x14ac:dyDescent="0.2">
      <c r="A100" s="84" t="s">
        <v>260</v>
      </c>
      <c r="B100" s="13">
        <v>3</v>
      </c>
      <c r="C100" s="14">
        <v>0</v>
      </c>
      <c r="D100" s="13">
        <v>0</v>
      </c>
      <c r="E100" s="82">
        <v>76800</v>
      </c>
      <c r="F100" s="12"/>
      <c r="G100" s="16">
        <f>G103+G101</f>
        <v>5213.7700000000004</v>
      </c>
      <c r="H100" s="16">
        <f t="shared" ref="H100:I100" si="36">H103+H101</f>
        <v>3030.32</v>
      </c>
      <c r="I100" s="56">
        <f t="shared" si="36"/>
        <v>3151.54</v>
      </c>
    </row>
    <row r="101" spans="1:9" s="5" customFormat="1" ht="22.5" x14ac:dyDescent="0.2">
      <c r="A101" s="84" t="s">
        <v>14</v>
      </c>
      <c r="B101" s="13">
        <v>3</v>
      </c>
      <c r="C101" s="14">
        <v>0</v>
      </c>
      <c r="D101" s="13">
        <v>0</v>
      </c>
      <c r="E101" s="82">
        <v>76800</v>
      </c>
      <c r="F101" s="12">
        <v>200</v>
      </c>
      <c r="G101" s="16">
        <f>G102</f>
        <v>2300</v>
      </c>
      <c r="H101" s="16">
        <f t="shared" ref="H101:I101" si="37">H102</f>
        <v>0</v>
      </c>
      <c r="I101" s="56">
        <f t="shared" si="37"/>
        <v>0</v>
      </c>
    </row>
    <row r="102" spans="1:9" s="5" customFormat="1" ht="22.5" x14ac:dyDescent="0.2">
      <c r="A102" s="84" t="s">
        <v>13</v>
      </c>
      <c r="B102" s="13">
        <v>3</v>
      </c>
      <c r="C102" s="14">
        <v>0</v>
      </c>
      <c r="D102" s="13">
        <v>0</v>
      </c>
      <c r="E102" s="82">
        <v>76800</v>
      </c>
      <c r="F102" s="12">
        <v>240</v>
      </c>
      <c r="G102" s="16">
        <v>2300</v>
      </c>
      <c r="H102" s="16">
        <v>0</v>
      </c>
      <c r="I102" s="56">
        <v>0</v>
      </c>
    </row>
    <row r="103" spans="1:9" s="5" customFormat="1" x14ac:dyDescent="0.2">
      <c r="A103" s="84" t="s">
        <v>29</v>
      </c>
      <c r="B103" s="13">
        <v>3</v>
      </c>
      <c r="C103" s="14">
        <v>0</v>
      </c>
      <c r="D103" s="13">
        <v>0</v>
      </c>
      <c r="E103" s="82">
        <v>76800</v>
      </c>
      <c r="F103" s="12">
        <v>500</v>
      </c>
      <c r="G103" s="16">
        <f>G104</f>
        <v>2913.77</v>
      </c>
      <c r="H103" s="16">
        <f t="shared" ref="H103:I103" si="38">H104</f>
        <v>3030.32</v>
      </c>
      <c r="I103" s="56">
        <f t="shared" si="38"/>
        <v>3151.54</v>
      </c>
    </row>
    <row r="104" spans="1:9" s="5" customFormat="1" x14ac:dyDescent="0.2">
      <c r="A104" s="84" t="s">
        <v>28</v>
      </c>
      <c r="B104" s="13">
        <v>3</v>
      </c>
      <c r="C104" s="14">
        <v>0</v>
      </c>
      <c r="D104" s="13">
        <v>0</v>
      </c>
      <c r="E104" s="82">
        <v>76800</v>
      </c>
      <c r="F104" s="12">
        <v>540</v>
      </c>
      <c r="G104" s="16">
        <v>2913.77</v>
      </c>
      <c r="H104" s="16">
        <v>3030.32</v>
      </c>
      <c r="I104" s="56">
        <v>3151.54</v>
      </c>
    </row>
    <row r="105" spans="1:9" s="5" customFormat="1" x14ac:dyDescent="0.2">
      <c r="A105" s="84" t="s">
        <v>223</v>
      </c>
      <c r="B105" s="13">
        <v>3</v>
      </c>
      <c r="C105" s="14">
        <v>0</v>
      </c>
      <c r="D105" s="13" t="s">
        <v>2</v>
      </c>
      <c r="E105" s="82" t="s">
        <v>222</v>
      </c>
      <c r="F105" s="12" t="s">
        <v>7</v>
      </c>
      <c r="G105" s="15">
        <f>G106</f>
        <v>5058.2120000000004</v>
      </c>
      <c r="H105" s="15">
        <f t="shared" ref="H105:I106" si="39">H106</f>
        <v>8073.835</v>
      </c>
      <c r="I105" s="56">
        <f t="shared" si="39"/>
        <v>8678.2049999999999</v>
      </c>
    </row>
    <row r="106" spans="1:9" s="5" customFormat="1" x14ac:dyDescent="0.2">
      <c r="A106" s="84" t="s">
        <v>71</v>
      </c>
      <c r="B106" s="13">
        <v>3</v>
      </c>
      <c r="C106" s="14">
        <v>0</v>
      </c>
      <c r="D106" s="13" t="s">
        <v>2</v>
      </c>
      <c r="E106" s="82" t="s">
        <v>222</v>
      </c>
      <c r="F106" s="12">
        <v>800</v>
      </c>
      <c r="G106" s="15">
        <f>G107</f>
        <v>5058.2120000000004</v>
      </c>
      <c r="H106" s="15">
        <f t="shared" si="39"/>
        <v>8073.835</v>
      </c>
      <c r="I106" s="56">
        <f t="shared" si="39"/>
        <v>8678.2049999999999</v>
      </c>
    </row>
    <row r="107" spans="1:9" s="5" customFormat="1" x14ac:dyDescent="0.2">
      <c r="A107" s="84" t="s">
        <v>142</v>
      </c>
      <c r="B107" s="13">
        <v>3</v>
      </c>
      <c r="C107" s="14">
        <v>0</v>
      </c>
      <c r="D107" s="13" t="s">
        <v>2</v>
      </c>
      <c r="E107" s="82" t="s">
        <v>222</v>
      </c>
      <c r="F107" s="12">
        <v>870</v>
      </c>
      <c r="G107" s="15">
        <v>5058.2120000000004</v>
      </c>
      <c r="H107" s="15">
        <v>8073.835</v>
      </c>
      <c r="I107" s="56">
        <v>8678.2049999999999</v>
      </c>
    </row>
    <row r="108" spans="1:9" s="5" customFormat="1" ht="33.75" x14ac:dyDescent="0.2">
      <c r="A108" s="84" t="s">
        <v>375</v>
      </c>
      <c r="B108" s="13">
        <v>3</v>
      </c>
      <c r="C108" s="14">
        <v>0</v>
      </c>
      <c r="D108" s="13" t="s">
        <v>2</v>
      </c>
      <c r="E108" s="82" t="s">
        <v>221</v>
      </c>
      <c r="F108" s="12" t="s">
        <v>7</v>
      </c>
      <c r="G108" s="15">
        <f>G109</f>
        <v>84.5</v>
      </c>
      <c r="H108" s="15">
        <f t="shared" ref="H108:I109" si="40">H109</f>
        <v>79.5</v>
      </c>
      <c r="I108" s="56">
        <f t="shared" si="40"/>
        <v>79.5</v>
      </c>
    </row>
    <row r="109" spans="1:9" s="5" customFormat="1" ht="22.5" x14ac:dyDescent="0.2">
      <c r="A109" s="84" t="s">
        <v>14</v>
      </c>
      <c r="B109" s="13">
        <v>3</v>
      </c>
      <c r="C109" s="14">
        <v>0</v>
      </c>
      <c r="D109" s="13" t="s">
        <v>2</v>
      </c>
      <c r="E109" s="82" t="s">
        <v>221</v>
      </c>
      <c r="F109" s="12">
        <v>200</v>
      </c>
      <c r="G109" s="15">
        <f>G110</f>
        <v>84.5</v>
      </c>
      <c r="H109" s="15">
        <f t="shared" si="40"/>
        <v>79.5</v>
      </c>
      <c r="I109" s="56">
        <f t="shared" si="40"/>
        <v>79.5</v>
      </c>
    </row>
    <row r="110" spans="1:9" s="5" customFormat="1" ht="22.5" x14ac:dyDescent="0.2">
      <c r="A110" s="84" t="s">
        <v>13</v>
      </c>
      <c r="B110" s="13">
        <v>3</v>
      </c>
      <c r="C110" s="14">
        <v>0</v>
      </c>
      <c r="D110" s="13" t="s">
        <v>2</v>
      </c>
      <c r="E110" s="82" t="s">
        <v>221</v>
      </c>
      <c r="F110" s="12">
        <v>240</v>
      </c>
      <c r="G110" s="15">
        <v>84.5</v>
      </c>
      <c r="H110" s="15">
        <v>79.5</v>
      </c>
      <c r="I110" s="56">
        <v>79.5</v>
      </c>
    </row>
    <row r="111" spans="1:9" s="5" customFormat="1" ht="67.5" x14ac:dyDescent="0.2">
      <c r="A111" s="84" t="s">
        <v>252</v>
      </c>
      <c r="B111" s="13">
        <v>3</v>
      </c>
      <c r="C111" s="14">
        <v>0</v>
      </c>
      <c r="D111" s="13" t="s">
        <v>2</v>
      </c>
      <c r="E111" s="82" t="s">
        <v>220</v>
      </c>
      <c r="F111" s="12" t="s">
        <v>7</v>
      </c>
      <c r="G111" s="15">
        <f>G112</f>
        <v>10854.473</v>
      </c>
      <c r="H111" s="15">
        <f t="shared" ref="H111:I112" si="41">H112</f>
        <v>11811.7</v>
      </c>
      <c r="I111" s="56">
        <f t="shared" si="41"/>
        <v>12583.03</v>
      </c>
    </row>
    <row r="112" spans="1:9" s="5" customFormat="1" x14ac:dyDescent="0.2">
      <c r="A112" s="84" t="s">
        <v>29</v>
      </c>
      <c r="B112" s="13">
        <v>3</v>
      </c>
      <c r="C112" s="14">
        <v>0</v>
      </c>
      <c r="D112" s="13" t="s">
        <v>2</v>
      </c>
      <c r="E112" s="82" t="s">
        <v>220</v>
      </c>
      <c r="F112" s="12">
        <v>500</v>
      </c>
      <c r="G112" s="15">
        <f>G113</f>
        <v>10854.473</v>
      </c>
      <c r="H112" s="15">
        <f t="shared" si="41"/>
        <v>11811.7</v>
      </c>
      <c r="I112" s="56">
        <f t="shared" si="41"/>
        <v>12583.03</v>
      </c>
    </row>
    <row r="113" spans="1:9" s="5" customFormat="1" x14ac:dyDescent="0.2">
      <c r="A113" s="84" t="s">
        <v>28</v>
      </c>
      <c r="B113" s="13">
        <v>3</v>
      </c>
      <c r="C113" s="14">
        <v>0</v>
      </c>
      <c r="D113" s="13" t="s">
        <v>2</v>
      </c>
      <c r="E113" s="82" t="s">
        <v>220</v>
      </c>
      <c r="F113" s="12">
        <v>540</v>
      </c>
      <c r="G113" s="16">
        <v>10854.473</v>
      </c>
      <c r="H113" s="16">
        <v>11811.7</v>
      </c>
      <c r="I113" s="56">
        <v>12583.03</v>
      </c>
    </row>
    <row r="114" spans="1:9" s="5" customFormat="1" ht="78.75" x14ac:dyDescent="0.2">
      <c r="A114" s="84" t="s">
        <v>253</v>
      </c>
      <c r="B114" s="13">
        <v>3</v>
      </c>
      <c r="C114" s="14">
        <v>0</v>
      </c>
      <c r="D114" s="13" t="s">
        <v>2</v>
      </c>
      <c r="E114" s="82" t="s">
        <v>219</v>
      </c>
      <c r="F114" s="12" t="s">
        <v>7</v>
      </c>
      <c r="G114" s="15">
        <f>G115</f>
        <v>722</v>
      </c>
      <c r="H114" s="15">
        <f t="shared" ref="H114:I115" si="42">H115</f>
        <v>722</v>
      </c>
      <c r="I114" s="56">
        <f t="shared" si="42"/>
        <v>722</v>
      </c>
    </row>
    <row r="115" spans="1:9" s="5" customFormat="1" x14ac:dyDescent="0.2">
      <c r="A115" s="84" t="s">
        <v>29</v>
      </c>
      <c r="B115" s="13">
        <v>3</v>
      </c>
      <c r="C115" s="14">
        <v>0</v>
      </c>
      <c r="D115" s="13" t="s">
        <v>2</v>
      </c>
      <c r="E115" s="82" t="s">
        <v>219</v>
      </c>
      <c r="F115" s="12">
        <v>500</v>
      </c>
      <c r="G115" s="15">
        <f>G116</f>
        <v>722</v>
      </c>
      <c r="H115" s="15">
        <f t="shared" si="42"/>
        <v>722</v>
      </c>
      <c r="I115" s="56">
        <f t="shared" si="42"/>
        <v>722</v>
      </c>
    </row>
    <row r="116" spans="1:9" s="5" customFormat="1" x14ac:dyDescent="0.2">
      <c r="A116" s="84" t="s">
        <v>28</v>
      </c>
      <c r="B116" s="13">
        <v>3</v>
      </c>
      <c r="C116" s="14">
        <v>0</v>
      </c>
      <c r="D116" s="13" t="s">
        <v>2</v>
      </c>
      <c r="E116" s="82" t="s">
        <v>219</v>
      </c>
      <c r="F116" s="12">
        <v>540</v>
      </c>
      <c r="G116" s="16">
        <v>722</v>
      </c>
      <c r="H116" s="16">
        <v>722</v>
      </c>
      <c r="I116" s="56">
        <v>722</v>
      </c>
    </row>
    <row r="117" spans="1:9" s="5" customFormat="1" ht="22.5" x14ac:dyDescent="0.2">
      <c r="A117" s="84" t="s">
        <v>308</v>
      </c>
      <c r="B117" s="13">
        <v>3</v>
      </c>
      <c r="C117" s="14">
        <v>0</v>
      </c>
      <c r="D117" s="13">
        <v>0</v>
      </c>
      <c r="E117" s="82" t="s">
        <v>307</v>
      </c>
      <c r="F117" s="12"/>
      <c r="G117" s="16">
        <f>G118</f>
        <v>1437.81</v>
      </c>
      <c r="H117" s="16">
        <v>0</v>
      </c>
      <c r="I117" s="56">
        <v>0</v>
      </c>
    </row>
    <row r="118" spans="1:9" s="5" customFormat="1" x14ac:dyDescent="0.2">
      <c r="A118" s="84" t="s">
        <v>29</v>
      </c>
      <c r="B118" s="13">
        <v>3</v>
      </c>
      <c r="C118" s="14">
        <v>0</v>
      </c>
      <c r="D118" s="13">
        <v>0</v>
      </c>
      <c r="E118" s="82" t="str">
        <f>E117</f>
        <v>S3080</v>
      </c>
      <c r="F118" s="12">
        <v>500</v>
      </c>
      <c r="G118" s="16">
        <f>G119</f>
        <v>1437.81</v>
      </c>
      <c r="H118" s="16">
        <v>0</v>
      </c>
      <c r="I118" s="56">
        <v>0</v>
      </c>
    </row>
    <row r="119" spans="1:9" s="5" customFormat="1" x14ac:dyDescent="0.2">
      <c r="A119" s="84" t="s">
        <v>28</v>
      </c>
      <c r="B119" s="13">
        <v>3</v>
      </c>
      <c r="C119" s="14">
        <v>0</v>
      </c>
      <c r="D119" s="13">
        <v>0</v>
      </c>
      <c r="E119" s="82" t="str">
        <f>E118</f>
        <v>S3080</v>
      </c>
      <c r="F119" s="12">
        <v>540</v>
      </c>
      <c r="G119" s="16">
        <v>1437.81</v>
      </c>
      <c r="H119" s="16">
        <v>0</v>
      </c>
      <c r="I119" s="56">
        <v>0</v>
      </c>
    </row>
    <row r="120" spans="1:9" s="5" customFormat="1" ht="78.75" x14ac:dyDescent="0.2">
      <c r="A120" s="84" t="s">
        <v>248</v>
      </c>
      <c r="B120" s="13">
        <v>3</v>
      </c>
      <c r="C120" s="14" t="s">
        <v>3</v>
      </c>
      <c r="D120" s="13" t="s">
        <v>2</v>
      </c>
      <c r="E120" s="82" t="s">
        <v>340</v>
      </c>
      <c r="F120" s="12" t="s">
        <v>7</v>
      </c>
      <c r="G120" s="16">
        <f>G121</f>
        <v>8150.2650000000003</v>
      </c>
      <c r="H120" s="16">
        <f t="shared" ref="H120:I121" si="43">H121</f>
        <v>8185.2650000000003</v>
      </c>
      <c r="I120" s="56">
        <f t="shared" si="43"/>
        <v>8225.2649999999994</v>
      </c>
    </row>
    <row r="121" spans="1:9" s="5" customFormat="1" ht="22.5" x14ac:dyDescent="0.2">
      <c r="A121" s="84" t="s">
        <v>14</v>
      </c>
      <c r="B121" s="13">
        <v>3</v>
      </c>
      <c r="C121" s="14" t="s">
        <v>3</v>
      </c>
      <c r="D121" s="13" t="s">
        <v>2</v>
      </c>
      <c r="E121" s="82" t="s">
        <v>340</v>
      </c>
      <c r="F121" s="12">
        <v>200</v>
      </c>
      <c r="G121" s="16">
        <f>G122</f>
        <v>8150.2650000000003</v>
      </c>
      <c r="H121" s="16">
        <f t="shared" si="43"/>
        <v>8185.2650000000003</v>
      </c>
      <c r="I121" s="56">
        <f t="shared" si="43"/>
        <v>8225.2649999999994</v>
      </c>
    </row>
    <row r="122" spans="1:9" s="5" customFormat="1" ht="22.5" x14ac:dyDescent="0.2">
      <c r="A122" s="3" t="s">
        <v>13</v>
      </c>
      <c r="B122" s="9">
        <v>3</v>
      </c>
      <c r="C122" s="10" t="s">
        <v>3</v>
      </c>
      <c r="D122" s="9" t="s">
        <v>2</v>
      </c>
      <c r="E122" s="11" t="s">
        <v>340</v>
      </c>
      <c r="F122" s="12">
        <v>240</v>
      </c>
      <c r="G122" s="16">
        <v>8150.2650000000003</v>
      </c>
      <c r="H122" s="16">
        <v>8185.2650000000003</v>
      </c>
      <c r="I122" s="56">
        <v>8225.2649999999994</v>
      </c>
    </row>
    <row r="123" spans="1:9" s="5" customFormat="1" x14ac:dyDescent="0.2">
      <c r="A123" s="84" t="s">
        <v>263</v>
      </c>
      <c r="B123" s="13">
        <v>3</v>
      </c>
      <c r="C123" s="14">
        <v>0</v>
      </c>
      <c r="D123" s="13" t="s">
        <v>264</v>
      </c>
      <c r="E123" s="82">
        <v>0</v>
      </c>
      <c r="F123" s="12"/>
      <c r="G123" s="16">
        <f t="shared" ref="G123:I125" si="44">G124</f>
        <v>45200</v>
      </c>
      <c r="H123" s="16">
        <f t="shared" si="44"/>
        <v>0</v>
      </c>
      <c r="I123" s="56">
        <f t="shared" si="44"/>
        <v>0</v>
      </c>
    </row>
    <row r="124" spans="1:9" s="5" customFormat="1" ht="33.75" x14ac:dyDescent="0.2">
      <c r="A124" s="95" t="s">
        <v>354</v>
      </c>
      <c r="B124" s="13">
        <v>3</v>
      </c>
      <c r="C124" s="14">
        <v>0</v>
      </c>
      <c r="D124" s="13" t="str">
        <f>D123</f>
        <v>R1</v>
      </c>
      <c r="E124" s="82" t="s">
        <v>262</v>
      </c>
      <c r="F124" s="12"/>
      <c r="G124" s="15">
        <f>G125</f>
        <v>45200</v>
      </c>
      <c r="H124" s="15">
        <f t="shared" si="44"/>
        <v>0</v>
      </c>
      <c r="I124" s="56">
        <f t="shared" si="44"/>
        <v>0</v>
      </c>
    </row>
    <row r="125" spans="1:9" s="5" customFormat="1" ht="22.5" x14ac:dyDescent="0.2">
      <c r="A125" s="84" t="s">
        <v>14</v>
      </c>
      <c r="B125" s="13">
        <v>3</v>
      </c>
      <c r="C125" s="14">
        <v>0</v>
      </c>
      <c r="D125" s="13" t="str">
        <f>D124</f>
        <v>R1</v>
      </c>
      <c r="E125" s="82" t="s">
        <v>262</v>
      </c>
      <c r="F125" s="12">
        <v>200</v>
      </c>
      <c r="G125" s="15">
        <f>G126</f>
        <v>45200</v>
      </c>
      <c r="H125" s="15">
        <f t="shared" si="44"/>
        <v>0</v>
      </c>
      <c r="I125" s="56">
        <f t="shared" si="44"/>
        <v>0</v>
      </c>
    </row>
    <row r="126" spans="1:9" s="5" customFormat="1" ht="22.5" x14ac:dyDescent="0.2">
      <c r="A126" s="84" t="s">
        <v>13</v>
      </c>
      <c r="B126" s="13">
        <v>3</v>
      </c>
      <c r="C126" s="14">
        <v>0</v>
      </c>
      <c r="D126" s="13" t="str">
        <f>D124</f>
        <v>R1</v>
      </c>
      <c r="E126" s="82" t="s">
        <v>262</v>
      </c>
      <c r="F126" s="12">
        <v>240</v>
      </c>
      <c r="G126" s="15">
        <v>45200</v>
      </c>
      <c r="H126" s="15">
        <v>0</v>
      </c>
      <c r="I126" s="56">
        <v>0</v>
      </c>
    </row>
    <row r="127" spans="1:9" s="5" customFormat="1" x14ac:dyDescent="0.2">
      <c r="A127" s="84" t="s">
        <v>155</v>
      </c>
      <c r="B127" s="13">
        <v>3</v>
      </c>
      <c r="C127" s="14">
        <v>0</v>
      </c>
      <c r="D127" s="13" t="s">
        <v>2</v>
      </c>
      <c r="E127" s="82" t="s">
        <v>154</v>
      </c>
      <c r="F127" s="12" t="s">
        <v>7</v>
      </c>
      <c r="G127" s="16">
        <f t="shared" ref="G127:I127" si="45">G128</f>
        <v>173</v>
      </c>
      <c r="H127" s="16">
        <f t="shared" si="45"/>
        <v>173</v>
      </c>
      <c r="I127" s="56">
        <f t="shared" si="45"/>
        <v>173</v>
      </c>
    </row>
    <row r="128" spans="1:9" s="5" customFormat="1" ht="22.5" x14ac:dyDescent="0.2">
      <c r="A128" s="84" t="s">
        <v>77</v>
      </c>
      <c r="B128" s="13">
        <v>3</v>
      </c>
      <c r="C128" s="14">
        <v>0</v>
      </c>
      <c r="D128" s="13" t="s">
        <v>2</v>
      </c>
      <c r="E128" s="82" t="s">
        <v>154</v>
      </c>
      <c r="F128" s="12">
        <v>600</v>
      </c>
      <c r="G128" s="16">
        <f t="shared" ref="G128:I128" si="46">G129</f>
        <v>173</v>
      </c>
      <c r="H128" s="16">
        <f t="shared" si="46"/>
        <v>173</v>
      </c>
      <c r="I128" s="56">
        <f t="shared" si="46"/>
        <v>173</v>
      </c>
    </row>
    <row r="129" spans="1:9" s="5" customFormat="1" x14ac:dyDescent="0.2">
      <c r="A129" s="84" t="s">
        <v>148</v>
      </c>
      <c r="B129" s="13">
        <v>3</v>
      </c>
      <c r="C129" s="14">
        <v>0</v>
      </c>
      <c r="D129" s="13" t="s">
        <v>2</v>
      </c>
      <c r="E129" s="82" t="s">
        <v>154</v>
      </c>
      <c r="F129" s="12">
        <v>610</v>
      </c>
      <c r="G129" s="16">
        <v>173</v>
      </c>
      <c r="H129" s="16">
        <v>173</v>
      </c>
      <c r="I129" s="56">
        <v>173</v>
      </c>
    </row>
    <row r="130" spans="1:9" s="5" customFormat="1" ht="33.75" x14ac:dyDescent="0.2">
      <c r="A130" s="54" t="s">
        <v>273</v>
      </c>
      <c r="B130" s="23" t="s">
        <v>147</v>
      </c>
      <c r="C130" s="24" t="s">
        <v>3</v>
      </c>
      <c r="D130" s="23" t="s">
        <v>2</v>
      </c>
      <c r="E130" s="25" t="s">
        <v>9</v>
      </c>
      <c r="F130" s="8" t="s">
        <v>7</v>
      </c>
      <c r="G130" s="31">
        <f>G134+G137+G140+G143+G146+G153+G160+G166+G169+G174+G177+G183+G186+G189+G192+G195+G198+G201+G207+G180+G163+G210+G131+G204+G214</f>
        <v>757425.29974999977</v>
      </c>
      <c r="H130" s="31">
        <f t="shared" ref="H130:I130" si="47">H134+H137+H140+H143+H146+H153+H160+H166+H169+H174+H177+H183+H186+H189+H192+H195+H198+H201+H207+H180+H163+H210+H131+H204+H214</f>
        <v>764275.76309999998</v>
      </c>
      <c r="I130" s="31">
        <f t="shared" si="47"/>
        <v>778090.69644999993</v>
      </c>
    </row>
    <row r="131" spans="1:9" s="5" customFormat="1" ht="45" x14ac:dyDescent="0.2">
      <c r="A131" s="79" t="s">
        <v>328</v>
      </c>
      <c r="B131" s="9" t="s">
        <v>147</v>
      </c>
      <c r="C131" s="10" t="s">
        <v>3</v>
      </c>
      <c r="D131" s="9" t="s">
        <v>2</v>
      </c>
      <c r="E131" s="11">
        <v>76600</v>
      </c>
      <c r="F131" s="12" t="s">
        <v>7</v>
      </c>
      <c r="G131" s="16">
        <f>G132</f>
        <v>20.399999999999999</v>
      </c>
      <c r="H131" s="16">
        <f t="shared" ref="H131:I132" si="48">H132</f>
        <v>0</v>
      </c>
      <c r="I131" s="16">
        <f t="shared" si="48"/>
        <v>0</v>
      </c>
    </row>
    <row r="132" spans="1:9" s="5" customFormat="1" ht="22.5" x14ac:dyDescent="0.2">
      <c r="A132" s="3" t="s">
        <v>77</v>
      </c>
      <c r="B132" s="9" t="s">
        <v>147</v>
      </c>
      <c r="C132" s="10" t="s">
        <v>3</v>
      </c>
      <c r="D132" s="9" t="s">
        <v>2</v>
      </c>
      <c r="E132" s="11">
        <v>76600</v>
      </c>
      <c r="F132" s="12">
        <v>600</v>
      </c>
      <c r="G132" s="16">
        <f>G133</f>
        <v>20.399999999999999</v>
      </c>
      <c r="H132" s="16">
        <f t="shared" si="48"/>
        <v>0</v>
      </c>
      <c r="I132" s="16">
        <f t="shared" si="48"/>
        <v>0</v>
      </c>
    </row>
    <row r="133" spans="1:9" s="5" customFormat="1" x14ac:dyDescent="0.2">
      <c r="A133" s="3" t="s">
        <v>148</v>
      </c>
      <c r="B133" s="9" t="s">
        <v>147</v>
      </c>
      <c r="C133" s="10" t="s">
        <v>3</v>
      </c>
      <c r="D133" s="9" t="s">
        <v>2</v>
      </c>
      <c r="E133" s="11">
        <v>76600</v>
      </c>
      <c r="F133" s="12">
        <v>610</v>
      </c>
      <c r="G133" s="16">
        <v>20.399999999999999</v>
      </c>
      <c r="H133" s="16">
        <v>0</v>
      </c>
      <c r="I133" s="16">
        <v>0</v>
      </c>
    </row>
    <row r="134" spans="1:9" s="5" customFormat="1" ht="33.75" x14ac:dyDescent="0.2">
      <c r="A134" s="84" t="s">
        <v>166</v>
      </c>
      <c r="B134" s="13" t="s">
        <v>147</v>
      </c>
      <c r="C134" s="14" t="s">
        <v>3</v>
      </c>
      <c r="D134" s="13" t="s">
        <v>2</v>
      </c>
      <c r="E134" s="82" t="s">
        <v>165</v>
      </c>
      <c r="F134" s="12" t="s">
        <v>7</v>
      </c>
      <c r="G134" s="16">
        <f t="shared" ref="G134:I134" si="49">G135</f>
        <v>2446.3497499999999</v>
      </c>
      <c r="H134" s="16">
        <f t="shared" si="49"/>
        <v>2471.8031000000001</v>
      </c>
      <c r="I134" s="56">
        <f t="shared" si="49"/>
        <v>2497.2564499999999</v>
      </c>
    </row>
    <row r="135" spans="1:9" s="5" customFormat="1" ht="22.5" x14ac:dyDescent="0.2">
      <c r="A135" s="84" t="s">
        <v>77</v>
      </c>
      <c r="B135" s="13" t="s">
        <v>147</v>
      </c>
      <c r="C135" s="14" t="s">
        <v>3</v>
      </c>
      <c r="D135" s="13" t="s">
        <v>2</v>
      </c>
      <c r="E135" s="82" t="s">
        <v>165</v>
      </c>
      <c r="F135" s="12">
        <v>600</v>
      </c>
      <c r="G135" s="16">
        <f t="shared" ref="G135:I135" si="50">G136</f>
        <v>2446.3497499999999</v>
      </c>
      <c r="H135" s="16">
        <f t="shared" si="50"/>
        <v>2471.8031000000001</v>
      </c>
      <c r="I135" s="56">
        <f t="shared" si="50"/>
        <v>2497.2564499999999</v>
      </c>
    </row>
    <row r="136" spans="1:9" s="5" customFormat="1" x14ac:dyDescent="0.2">
      <c r="A136" s="84" t="s">
        <v>148</v>
      </c>
      <c r="B136" s="13" t="s">
        <v>147</v>
      </c>
      <c r="C136" s="14" t="s">
        <v>3</v>
      </c>
      <c r="D136" s="13" t="s">
        <v>2</v>
      </c>
      <c r="E136" s="82" t="s">
        <v>165</v>
      </c>
      <c r="F136" s="12">
        <v>610</v>
      </c>
      <c r="G136" s="16">
        <v>2446.3497499999999</v>
      </c>
      <c r="H136" s="16">
        <v>2471.8031000000001</v>
      </c>
      <c r="I136" s="56">
        <v>2497.2564499999999</v>
      </c>
    </row>
    <row r="137" spans="1:9" s="5" customFormat="1" ht="67.5" x14ac:dyDescent="0.2">
      <c r="A137" s="84" t="s">
        <v>174</v>
      </c>
      <c r="B137" s="13" t="s">
        <v>147</v>
      </c>
      <c r="C137" s="14" t="s">
        <v>3</v>
      </c>
      <c r="D137" s="13" t="s">
        <v>2</v>
      </c>
      <c r="E137" s="82" t="s">
        <v>173</v>
      </c>
      <c r="F137" s="12" t="s">
        <v>7</v>
      </c>
      <c r="G137" s="16">
        <f>G138</f>
        <v>32714.37</v>
      </c>
      <c r="H137" s="16">
        <f t="shared" ref="H137:I138" si="51">H138</f>
        <v>42345.22</v>
      </c>
      <c r="I137" s="56">
        <f t="shared" si="51"/>
        <v>44039.040000000001</v>
      </c>
    </row>
    <row r="138" spans="1:9" s="5" customFormat="1" ht="22.5" x14ac:dyDescent="0.2">
      <c r="A138" s="84" t="s">
        <v>77</v>
      </c>
      <c r="B138" s="13" t="s">
        <v>147</v>
      </c>
      <c r="C138" s="14" t="s">
        <v>3</v>
      </c>
      <c r="D138" s="13" t="s">
        <v>2</v>
      </c>
      <c r="E138" s="82" t="s">
        <v>173</v>
      </c>
      <c r="F138" s="12">
        <v>600</v>
      </c>
      <c r="G138" s="16">
        <f>G139</f>
        <v>32714.37</v>
      </c>
      <c r="H138" s="16">
        <f t="shared" si="51"/>
        <v>42345.22</v>
      </c>
      <c r="I138" s="56">
        <f t="shared" si="51"/>
        <v>44039.040000000001</v>
      </c>
    </row>
    <row r="139" spans="1:9" s="5" customFormat="1" x14ac:dyDescent="0.2">
      <c r="A139" s="84" t="s">
        <v>148</v>
      </c>
      <c r="B139" s="13" t="s">
        <v>147</v>
      </c>
      <c r="C139" s="14" t="s">
        <v>3</v>
      </c>
      <c r="D139" s="13" t="s">
        <v>2</v>
      </c>
      <c r="E139" s="82" t="s">
        <v>173</v>
      </c>
      <c r="F139" s="12">
        <v>610</v>
      </c>
      <c r="G139" s="16">
        <v>32714.37</v>
      </c>
      <c r="H139" s="16">
        <v>42345.22</v>
      </c>
      <c r="I139" s="56">
        <v>44039.040000000001</v>
      </c>
    </row>
    <row r="140" spans="1:9" s="5" customFormat="1" x14ac:dyDescent="0.2">
      <c r="A140" s="84" t="s">
        <v>183</v>
      </c>
      <c r="B140" s="13" t="s">
        <v>147</v>
      </c>
      <c r="C140" s="14" t="s">
        <v>3</v>
      </c>
      <c r="D140" s="13" t="s">
        <v>2</v>
      </c>
      <c r="E140" s="82" t="s">
        <v>182</v>
      </c>
      <c r="F140" s="12" t="s">
        <v>7</v>
      </c>
      <c r="G140" s="16">
        <f t="shared" ref="G140:I140" si="52">G141</f>
        <v>408062.6</v>
      </c>
      <c r="H140" s="16">
        <f t="shared" si="52"/>
        <v>406645.9</v>
      </c>
      <c r="I140" s="56">
        <f t="shared" si="52"/>
        <v>423336.7</v>
      </c>
    </row>
    <row r="141" spans="1:9" s="5" customFormat="1" ht="22.5" x14ac:dyDescent="0.2">
      <c r="A141" s="84" t="s">
        <v>77</v>
      </c>
      <c r="B141" s="13" t="s">
        <v>147</v>
      </c>
      <c r="C141" s="14" t="s">
        <v>3</v>
      </c>
      <c r="D141" s="13" t="s">
        <v>2</v>
      </c>
      <c r="E141" s="82" t="s">
        <v>182</v>
      </c>
      <c r="F141" s="12">
        <v>600</v>
      </c>
      <c r="G141" s="16">
        <f t="shared" ref="G141:I141" si="53">G142</f>
        <v>408062.6</v>
      </c>
      <c r="H141" s="16">
        <f t="shared" si="53"/>
        <v>406645.9</v>
      </c>
      <c r="I141" s="56">
        <f t="shared" si="53"/>
        <v>423336.7</v>
      </c>
    </row>
    <row r="142" spans="1:9" s="5" customFormat="1" x14ac:dyDescent="0.2">
      <c r="A142" s="84" t="s">
        <v>148</v>
      </c>
      <c r="B142" s="13" t="s">
        <v>147</v>
      </c>
      <c r="C142" s="14" t="s">
        <v>3</v>
      </c>
      <c r="D142" s="13" t="s">
        <v>2</v>
      </c>
      <c r="E142" s="82" t="s">
        <v>182</v>
      </c>
      <c r="F142" s="12">
        <v>610</v>
      </c>
      <c r="G142" s="16">
        <v>408062.6</v>
      </c>
      <c r="H142" s="16">
        <v>406645.9</v>
      </c>
      <c r="I142" s="56">
        <v>423336.7</v>
      </c>
    </row>
    <row r="143" spans="1:9" s="5" customFormat="1" ht="33.75" x14ac:dyDescent="0.2">
      <c r="A143" s="3" t="s">
        <v>330</v>
      </c>
      <c r="B143" s="13" t="s">
        <v>147</v>
      </c>
      <c r="C143" s="14" t="s">
        <v>3</v>
      </c>
      <c r="D143" s="13" t="s">
        <v>2</v>
      </c>
      <c r="E143" s="82" t="s">
        <v>152</v>
      </c>
      <c r="F143" s="12" t="s">
        <v>7</v>
      </c>
      <c r="G143" s="16">
        <f t="shared" ref="G143:I143" si="54">G144</f>
        <v>7141.98</v>
      </c>
      <c r="H143" s="16">
        <f t="shared" si="54"/>
        <v>8256.34</v>
      </c>
      <c r="I143" s="56">
        <f t="shared" si="54"/>
        <v>8325.7999999999993</v>
      </c>
    </row>
    <row r="144" spans="1:9" s="5" customFormat="1" ht="22.5" x14ac:dyDescent="0.2">
      <c r="A144" s="84" t="s">
        <v>77</v>
      </c>
      <c r="B144" s="13" t="s">
        <v>147</v>
      </c>
      <c r="C144" s="14" t="s">
        <v>3</v>
      </c>
      <c r="D144" s="13" t="s">
        <v>2</v>
      </c>
      <c r="E144" s="82" t="s">
        <v>152</v>
      </c>
      <c r="F144" s="12">
        <v>600</v>
      </c>
      <c r="G144" s="16">
        <f t="shared" ref="G144:I144" si="55">G145</f>
        <v>7141.98</v>
      </c>
      <c r="H144" s="16">
        <f t="shared" si="55"/>
        <v>8256.34</v>
      </c>
      <c r="I144" s="56">
        <f t="shared" si="55"/>
        <v>8325.7999999999993</v>
      </c>
    </row>
    <row r="145" spans="1:9" s="5" customFormat="1" x14ac:dyDescent="0.2">
      <c r="A145" s="84" t="s">
        <v>148</v>
      </c>
      <c r="B145" s="13" t="s">
        <v>147</v>
      </c>
      <c r="C145" s="14" t="s">
        <v>3</v>
      </c>
      <c r="D145" s="13" t="s">
        <v>2</v>
      </c>
      <c r="E145" s="82" t="s">
        <v>152</v>
      </c>
      <c r="F145" s="12">
        <v>610</v>
      </c>
      <c r="G145" s="16">
        <v>7141.98</v>
      </c>
      <c r="H145" s="16">
        <v>8256.34</v>
      </c>
      <c r="I145" s="56">
        <v>8325.7999999999993</v>
      </c>
    </row>
    <row r="146" spans="1:9" s="5" customFormat="1" ht="22.5" x14ac:dyDescent="0.2">
      <c r="A146" s="84" t="s">
        <v>160</v>
      </c>
      <c r="B146" s="13" t="s">
        <v>147</v>
      </c>
      <c r="C146" s="14" t="s">
        <v>3</v>
      </c>
      <c r="D146" s="13" t="s">
        <v>2</v>
      </c>
      <c r="E146" s="82" t="s">
        <v>11</v>
      </c>
      <c r="F146" s="12" t="s">
        <v>7</v>
      </c>
      <c r="G146" s="16">
        <f>G147+G149+G151</f>
        <v>4481.6999999999989</v>
      </c>
      <c r="H146" s="16">
        <f t="shared" ref="H146:I146" si="56">H147+H149+H151</f>
        <v>4523.5999999999995</v>
      </c>
      <c r="I146" s="56">
        <f t="shared" si="56"/>
        <v>4692.5999999999995</v>
      </c>
    </row>
    <row r="147" spans="1:9" s="5" customFormat="1" ht="45" x14ac:dyDescent="0.2">
      <c r="A147" s="84" t="s">
        <v>6</v>
      </c>
      <c r="B147" s="13" t="s">
        <v>147</v>
      </c>
      <c r="C147" s="14" t="s">
        <v>3</v>
      </c>
      <c r="D147" s="13" t="s">
        <v>2</v>
      </c>
      <c r="E147" s="82" t="s">
        <v>11</v>
      </c>
      <c r="F147" s="12">
        <v>100</v>
      </c>
      <c r="G147" s="15">
        <f>G148</f>
        <v>4419.2999999999993</v>
      </c>
      <c r="H147" s="15">
        <f t="shared" ref="H147:I147" si="57">H148</f>
        <v>4461.2</v>
      </c>
      <c r="I147" s="56">
        <f t="shared" si="57"/>
        <v>4630.2</v>
      </c>
    </row>
    <row r="148" spans="1:9" s="5" customFormat="1" ht="22.5" x14ac:dyDescent="0.2">
      <c r="A148" s="84" t="s">
        <v>5</v>
      </c>
      <c r="B148" s="13" t="s">
        <v>147</v>
      </c>
      <c r="C148" s="14" t="s">
        <v>3</v>
      </c>
      <c r="D148" s="13" t="s">
        <v>2</v>
      </c>
      <c r="E148" s="82" t="s">
        <v>11</v>
      </c>
      <c r="F148" s="12">
        <v>120</v>
      </c>
      <c r="G148" s="15">
        <f>4184.4+234.9</f>
        <v>4419.2999999999993</v>
      </c>
      <c r="H148" s="15">
        <v>4461.2</v>
      </c>
      <c r="I148" s="56">
        <v>4630.2</v>
      </c>
    </row>
    <row r="149" spans="1:9" s="5" customFormat="1" ht="22.5" x14ac:dyDescent="0.2">
      <c r="A149" s="84" t="s">
        <v>14</v>
      </c>
      <c r="B149" s="13" t="s">
        <v>147</v>
      </c>
      <c r="C149" s="14" t="s">
        <v>3</v>
      </c>
      <c r="D149" s="13" t="s">
        <v>2</v>
      </c>
      <c r="E149" s="82" t="s">
        <v>11</v>
      </c>
      <c r="F149" s="12">
        <v>200</v>
      </c>
      <c r="G149" s="15">
        <f>G150</f>
        <v>61.9</v>
      </c>
      <c r="H149" s="15">
        <f t="shared" ref="H149:I149" si="58">H150</f>
        <v>61.9</v>
      </c>
      <c r="I149" s="56">
        <f t="shared" si="58"/>
        <v>61.9</v>
      </c>
    </row>
    <row r="150" spans="1:9" s="5" customFormat="1" ht="22.5" x14ac:dyDescent="0.2">
      <c r="A150" s="84" t="s">
        <v>13</v>
      </c>
      <c r="B150" s="13" t="s">
        <v>147</v>
      </c>
      <c r="C150" s="14" t="s">
        <v>3</v>
      </c>
      <c r="D150" s="13" t="s">
        <v>2</v>
      </c>
      <c r="E150" s="82" t="s">
        <v>11</v>
      </c>
      <c r="F150" s="12">
        <v>240</v>
      </c>
      <c r="G150" s="15">
        <v>61.9</v>
      </c>
      <c r="H150" s="15">
        <v>61.9</v>
      </c>
      <c r="I150" s="56">
        <v>61.9</v>
      </c>
    </row>
    <row r="151" spans="1:9" s="5" customFormat="1" x14ac:dyDescent="0.2">
      <c r="A151" s="84" t="s">
        <v>71</v>
      </c>
      <c r="B151" s="13" t="s">
        <v>147</v>
      </c>
      <c r="C151" s="14" t="s">
        <v>3</v>
      </c>
      <c r="D151" s="13" t="s">
        <v>2</v>
      </c>
      <c r="E151" s="82" t="s">
        <v>11</v>
      </c>
      <c r="F151" s="12">
        <v>800</v>
      </c>
      <c r="G151" s="15">
        <f>G152</f>
        <v>0.5</v>
      </c>
      <c r="H151" s="15">
        <f t="shared" ref="H151:I151" si="59">H152</f>
        <v>0.5</v>
      </c>
      <c r="I151" s="56">
        <f t="shared" si="59"/>
        <v>0.5</v>
      </c>
    </row>
    <row r="152" spans="1:9" s="5" customFormat="1" x14ac:dyDescent="0.2">
      <c r="A152" s="84" t="s">
        <v>70</v>
      </c>
      <c r="B152" s="13" t="s">
        <v>147</v>
      </c>
      <c r="C152" s="14" t="s">
        <v>3</v>
      </c>
      <c r="D152" s="13" t="s">
        <v>2</v>
      </c>
      <c r="E152" s="82" t="s">
        <v>11</v>
      </c>
      <c r="F152" s="12">
        <v>850</v>
      </c>
      <c r="G152" s="15">
        <v>0.5</v>
      </c>
      <c r="H152" s="15">
        <v>0.5</v>
      </c>
      <c r="I152" s="56">
        <v>0.5</v>
      </c>
    </row>
    <row r="153" spans="1:9" s="5" customFormat="1" ht="22.5" x14ac:dyDescent="0.2">
      <c r="A153" s="84" t="s">
        <v>73</v>
      </c>
      <c r="B153" s="13" t="s">
        <v>147</v>
      </c>
      <c r="C153" s="14" t="s">
        <v>3</v>
      </c>
      <c r="D153" s="13" t="s">
        <v>2</v>
      </c>
      <c r="E153" s="82" t="s">
        <v>69</v>
      </c>
      <c r="F153" s="12" t="s">
        <v>7</v>
      </c>
      <c r="G153" s="16">
        <f>G154+G156+G158</f>
        <v>9807.1</v>
      </c>
      <c r="H153" s="16">
        <f t="shared" ref="H153:I153" si="60">H154+H156+H158</f>
        <v>9896.3000000000011</v>
      </c>
      <c r="I153" s="56">
        <f t="shared" si="60"/>
        <v>10256.5</v>
      </c>
    </row>
    <row r="154" spans="1:9" s="5" customFormat="1" ht="45" x14ac:dyDescent="0.2">
      <c r="A154" s="84" t="s">
        <v>6</v>
      </c>
      <c r="B154" s="13" t="s">
        <v>147</v>
      </c>
      <c r="C154" s="14" t="s">
        <v>3</v>
      </c>
      <c r="D154" s="13" t="s">
        <v>2</v>
      </c>
      <c r="E154" s="82" t="s">
        <v>69</v>
      </c>
      <c r="F154" s="12">
        <v>100</v>
      </c>
      <c r="G154" s="15">
        <v>9115.4</v>
      </c>
      <c r="H154" s="15">
        <v>9204.6</v>
      </c>
      <c r="I154" s="56">
        <v>9564.7999999999993</v>
      </c>
    </row>
    <row r="155" spans="1:9" s="5" customFormat="1" x14ac:dyDescent="0.2">
      <c r="A155" s="84" t="s">
        <v>72</v>
      </c>
      <c r="B155" s="13" t="s">
        <v>147</v>
      </c>
      <c r="C155" s="14" t="s">
        <v>3</v>
      </c>
      <c r="D155" s="13" t="s">
        <v>2</v>
      </c>
      <c r="E155" s="82" t="s">
        <v>69</v>
      </c>
      <c r="F155" s="12">
        <v>110</v>
      </c>
      <c r="G155" s="15">
        <v>9115.4</v>
      </c>
      <c r="H155" s="15">
        <v>9204.6</v>
      </c>
      <c r="I155" s="56">
        <v>9564.7999999999993</v>
      </c>
    </row>
    <row r="156" spans="1:9" s="5" customFormat="1" ht="22.5" x14ac:dyDescent="0.2">
      <c r="A156" s="84" t="s">
        <v>14</v>
      </c>
      <c r="B156" s="13" t="s">
        <v>147</v>
      </c>
      <c r="C156" s="14" t="s">
        <v>3</v>
      </c>
      <c r="D156" s="13" t="s">
        <v>2</v>
      </c>
      <c r="E156" s="82" t="s">
        <v>69</v>
      </c>
      <c r="F156" s="12">
        <v>200</v>
      </c>
      <c r="G156" s="15">
        <v>685.5</v>
      </c>
      <c r="H156" s="15">
        <v>685.5</v>
      </c>
      <c r="I156" s="56">
        <v>685.5</v>
      </c>
    </row>
    <row r="157" spans="1:9" s="5" customFormat="1" ht="22.5" x14ac:dyDescent="0.2">
      <c r="A157" s="84" t="s">
        <v>13</v>
      </c>
      <c r="B157" s="13" t="s">
        <v>147</v>
      </c>
      <c r="C157" s="14" t="s">
        <v>3</v>
      </c>
      <c r="D157" s="13" t="s">
        <v>2</v>
      </c>
      <c r="E157" s="82" t="s">
        <v>69</v>
      </c>
      <c r="F157" s="12">
        <v>240</v>
      </c>
      <c r="G157" s="15">
        <v>685.5</v>
      </c>
      <c r="H157" s="15">
        <v>685.5</v>
      </c>
      <c r="I157" s="56">
        <v>685.5</v>
      </c>
    </row>
    <row r="158" spans="1:9" s="5" customFormat="1" x14ac:dyDescent="0.2">
      <c r="A158" s="84" t="s">
        <v>71</v>
      </c>
      <c r="B158" s="13" t="s">
        <v>147</v>
      </c>
      <c r="C158" s="14" t="s">
        <v>3</v>
      </c>
      <c r="D158" s="13" t="s">
        <v>2</v>
      </c>
      <c r="E158" s="82" t="s">
        <v>69</v>
      </c>
      <c r="F158" s="12">
        <v>800</v>
      </c>
      <c r="G158" s="15">
        <v>6.2</v>
      </c>
      <c r="H158" s="15">
        <v>6.2</v>
      </c>
      <c r="I158" s="56">
        <v>6.2</v>
      </c>
    </row>
    <row r="159" spans="1:9" s="5" customFormat="1" x14ac:dyDescent="0.2">
      <c r="A159" s="84" t="s">
        <v>70</v>
      </c>
      <c r="B159" s="13" t="s">
        <v>147</v>
      </c>
      <c r="C159" s="14" t="s">
        <v>3</v>
      </c>
      <c r="D159" s="13" t="s">
        <v>2</v>
      </c>
      <c r="E159" s="82" t="s">
        <v>69</v>
      </c>
      <c r="F159" s="12">
        <v>850</v>
      </c>
      <c r="G159" s="15">
        <v>6.2</v>
      </c>
      <c r="H159" s="15">
        <v>6.2</v>
      </c>
      <c r="I159" s="56">
        <v>6.2</v>
      </c>
    </row>
    <row r="160" spans="1:9" s="5" customFormat="1" ht="22.5" x14ac:dyDescent="0.2">
      <c r="A160" s="84" t="s">
        <v>172</v>
      </c>
      <c r="B160" s="13" t="s">
        <v>147</v>
      </c>
      <c r="C160" s="14" t="s">
        <v>3</v>
      </c>
      <c r="D160" s="13" t="s">
        <v>2</v>
      </c>
      <c r="E160" s="82" t="s">
        <v>171</v>
      </c>
      <c r="F160" s="12" t="s">
        <v>7</v>
      </c>
      <c r="G160" s="16">
        <f t="shared" ref="G160:I160" si="61">G161</f>
        <v>11923.5</v>
      </c>
      <c r="H160" s="16">
        <f t="shared" si="61"/>
        <v>11954.3</v>
      </c>
      <c r="I160" s="56">
        <f t="shared" si="61"/>
        <v>12148.3</v>
      </c>
    </row>
    <row r="161" spans="1:9" s="5" customFormat="1" ht="22.5" x14ac:dyDescent="0.2">
      <c r="A161" s="84" t="s">
        <v>77</v>
      </c>
      <c r="B161" s="13" t="s">
        <v>147</v>
      </c>
      <c r="C161" s="14" t="s">
        <v>3</v>
      </c>
      <c r="D161" s="13" t="s">
        <v>2</v>
      </c>
      <c r="E161" s="82" t="s">
        <v>171</v>
      </c>
      <c r="F161" s="12">
        <v>600</v>
      </c>
      <c r="G161" s="16">
        <f t="shared" ref="G161:I161" si="62">G162</f>
        <v>11923.5</v>
      </c>
      <c r="H161" s="16">
        <f t="shared" si="62"/>
        <v>11954.3</v>
      </c>
      <c r="I161" s="56">
        <f t="shared" si="62"/>
        <v>12148.3</v>
      </c>
    </row>
    <row r="162" spans="1:9" s="5" customFormat="1" x14ac:dyDescent="0.2">
      <c r="A162" s="84" t="s">
        <v>148</v>
      </c>
      <c r="B162" s="13" t="s">
        <v>147</v>
      </c>
      <c r="C162" s="14" t="s">
        <v>3</v>
      </c>
      <c r="D162" s="13" t="s">
        <v>2</v>
      </c>
      <c r="E162" s="82" t="s">
        <v>171</v>
      </c>
      <c r="F162" s="12">
        <v>610</v>
      </c>
      <c r="G162" s="16">
        <v>11923.5</v>
      </c>
      <c r="H162" s="16">
        <v>11954.3</v>
      </c>
      <c r="I162" s="56">
        <v>12148.3</v>
      </c>
    </row>
    <row r="163" spans="1:9" s="5" customFormat="1" x14ac:dyDescent="0.2">
      <c r="A163" s="3" t="s">
        <v>333</v>
      </c>
      <c r="B163" s="13" t="s">
        <v>147</v>
      </c>
      <c r="C163" s="14" t="s">
        <v>3</v>
      </c>
      <c r="D163" s="13" t="s">
        <v>2</v>
      </c>
      <c r="E163" s="82">
        <v>80490</v>
      </c>
      <c r="F163" s="12" t="s">
        <v>7</v>
      </c>
      <c r="G163" s="16">
        <f>G164</f>
        <v>8035.7</v>
      </c>
      <c r="H163" s="16">
        <f t="shared" ref="H163:I164" si="63">H164</f>
        <v>0</v>
      </c>
      <c r="I163" s="16">
        <f t="shared" si="63"/>
        <v>0</v>
      </c>
    </row>
    <row r="164" spans="1:9" s="5" customFormat="1" ht="22.5" x14ac:dyDescent="0.2">
      <c r="A164" s="3" t="s">
        <v>77</v>
      </c>
      <c r="B164" s="13" t="s">
        <v>147</v>
      </c>
      <c r="C164" s="14" t="s">
        <v>3</v>
      </c>
      <c r="D164" s="13" t="s">
        <v>2</v>
      </c>
      <c r="E164" s="82">
        <v>80490</v>
      </c>
      <c r="F164" s="12">
        <v>600</v>
      </c>
      <c r="G164" s="16">
        <f>G165</f>
        <v>8035.7</v>
      </c>
      <c r="H164" s="16">
        <f t="shared" si="63"/>
        <v>0</v>
      </c>
      <c r="I164" s="16">
        <f t="shared" si="63"/>
        <v>0</v>
      </c>
    </row>
    <row r="165" spans="1:9" s="5" customFormat="1" x14ac:dyDescent="0.2">
      <c r="A165" s="3" t="s">
        <v>148</v>
      </c>
      <c r="B165" s="13" t="s">
        <v>147</v>
      </c>
      <c r="C165" s="14" t="s">
        <v>3</v>
      </c>
      <c r="D165" s="13" t="s">
        <v>2</v>
      </c>
      <c r="E165" s="82">
        <v>80490</v>
      </c>
      <c r="F165" s="12">
        <v>610</v>
      </c>
      <c r="G165" s="16">
        <v>8035.7</v>
      </c>
      <c r="H165" s="16">
        <v>0</v>
      </c>
      <c r="I165" s="56">
        <v>0</v>
      </c>
    </row>
    <row r="166" spans="1:9" s="5" customFormat="1" x14ac:dyDescent="0.2">
      <c r="A166" s="84" t="s">
        <v>181</v>
      </c>
      <c r="B166" s="13" t="s">
        <v>147</v>
      </c>
      <c r="C166" s="14" t="s">
        <v>3</v>
      </c>
      <c r="D166" s="13" t="s">
        <v>2</v>
      </c>
      <c r="E166" s="82" t="s">
        <v>180</v>
      </c>
      <c r="F166" s="12" t="s">
        <v>7</v>
      </c>
      <c r="G166" s="16">
        <f t="shared" ref="G166:I166" si="64">G167</f>
        <v>300</v>
      </c>
      <c r="H166" s="16">
        <f t="shared" si="64"/>
        <v>300</v>
      </c>
      <c r="I166" s="56">
        <f t="shared" si="64"/>
        <v>300</v>
      </c>
    </row>
    <row r="167" spans="1:9" s="5" customFormat="1" ht="22.5" x14ac:dyDescent="0.2">
      <c r="A167" s="84" t="s">
        <v>77</v>
      </c>
      <c r="B167" s="13" t="s">
        <v>147</v>
      </c>
      <c r="C167" s="14" t="s">
        <v>3</v>
      </c>
      <c r="D167" s="13" t="s">
        <v>2</v>
      </c>
      <c r="E167" s="82" t="s">
        <v>180</v>
      </c>
      <c r="F167" s="12">
        <v>600</v>
      </c>
      <c r="G167" s="16">
        <f t="shared" ref="G167:I167" si="65">G168</f>
        <v>300</v>
      </c>
      <c r="H167" s="16">
        <f t="shared" si="65"/>
        <v>300</v>
      </c>
      <c r="I167" s="56">
        <f t="shared" si="65"/>
        <v>300</v>
      </c>
    </row>
    <row r="168" spans="1:9" s="5" customFormat="1" x14ac:dyDescent="0.2">
      <c r="A168" s="84" t="s">
        <v>148</v>
      </c>
      <c r="B168" s="13" t="s">
        <v>147</v>
      </c>
      <c r="C168" s="14" t="s">
        <v>3</v>
      </c>
      <c r="D168" s="13" t="s">
        <v>2</v>
      </c>
      <c r="E168" s="82" t="s">
        <v>180</v>
      </c>
      <c r="F168" s="12">
        <v>610</v>
      </c>
      <c r="G168" s="16">
        <v>300</v>
      </c>
      <c r="H168" s="16">
        <v>300</v>
      </c>
      <c r="I168" s="56">
        <v>300</v>
      </c>
    </row>
    <row r="169" spans="1:9" s="5" customFormat="1" x14ac:dyDescent="0.2">
      <c r="A169" s="84" t="s">
        <v>179</v>
      </c>
      <c r="B169" s="13" t="s">
        <v>147</v>
      </c>
      <c r="C169" s="14" t="s">
        <v>3</v>
      </c>
      <c r="D169" s="13" t="s">
        <v>2</v>
      </c>
      <c r="E169" s="82" t="s">
        <v>178</v>
      </c>
      <c r="F169" s="12" t="s">
        <v>7</v>
      </c>
      <c r="G169" s="15">
        <f>G170+G172</f>
        <v>412</v>
      </c>
      <c r="H169" s="15">
        <f t="shared" ref="H169:I169" si="66">H170+H172</f>
        <v>412</v>
      </c>
      <c r="I169" s="56">
        <f t="shared" si="66"/>
        <v>412</v>
      </c>
    </row>
    <row r="170" spans="1:9" s="5" customFormat="1" x14ac:dyDescent="0.2">
      <c r="A170" s="84" t="s">
        <v>40</v>
      </c>
      <c r="B170" s="13" t="s">
        <v>147</v>
      </c>
      <c r="C170" s="14" t="s">
        <v>3</v>
      </c>
      <c r="D170" s="13" t="s">
        <v>2</v>
      </c>
      <c r="E170" s="82" t="s">
        <v>178</v>
      </c>
      <c r="F170" s="12">
        <v>300</v>
      </c>
      <c r="G170" s="15">
        <f>G171</f>
        <v>100</v>
      </c>
      <c r="H170" s="15">
        <f t="shared" ref="H170:I170" si="67">H171</f>
        <v>100</v>
      </c>
      <c r="I170" s="56">
        <f t="shared" si="67"/>
        <v>100</v>
      </c>
    </row>
    <row r="171" spans="1:9" s="5" customFormat="1" ht="22.5" x14ac:dyDescent="0.2">
      <c r="A171" s="84" t="s">
        <v>44</v>
      </c>
      <c r="B171" s="13" t="s">
        <v>147</v>
      </c>
      <c r="C171" s="14" t="s">
        <v>3</v>
      </c>
      <c r="D171" s="13" t="s">
        <v>2</v>
      </c>
      <c r="E171" s="82" t="s">
        <v>178</v>
      </c>
      <c r="F171" s="12">
        <v>320</v>
      </c>
      <c r="G171" s="15">
        <v>100</v>
      </c>
      <c r="H171" s="15">
        <v>100</v>
      </c>
      <c r="I171" s="56">
        <v>100</v>
      </c>
    </row>
    <row r="172" spans="1:9" s="5" customFormat="1" ht="22.5" x14ac:dyDescent="0.2">
      <c r="A172" s="84" t="s">
        <v>77</v>
      </c>
      <c r="B172" s="13" t="s">
        <v>147</v>
      </c>
      <c r="C172" s="14" t="s">
        <v>3</v>
      </c>
      <c r="D172" s="13" t="s">
        <v>2</v>
      </c>
      <c r="E172" s="82" t="s">
        <v>178</v>
      </c>
      <c r="F172" s="12">
        <v>600</v>
      </c>
      <c r="G172" s="15">
        <f>G173</f>
        <v>312</v>
      </c>
      <c r="H172" s="15">
        <f t="shared" ref="H172:I172" si="68">H173</f>
        <v>312</v>
      </c>
      <c r="I172" s="56">
        <f t="shared" si="68"/>
        <v>312</v>
      </c>
    </row>
    <row r="173" spans="1:9" s="5" customFormat="1" x14ac:dyDescent="0.2">
      <c r="A173" s="84" t="s">
        <v>148</v>
      </c>
      <c r="B173" s="13" t="s">
        <v>147</v>
      </c>
      <c r="C173" s="14" t="s">
        <v>3</v>
      </c>
      <c r="D173" s="13" t="s">
        <v>2</v>
      </c>
      <c r="E173" s="82" t="s">
        <v>178</v>
      </c>
      <c r="F173" s="12">
        <v>610</v>
      </c>
      <c r="G173" s="15">
        <v>312</v>
      </c>
      <c r="H173" s="15">
        <v>312</v>
      </c>
      <c r="I173" s="56">
        <v>312</v>
      </c>
    </row>
    <row r="174" spans="1:9" s="5" customFormat="1" x14ac:dyDescent="0.2">
      <c r="A174" s="84" t="s">
        <v>170</v>
      </c>
      <c r="B174" s="13" t="s">
        <v>147</v>
      </c>
      <c r="C174" s="14" t="s">
        <v>3</v>
      </c>
      <c r="D174" s="13" t="s">
        <v>2</v>
      </c>
      <c r="E174" s="82" t="s">
        <v>169</v>
      </c>
      <c r="F174" s="12" t="s">
        <v>7</v>
      </c>
      <c r="G174" s="16">
        <f t="shared" ref="G174:I174" si="69">G175</f>
        <v>155</v>
      </c>
      <c r="H174" s="16">
        <f t="shared" si="69"/>
        <v>155</v>
      </c>
      <c r="I174" s="56">
        <f t="shared" si="69"/>
        <v>155</v>
      </c>
    </row>
    <row r="175" spans="1:9" s="5" customFormat="1" ht="22.5" x14ac:dyDescent="0.2">
      <c r="A175" s="84" t="s">
        <v>77</v>
      </c>
      <c r="B175" s="13" t="s">
        <v>147</v>
      </c>
      <c r="C175" s="14" t="s">
        <v>3</v>
      </c>
      <c r="D175" s="13" t="s">
        <v>2</v>
      </c>
      <c r="E175" s="82" t="s">
        <v>169</v>
      </c>
      <c r="F175" s="12">
        <v>600</v>
      </c>
      <c r="G175" s="16">
        <f t="shared" ref="G175:I175" si="70">G176</f>
        <v>155</v>
      </c>
      <c r="H175" s="16">
        <f t="shared" si="70"/>
        <v>155</v>
      </c>
      <c r="I175" s="56">
        <f t="shared" si="70"/>
        <v>155</v>
      </c>
    </row>
    <row r="176" spans="1:9" s="5" customFormat="1" x14ac:dyDescent="0.2">
      <c r="A176" s="84" t="s">
        <v>148</v>
      </c>
      <c r="B176" s="13" t="s">
        <v>147</v>
      </c>
      <c r="C176" s="14" t="s">
        <v>3</v>
      </c>
      <c r="D176" s="13" t="s">
        <v>2</v>
      </c>
      <c r="E176" s="82" t="s">
        <v>169</v>
      </c>
      <c r="F176" s="12">
        <v>610</v>
      </c>
      <c r="G176" s="16">
        <v>155</v>
      </c>
      <c r="H176" s="16">
        <v>155</v>
      </c>
      <c r="I176" s="56">
        <v>155</v>
      </c>
    </row>
    <row r="177" spans="1:9" s="5" customFormat="1" x14ac:dyDescent="0.2">
      <c r="A177" s="84" t="s">
        <v>188</v>
      </c>
      <c r="B177" s="13" t="s">
        <v>147</v>
      </c>
      <c r="C177" s="14" t="s">
        <v>3</v>
      </c>
      <c r="D177" s="13" t="s">
        <v>2</v>
      </c>
      <c r="E177" s="82" t="s">
        <v>187</v>
      </c>
      <c r="F177" s="12" t="s">
        <v>7</v>
      </c>
      <c r="G177" s="16">
        <f t="shared" ref="G177:I177" si="71">G178</f>
        <v>158</v>
      </c>
      <c r="H177" s="16">
        <f t="shared" si="71"/>
        <v>158</v>
      </c>
      <c r="I177" s="56">
        <f t="shared" si="71"/>
        <v>158</v>
      </c>
    </row>
    <row r="178" spans="1:9" s="5" customFormat="1" ht="22.5" x14ac:dyDescent="0.2">
      <c r="A178" s="84" t="s">
        <v>77</v>
      </c>
      <c r="B178" s="13" t="s">
        <v>147</v>
      </c>
      <c r="C178" s="14" t="s">
        <v>3</v>
      </c>
      <c r="D178" s="13" t="s">
        <v>2</v>
      </c>
      <c r="E178" s="82" t="s">
        <v>187</v>
      </c>
      <c r="F178" s="12">
        <v>600</v>
      </c>
      <c r="G178" s="16">
        <f t="shared" ref="G178:I178" si="72">G179</f>
        <v>158</v>
      </c>
      <c r="H178" s="16">
        <f t="shared" si="72"/>
        <v>158</v>
      </c>
      <c r="I178" s="56">
        <f t="shared" si="72"/>
        <v>158</v>
      </c>
    </row>
    <row r="179" spans="1:9" s="5" customFormat="1" x14ac:dyDescent="0.2">
      <c r="A179" s="84" t="s">
        <v>148</v>
      </c>
      <c r="B179" s="13" t="s">
        <v>147</v>
      </c>
      <c r="C179" s="14" t="s">
        <v>3</v>
      </c>
      <c r="D179" s="13" t="s">
        <v>2</v>
      </c>
      <c r="E179" s="82" t="s">
        <v>187</v>
      </c>
      <c r="F179" s="12">
        <v>610</v>
      </c>
      <c r="G179" s="16">
        <v>158</v>
      </c>
      <c r="H179" s="16">
        <v>158</v>
      </c>
      <c r="I179" s="56">
        <v>158</v>
      </c>
    </row>
    <row r="180" spans="1:9" s="5" customFormat="1" ht="45" x14ac:dyDescent="0.2">
      <c r="A180" s="3" t="s">
        <v>305</v>
      </c>
      <c r="B180" s="9" t="s">
        <v>147</v>
      </c>
      <c r="C180" s="10" t="s">
        <v>3</v>
      </c>
      <c r="D180" s="9" t="s">
        <v>2</v>
      </c>
      <c r="E180" s="11">
        <v>84060</v>
      </c>
      <c r="F180" s="12"/>
      <c r="G180" s="15">
        <f>G181</f>
        <v>1505</v>
      </c>
      <c r="H180" s="15">
        <f t="shared" ref="H180:I181" si="73">H181</f>
        <v>1505</v>
      </c>
      <c r="I180" s="56">
        <f t="shared" si="73"/>
        <v>1505</v>
      </c>
    </row>
    <row r="181" spans="1:9" s="5" customFormat="1" ht="22.5" x14ac:dyDescent="0.2">
      <c r="A181" s="3" t="s">
        <v>77</v>
      </c>
      <c r="B181" s="9" t="s">
        <v>147</v>
      </c>
      <c r="C181" s="10" t="s">
        <v>3</v>
      </c>
      <c r="D181" s="9" t="s">
        <v>2</v>
      </c>
      <c r="E181" s="11">
        <v>84060</v>
      </c>
      <c r="F181" s="12">
        <v>600</v>
      </c>
      <c r="G181" s="15">
        <f>G182</f>
        <v>1505</v>
      </c>
      <c r="H181" s="15">
        <f t="shared" si="73"/>
        <v>1505</v>
      </c>
      <c r="I181" s="56">
        <f t="shared" si="73"/>
        <v>1505</v>
      </c>
    </row>
    <row r="182" spans="1:9" s="5" customFormat="1" x14ac:dyDescent="0.2">
      <c r="A182" s="3" t="s">
        <v>148</v>
      </c>
      <c r="B182" s="9" t="s">
        <v>147</v>
      </c>
      <c r="C182" s="10" t="s">
        <v>3</v>
      </c>
      <c r="D182" s="9" t="s">
        <v>2</v>
      </c>
      <c r="E182" s="11">
        <v>84060</v>
      </c>
      <c r="F182" s="12">
        <v>610</v>
      </c>
      <c r="G182" s="15">
        <v>1505</v>
      </c>
      <c r="H182" s="15">
        <v>1505</v>
      </c>
      <c r="I182" s="56">
        <v>1505</v>
      </c>
    </row>
    <row r="183" spans="1:9" s="5" customFormat="1" ht="45" x14ac:dyDescent="0.2">
      <c r="A183" s="84" t="s">
        <v>244</v>
      </c>
      <c r="B183" s="13" t="s">
        <v>147</v>
      </c>
      <c r="C183" s="14" t="s">
        <v>3</v>
      </c>
      <c r="D183" s="13" t="s">
        <v>2</v>
      </c>
      <c r="E183" s="82" t="s">
        <v>159</v>
      </c>
      <c r="F183" s="12" t="s">
        <v>7</v>
      </c>
      <c r="G183" s="16">
        <f t="shared" ref="G183:I184" si="74">G184</f>
        <v>279</v>
      </c>
      <c r="H183" s="16">
        <f t="shared" si="74"/>
        <v>279</v>
      </c>
      <c r="I183" s="56">
        <f t="shared" si="74"/>
        <v>279</v>
      </c>
    </row>
    <row r="184" spans="1:9" s="5" customFormat="1" ht="22.5" x14ac:dyDescent="0.2">
      <c r="A184" s="84" t="s">
        <v>77</v>
      </c>
      <c r="B184" s="13" t="s">
        <v>147</v>
      </c>
      <c r="C184" s="14" t="s">
        <v>3</v>
      </c>
      <c r="D184" s="13" t="s">
        <v>2</v>
      </c>
      <c r="E184" s="82" t="s">
        <v>159</v>
      </c>
      <c r="F184" s="12">
        <v>600</v>
      </c>
      <c r="G184" s="16">
        <f>G185</f>
        <v>279</v>
      </c>
      <c r="H184" s="16">
        <f t="shared" si="74"/>
        <v>279</v>
      </c>
      <c r="I184" s="56">
        <f t="shared" si="74"/>
        <v>279</v>
      </c>
    </row>
    <row r="185" spans="1:9" s="5" customFormat="1" x14ac:dyDescent="0.2">
      <c r="A185" s="84" t="s">
        <v>148</v>
      </c>
      <c r="B185" s="13" t="s">
        <v>147</v>
      </c>
      <c r="C185" s="14" t="s">
        <v>3</v>
      </c>
      <c r="D185" s="13" t="s">
        <v>2</v>
      </c>
      <c r="E185" s="82" t="s">
        <v>159</v>
      </c>
      <c r="F185" s="12">
        <v>610</v>
      </c>
      <c r="G185" s="16">
        <v>279</v>
      </c>
      <c r="H185" s="16">
        <v>279</v>
      </c>
      <c r="I185" s="56">
        <v>279</v>
      </c>
    </row>
    <row r="186" spans="1:9" s="5" customFormat="1" ht="33.75" x14ac:dyDescent="0.2">
      <c r="A186" s="84" t="s">
        <v>158</v>
      </c>
      <c r="B186" s="13" t="s">
        <v>147</v>
      </c>
      <c r="C186" s="14" t="s">
        <v>3</v>
      </c>
      <c r="D186" s="13" t="s">
        <v>2</v>
      </c>
      <c r="E186" s="82" t="s">
        <v>156</v>
      </c>
      <c r="F186" s="12" t="s">
        <v>7</v>
      </c>
      <c r="G186" s="16">
        <f t="shared" ref="G186:I186" si="75">G187</f>
        <v>120</v>
      </c>
      <c r="H186" s="16">
        <f t="shared" si="75"/>
        <v>120</v>
      </c>
      <c r="I186" s="56">
        <f t="shared" si="75"/>
        <v>120</v>
      </c>
    </row>
    <row r="187" spans="1:9" s="5" customFormat="1" x14ac:dyDescent="0.2">
      <c r="A187" s="84" t="s">
        <v>40</v>
      </c>
      <c r="B187" s="13" t="s">
        <v>147</v>
      </c>
      <c r="C187" s="14" t="s">
        <v>3</v>
      </c>
      <c r="D187" s="13" t="s">
        <v>2</v>
      </c>
      <c r="E187" s="82" t="s">
        <v>156</v>
      </c>
      <c r="F187" s="12">
        <v>300</v>
      </c>
      <c r="G187" s="16">
        <f t="shared" ref="G187:I187" si="76">G188</f>
        <v>120</v>
      </c>
      <c r="H187" s="16">
        <f t="shared" si="76"/>
        <v>120</v>
      </c>
      <c r="I187" s="56">
        <f t="shared" si="76"/>
        <v>120</v>
      </c>
    </row>
    <row r="188" spans="1:9" s="5" customFormat="1" x14ac:dyDescent="0.2">
      <c r="A188" s="84" t="s">
        <v>157</v>
      </c>
      <c r="B188" s="13" t="s">
        <v>147</v>
      </c>
      <c r="C188" s="14" t="s">
        <v>3</v>
      </c>
      <c r="D188" s="13" t="s">
        <v>2</v>
      </c>
      <c r="E188" s="82" t="s">
        <v>156</v>
      </c>
      <c r="F188" s="12">
        <v>340</v>
      </c>
      <c r="G188" s="15">
        <v>120</v>
      </c>
      <c r="H188" s="15">
        <v>120</v>
      </c>
      <c r="I188" s="56">
        <v>120</v>
      </c>
    </row>
    <row r="189" spans="1:9" s="5" customFormat="1" ht="45" x14ac:dyDescent="0.2">
      <c r="A189" s="84" t="s">
        <v>177</v>
      </c>
      <c r="B189" s="13" t="s">
        <v>147</v>
      </c>
      <c r="C189" s="14" t="s">
        <v>3</v>
      </c>
      <c r="D189" s="13" t="s">
        <v>2</v>
      </c>
      <c r="E189" s="82" t="s">
        <v>176</v>
      </c>
      <c r="F189" s="12" t="s">
        <v>7</v>
      </c>
      <c r="G189" s="16">
        <f t="shared" ref="G189:I189" si="77">G190</f>
        <v>138723.6</v>
      </c>
      <c r="H189" s="16">
        <f t="shared" si="77"/>
        <v>141449</v>
      </c>
      <c r="I189" s="56">
        <f t="shared" si="77"/>
        <v>145355</v>
      </c>
    </row>
    <row r="190" spans="1:9" s="5" customFormat="1" ht="22.5" x14ac:dyDescent="0.2">
      <c r="A190" s="84" t="s">
        <v>77</v>
      </c>
      <c r="B190" s="13" t="s">
        <v>147</v>
      </c>
      <c r="C190" s="14" t="s">
        <v>3</v>
      </c>
      <c r="D190" s="13" t="s">
        <v>2</v>
      </c>
      <c r="E190" s="82" t="s">
        <v>176</v>
      </c>
      <c r="F190" s="12">
        <v>600</v>
      </c>
      <c r="G190" s="16">
        <f t="shared" ref="G190:I190" si="78">G191</f>
        <v>138723.6</v>
      </c>
      <c r="H190" s="16">
        <f t="shared" si="78"/>
        <v>141449</v>
      </c>
      <c r="I190" s="56">
        <f t="shared" si="78"/>
        <v>145355</v>
      </c>
    </row>
    <row r="191" spans="1:9" s="5" customFormat="1" x14ac:dyDescent="0.2">
      <c r="A191" s="84" t="s">
        <v>148</v>
      </c>
      <c r="B191" s="13" t="s">
        <v>147</v>
      </c>
      <c r="C191" s="14" t="s">
        <v>3</v>
      </c>
      <c r="D191" s="13" t="s">
        <v>2</v>
      </c>
      <c r="E191" s="82" t="s">
        <v>176</v>
      </c>
      <c r="F191" s="12">
        <v>610</v>
      </c>
      <c r="G191" s="16">
        <v>138723.6</v>
      </c>
      <c r="H191" s="16">
        <v>141449</v>
      </c>
      <c r="I191" s="56">
        <v>145355</v>
      </c>
    </row>
    <row r="192" spans="1:9" s="5" customFormat="1" ht="45" x14ac:dyDescent="0.2">
      <c r="A192" s="84" t="s">
        <v>168</v>
      </c>
      <c r="B192" s="13" t="s">
        <v>147</v>
      </c>
      <c r="C192" s="14" t="s">
        <v>3</v>
      </c>
      <c r="D192" s="13" t="s">
        <v>2</v>
      </c>
      <c r="E192" s="82" t="s">
        <v>167</v>
      </c>
      <c r="F192" s="12" t="s">
        <v>7</v>
      </c>
      <c r="G192" s="16">
        <f t="shared" ref="G192:I192" si="79">G193</f>
        <v>37450.199999999997</v>
      </c>
      <c r="H192" s="16">
        <f t="shared" si="79"/>
        <v>38024.699999999997</v>
      </c>
      <c r="I192" s="56">
        <f t="shared" si="79"/>
        <v>40665</v>
      </c>
    </row>
    <row r="193" spans="1:9" s="5" customFormat="1" ht="22.5" x14ac:dyDescent="0.2">
      <c r="A193" s="84" t="s">
        <v>77</v>
      </c>
      <c r="B193" s="13" t="s">
        <v>147</v>
      </c>
      <c r="C193" s="14" t="s">
        <v>3</v>
      </c>
      <c r="D193" s="13" t="s">
        <v>2</v>
      </c>
      <c r="E193" s="82" t="s">
        <v>167</v>
      </c>
      <c r="F193" s="12">
        <v>600</v>
      </c>
      <c r="G193" s="16">
        <f t="shared" ref="G193:I193" si="80">G194</f>
        <v>37450.199999999997</v>
      </c>
      <c r="H193" s="16">
        <f t="shared" si="80"/>
        <v>38024.699999999997</v>
      </c>
      <c r="I193" s="56">
        <f t="shared" si="80"/>
        <v>40665</v>
      </c>
    </row>
    <row r="194" spans="1:9" s="5" customFormat="1" x14ac:dyDescent="0.2">
      <c r="A194" s="84" t="s">
        <v>148</v>
      </c>
      <c r="B194" s="13" t="s">
        <v>147</v>
      </c>
      <c r="C194" s="14" t="s">
        <v>3</v>
      </c>
      <c r="D194" s="13" t="s">
        <v>2</v>
      </c>
      <c r="E194" s="82" t="s">
        <v>167</v>
      </c>
      <c r="F194" s="12">
        <v>610</v>
      </c>
      <c r="G194" s="15">
        <v>37450.199999999997</v>
      </c>
      <c r="H194" s="15">
        <v>38024.699999999997</v>
      </c>
      <c r="I194" s="56">
        <v>40665</v>
      </c>
    </row>
    <row r="195" spans="1:9" s="5" customFormat="1" ht="33.75" x14ac:dyDescent="0.2">
      <c r="A195" s="84" t="s">
        <v>186</v>
      </c>
      <c r="B195" s="13" t="s">
        <v>147</v>
      </c>
      <c r="C195" s="14" t="s">
        <v>3</v>
      </c>
      <c r="D195" s="13" t="s">
        <v>2</v>
      </c>
      <c r="E195" s="82" t="s">
        <v>185</v>
      </c>
      <c r="F195" s="12" t="s">
        <v>7</v>
      </c>
      <c r="G195" s="16">
        <f t="shared" ref="G195:I195" si="81">G196</f>
        <v>77907.7</v>
      </c>
      <c r="H195" s="16">
        <f t="shared" si="81"/>
        <v>79405</v>
      </c>
      <c r="I195" s="56">
        <f t="shared" si="81"/>
        <v>82269.399999999994</v>
      </c>
    </row>
    <row r="196" spans="1:9" s="5" customFormat="1" ht="22.5" x14ac:dyDescent="0.2">
      <c r="A196" s="84" t="s">
        <v>77</v>
      </c>
      <c r="B196" s="13" t="s">
        <v>147</v>
      </c>
      <c r="C196" s="14" t="s">
        <v>3</v>
      </c>
      <c r="D196" s="13" t="s">
        <v>2</v>
      </c>
      <c r="E196" s="82" t="s">
        <v>185</v>
      </c>
      <c r="F196" s="12">
        <v>600</v>
      </c>
      <c r="G196" s="16">
        <f t="shared" ref="G196:I196" si="82">G197</f>
        <v>77907.7</v>
      </c>
      <c r="H196" s="16">
        <f t="shared" si="82"/>
        <v>79405</v>
      </c>
      <c r="I196" s="56">
        <f t="shared" si="82"/>
        <v>82269.399999999994</v>
      </c>
    </row>
    <row r="197" spans="1:9" s="5" customFormat="1" x14ac:dyDescent="0.2">
      <c r="A197" s="84" t="s">
        <v>148</v>
      </c>
      <c r="B197" s="13" t="s">
        <v>147</v>
      </c>
      <c r="C197" s="14" t="s">
        <v>3</v>
      </c>
      <c r="D197" s="13" t="s">
        <v>2</v>
      </c>
      <c r="E197" s="82" t="s">
        <v>185</v>
      </c>
      <c r="F197" s="12">
        <v>610</v>
      </c>
      <c r="G197" s="15">
        <v>77907.7</v>
      </c>
      <c r="H197" s="15">
        <v>79405</v>
      </c>
      <c r="I197" s="56">
        <v>82269.399999999994</v>
      </c>
    </row>
    <row r="198" spans="1:9" s="5" customFormat="1" ht="33.75" x14ac:dyDescent="0.2">
      <c r="A198" s="84" t="s">
        <v>149</v>
      </c>
      <c r="B198" s="13" t="s">
        <v>147</v>
      </c>
      <c r="C198" s="14" t="s">
        <v>3</v>
      </c>
      <c r="D198" s="13" t="s">
        <v>2</v>
      </c>
      <c r="E198" s="82" t="s">
        <v>146</v>
      </c>
      <c r="F198" s="12" t="s">
        <v>7</v>
      </c>
      <c r="G198" s="16">
        <f t="shared" ref="G198:I198" si="83">G199</f>
        <v>502</v>
      </c>
      <c r="H198" s="16">
        <f t="shared" si="83"/>
        <v>502</v>
      </c>
      <c r="I198" s="56">
        <f t="shared" si="83"/>
        <v>502</v>
      </c>
    </row>
    <row r="199" spans="1:9" s="5" customFormat="1" ht="22.5" x14ac:dyDescent="0.2">
      <c r="A199" s="84" t="s">
        <v>77</v>
      </c>
      <c r="B199" s="13" t="s">
        <v>147</v>
      </c>
      <c r="C199" s="14" t="s">
        <v>3</v>
      </c>
      <c r="D199" s="13" t="s">
        <v>2</v>
      </c>
      <c r="E199" s="82" t="s">
        <v>146</v>
      </c>
      <c r="F199" s="12">
        <v>600</v>
      </c>
      <c r="G199" s="16">
        <f t="shared" ref="G199:I199" si="84">G200</f>
        <v>502</v>
      </c>
      <c r="H199" s="16">
        <f t="shared" si="84"/>
        <v>502</v>
      </c>
      <c r="I199" s="56">
        <f t="shared" si="84"/>
        <v>502</v>
      </c>
    </row>
    <row r="200" spans="1:9" s="5" customFormat="1" x14ac:dyDescent="0.2">
      <c r="A200" s="84" t="s">
        <v>148</v>
      </c>
      <c r="B200" s="13" t="s">
        <v>147</v>
      </c>
      <c r="C200" s="14" t="s">
        <v>3</v>
      </c>
      <c r="D200" s="13" t="s">
        <v>2</v>
      </c>
      <c r="E200" s="82" t="s">
        <v>146</v>
      </c>
      <c r="F200" s="12">
        <v>610</v>
      </c>
      <c r="G200" s="15">
        <v>502</v>
      </c>
      <c r="H200" s="15">
        <v>502</v>
      </c>
      <c r="I200" s="56">
        <v>502</v>
      </c>
    </row>
    <row r="201" spans="1:9" s="5" customFormat="1" ht="56.25" x14ac:dyDescent="0.2">
      <c r="A201" s="79" t="s">
        <v>376</v>
      </c>
      <c r="B201" s="13" t="s">
        <v>147</v>
      </c>
      <c r="C201" s="14">
        <v>0</v>
      </c>
      <c r="D201" s="13">
        <v>0</v>
      </c>
      <c r="E201" s="11">
        <v>84160</v>
      </c>
      <c r="F201" s="12"/>
      <c r="G201" s="16">
        <f t="shared" ref="G201:I201" si="85">G202</f>
        <v>750</v>
      </c>
      <c r="H201" s="16">
        <f t="shared" si="85"/>
        <v>750</v>
      </c>
      <c r="I201" s="56">
        <f t="shared" si="85"/>
        <v>754.1</v>
      </c>
    </row>
    <row r="202" spans="1:9" s="5" customFormat="1" ht="22.5" x14ac:dyDescent="0.2">
      <c r="A202" s="3" t="s">
        <v>77</v>
      </c>
      <c r="B202" s="13" t="s">
        <v>147</v>
      </c>
      <c r="C202" s="14">
        <v>0</v>
      </c>
      <c r="D202" s="13">
        <v>0</v>
      </c>
      <c r="E202" s="11">
        <v>84160</v>
      </c>
      <c r="F202" s="12">
        <v>600</v>
      </c>
      <c r="G202" s="16">
        <f t="shared" ref="G202:I202" si="86">G203</f>
        <v>750</v>
      </c>
      <c r="H202" s="16">
        <f t="shared" si="86"/>
        <v>750</v>
      </c>
      <c r="I202" s="56">
        <f t="shared" si="86"/>
        <v>754.1</v>
      </c>
    </row>
    <row r="203" spans="1:9" s="5" customFormat="1" x14ac:dyDescent="0.2">
      <c r="A203" s="3" t="s">
        <v>148</v>
      </c>
      <c r="B203" s="13" t="s">
        <v>147</v>
      </c>
      <c r="C203" s="14">
        <v>0</v>
      </c>
      <c r="D203" s="13">
        <v>0</v>
      </c>
      <c r="E203" s="11">
        <v>84160</v>
      </c>
      <c r="F203" s="12">
        <v>610</v>
      </c>
      <c r="G203" s="16">
        <v>750</v>
      </c>
      <c r="H203" s="16">
        <v>750</v>
      </c>
      <c r="I203" s="56">
        <v>754.1</v>
      </c>
    </row>
    <row r="204" spans="1:9" s="5" customFormat="1" ht="33.75" x14ac:dyDescent="0.2">
      <c r="A204" s="3" t="s">
        <v>323</v>
      </c>
      <c r="B204" s="9" t="s">
        <v>147</v>
      </c>
      <c r="C204" s="10" t="s">
        <v>3</v>
      </c>
      <c r="D204" s="9" t="s">
        <v>2</v>
      </c>
      <c r="E204" s="102" t="s">
        <v>364</v>
      </c>
      <c r="F204" s="12"/>
      <c r="G204" s="16">
        <f>G205</f>
        <v>13803.6</v>
      </c>
      <c r="H204" s="16">
        <f t="shared" ref="H204:I205" si="87">H205</f>
        <v>14802.6</v>
      </c>
      <c r="I204" s="16">
        <f t="shared" si="87"/>
        <v>0</v>
      </c>
    </row>
    <row r="205" spans="1:9" s="5" customFormat="1" ht="22.5" x14ac:dyDescent="0.2">
      <c r="A205" s="3" t="s">
        <v>77</v>
      </c>
      <c r="B205" s="9" t="s">
        <v>147</v>
      </c>
      <c r="C205" s="10" t="s">
        <v>3</v>
      </c>
      <c r="D205" s="9" t="s">
        <v>2</v>
      </c>
      <c r="E205" s="11" t="s">
        <v>324</v>
      </c>
      <c r="F205" s="12">
        <v>600</v>
      </c>
      <c r="G205" s="16">
        <f>G206</f>
        <v>13803.6</v>
      </c>
      <c r="H205" s="16">
        <f t="shared" si="87"/>
        <v>14802.6</v>
      </c>
      <c r="I205" s="16">
        <f t="shared" si="87"/>
        <v>0</v>
      </c>
    </row>
    <row r="206" spans="1:9" s="5" customFormat="1" x14ac:dyDescent="0.2">
      <c r="A206" s="3" t="s">
        <v>148</v>
      </c>
      <c r="B206" s="9" t="s">
        <v>147</v>
      </c>
      <c r="C206" s="10" t="s">
        <v>3</v>
      </c>
      <c r="D206" s="9" t="s">
        <v>2</v>
      </c>
      <c r="E206" s="11" t="s">
        <v>324</v>
      </c>
      <c r="F206" s="12">
        <v>610</v>
      </c>
      <c r="G206" s="16">
        <v>13803.6</v>
      </c>
      <c r="H206" s="16">
        <v>14802.6</v>
      </c>
      <c r="I206" s="16">
        <v>0</v>
      </c>
    </row>
    <row r="207" spans="1:9" s="5" customFormat="1" ht="45" x14ac:dyDescent="0.2">
      <c r="A207" s="84" t="s">
        <v>153</v>
      </c>
      <c r="B207" s="13" t="s">
        <v>147</v>
      </c>
      <c r="C207" s="14" t="s">
        <v>3</v>
      </c>
      <c r="D207" s="13" t="s">
        <v>2</v>
      </c>
      <c r="E207" s="82" t="s">
        <v>151</v>
      </c>
      <c r="F207" s="12" t="s">
        <v>7</v>
      </c>
      <c r="G207" s="16">
        <f t="shared" ref="G207:I207" si="88">G208</f>
        <v>325.5</v>
      </c>
      <c r="H207" s="16">
        <f t="shared" si="88"/>
        <v>320</v>
      </c>
      <c r="I207" s="56">
        <f t="shared" si="88"/>
        <v>320</v>
      </c>
    </row>
    <row r="208" spans="1:9" s="5" customFormat="1" ht="22.5" x14ac:dyDescent="0.2">
      <c r="A208" s="84" t="s">
        <v>77</v>
      </c>
      <c r="B208" s="13" t="s">
        <v>147</v>
      </c>
      <c r="C208" s="14" t="s">
        <v>3</v>
      </c>
      <c r="D208" s="13" t="s">
        <v>2</v>
      </c>
      <c r="E208" s="82" t="s">
        <v>151</v>
      </c>
      <c r="F208" s="12">
        <v>600</v>
      </c>
      <c r="G208" s="16">
        <f t="shared" ref="G208:I208" si="89">G209</f>
        <v>325.5</v>
      </c>
      <c r="H208" s="16">
        <f t="shared" si="89"/>
        <v>320</v>
      </c>
      <c r="I208" s="56">
        <f t="shared" si="89"/>
        <v>320</v>
      </c>
    </row>
    <row r="209" spans="1:9" s="5" customFormat="1" x14ac:dyDescent="0.2">
      <c r="A209" s="84" t="s">
        <v>148</v>
      </c>
      <c r="B209" s="13" t="s">
        <v>147</v>
      </c>
      <c r="C209" s="14" t="s">
        <v>3</v>
      </c>
      <c r="D209" s="13" t="s">
        <v>2</v>
      </c>
      <c r="E209" s="82" t="s">
        <v>151</v>
      </c>
      <c r="F209" s="12">
        <v>610</v>
      </c>
      <c r="G209" s="15">
        <v>325.5</v>
      </c>
      <c r="H209" s="15">
        <v>320</v>
      </c>
      <c r="I209" s="56">
        <v>320</v>
      </c>
    </row>
    <row r="210" spans="1:9" s="5" customFormat="1" x14ac:dyDescent="0.2">
      <c r="A210" s="79" t="s">
        <v>336</v>
      </c>
      <c r="B210" s="13">
        <v>4</v>
      </c>
      <c r="C210" s="14">
        <v>0</v>
      </c>
      <c r="D210" s="13" t="s">
        <v>335</v>
      </c>
      <c r="E210" s="82">
        <v>0</v>
      </c>
      <c r="F210" s="12"/>
      <c r="G210" s="15">
        <f>G211</f>
        <v>100</v>
      </c>
      <c r="H210" s="15">
        <f t="shared" ref="H210:I212" si="90">H211</f>
        <v>0</v>
      </c>
      <c r="I210" s="15">
        <f t="shared" si="90"/>
        <v>0</v>
      </c>
    </row>
    <row r="211" spans="1:9" s="5" customFormat="1" ht="67.5" x14ac:dyDescent="0.2">
      <c r="A211" s="79" t="s">
        <v>334</v>
      </c>
      <c r="B211" s="13">
        <v>4</v>
      </c>
      <c r="C211" s="14">
        <v>0</v>
      </c>
      <c r="D211" s="13" t="s">
        <v>335</v>
      </c>
      <c r="E211" s="82">
        <v>55191</v>
      </c>
      <c r="F211" s="12"/>
      <c r="G211" s="15">
        <f>G212</f>
        <v>100</v>
      </c>
      <c r="H211" s="15">
        <f t="shared" si="90"/>
        <v>0</v>
      </c>
      <c r="I211" s="15">
        <f t="shared" si="90"/>
        <v>0</v>
      </c>
    </row>
    <row r="212" spans="1:9" s="5" customFormat="1" ht="22.5" x14ac:dyDescent="0.2">
      <c r="A212" s="79" t="s">
        <v>77</v>
      </c>
      <c r="B212" s="13">
        <v>4</v>
      </c>
      <c r="C212" s="14">
        <v>0</v>
      </c>
      <c r="D212" s="13" t="s">
        <v>335</v>
      </c>
      <c r="E212" s="82">
        <v>55191</v>
      </c>
      <c r="F212" s="12">
        <v>600</v>
      </c>
      <c r="G212" s="15">
        <f>G213</f>
        <v>100</v>
      </c>
      <c r="H212" s="15">
        <f t="shared" si="90"/>
        <v>0</v>
      </c>
      <c r="I212" s="15">
        <f t="shared" si="90"/>
        <v>0</v>
      </c>
    </row>
    <row r="213" spans="1:9" s="5" customFormat="1" x14ac:dyDescent="0.2">
      <c r="A213" s="79" t="s">
        <v>148</v>
      </c>
      <c r="B213" s="13">
        <v>4</v>
      </c>
      <c r="C213" s="14">
        <v>0</v>
      </c>
      <c r="D213" s="13" t="s">
        <v>335</v>
      </c>
      <c r="E213" s="82">
        <v>55191</v>
      </c>
      <c r="F213" s="12">
        <v>610</v>
      </c>
      <c r="G213" s="15">
        <v>100</v>
      </c>
      <c r="H213" s="15">
        <v>0</v>
      </c>
      <c r="I213" s="56">
        <v>0</v>
      </c>
    </row>
    <row r="214" spans="1:9" s="5" customFormat="1" x14ac:dyDescent="0.2">
      <c r="A214" s="79" t="s">
        <v>365</v>
      </c>
      <c r="B214" s="13" t="s">
        <v>147</v>
      </c>
      <c r="C214" s="14" t="s">
        <v>3</v>
      </c>
      <c r="D214" s="13" t="s">
        <v>366</v>
      </c>
      <c r="E214" s="82"/>
      <c r="F214" s="12"/>
      <c r="G214" s="15">
        <v>300</v>
      </c>
      <c r="H214" s="15">
        <v>0</v>
      </c>
      <c r="I214" s="15">
        <v>0</v>
      </c>
    </row>
    <row r="215" spans="1:9" s="5" customFormat="1" ht="33.75" x14ac:dyDescent="0.2">
      <c r="A215" s="79" t="s">
        <v>367</v>
      </c>
      <c r="B215" s="13" t="s">
        <v>147</v>
      </c>
      <c r="C215" s="14" t="s">
        <v>3</v>
      </c>
      <c r="D215" s="13" t="s">
        <v>366</v>
      </c>
      <c r="E215" s="82">
        <v>50970</v>
      </c>
      <c r="F215" s="12"/>
      <c r="G215" s="15">
        <v>300</v>
      </c>
      <c r="H215" s="15">
        <v>0</v>
      </c>
      <c r="I215" s="15">
        <v>0</v>
      </c>
    </row>
    <row r="216" spans="1:9" s="5" customFormat="1" ht="22.5" x14ac:dyDescent="0.2">
      <c r="A216" s="79" t="s">
        <v>77</v>
      </c>
      <c r="B216" s="13" t="s">
        <v>147</v>
      </c>
      <c r="C216" s="14" t="s">
        <v>3</v>
      </c>
      <c r="D216" s="13" t="s">
        <v>366</v>
      </c>
      <c r="E216" s="82">
        <v>50970</v>
      </c>
      <c r="F216" s="12">
        <v>600</v>
      </c>
      <c r="G216" s="15">
        <v>300</v>
      </c>
      <c r="H216" s="15">
        <v>0</v>
      </c>
      <c r="I216" s="15">
        <v>0</v>
      </c>
    </row>
    <row r="217" spans="1:9" s="5" customFormat="1" x14ac:dyDescent="0.2">
      <c r="A217" s="79" t="s">
        <v>148</v>
      </c>
      <c r="B217" s="13" t="s">
        <v>147</v>
      </c>
      <c r="C217" s="14" t="s">
        <v>3</v>
      </c>
      <c r="D217" s="13" t="s">
        <v>366</v>
      </c>
      <c r="E217" s="82">
        <v>50970</v>
      </c>
      <c r="F217" s="12">
        <v>610</v>
      </c>
      <c r="G217" s="15">
        <v>300</v>
      </c>
      <c r="H217" s="15">
        <v>0</v>
      </c>
      <c r="I217" s="15">
        <v>0</v>
      </c>
    </row>
    <row r="218" spans="1:9" s="5" customFormat="1" ht="33.75" x14ac:dyDescent="0.2">
      <c r="A218" s="54" t="s">
        <v>284</v>
      </c>
      <c r="B218" s="23" t="s">
        <v>191</v>
      </c>
      <c r="C218" s="24" t="s">
        <v>3</v>
      </c>
      <c r="D218" s="23" t="s">
        <v>2</v>
      </c>
      <c r="E218" s="25" t="s">
        <v>9</v>
      </c>
      <c r="F218" s="8" t="s">
        <v>7</v>
      </c>
      <c r="G218" s="31">
        <f>G219+G255+G262</f>
        <v>129001.09999999999</v>
      </c>
      <c r="H218" s="31">
        <f>H219+H255+H262</f>
        <v>126797.29999999999</v>
      </c>
      <c r="I218" s="55">
        <f>I219+I255+I262</f>
        <v>131537.4</v>
      </c>
    </row>
    <row r="219" spans="1:9" s="5" customFormat="1" x14ac:dyDescent="0.2">
      <c r="A219" s="54" t="s">
        <v>285</v>
      </c>
      <c r="B219" s="23">
        <v>5</v>
      </c>
      <c r="C219" s="24">
        <v>1</v>
      </c>
      <c r="D219" s="23">
        <v>0</v>
      </c>
      <c r="E219" s="25">
        <v>0</v>
      </c>
      <c r="F219" s="8"/>
      <c r="G219" s="31">
        <f>G223+G228+G231+G237+G240+G243+G246+G249+G252+G220+G234</f>
        <v>123228.99999999999</v>
      </c>
      <c r="H219" s="31">
        <f t="shared" ref="H219:I219" si="91">H223+H228+H231+H237+H240+H243+H246+H249+H252+H220+H234</f>
        <v>120973.29999999999</v>
      </c>
      <c r="I219" s="31">
        <f t="shared" si="91"/>
        <v>125465.4</v>
      </c>
    </row>
    <row r="220" spans="1:9" s="5" customFormat="1" ht="33.75" x14ac:dyDescent="0.2">
      <c r="A220" s="3" t="s">
        <v>267</v>
      </c>
      <c r="B220" s="13" t="s">
        <v>191</v>
      </c>
      <c r="C220" s="14">
        <v>1</v>
      </c>
      <c r="D220" s="13" t="s">
        <v>2</v>
      </c>
      <c r="E220" s="82">
        <v>76820</v>
      </c>
      <c r="F220" s="12"/>
      <c r="G220" s="16">
        <f t="shared" ref="G220:I221" si="92">G221</f>
        <v>450.9</v>
      </c>
      <c r="H220" s="16">
        <f t="shared" si="92"/>
        <v>0</v>
      </c>
      <c r="I220" s="16">
        <f t="shared" si="92"/>
        <v>0</v>
      </c>
    </row>
    <row r="221" spans="1:9" s="5" customFormat="1" ht="22.5" x14ac:dyDescent="0.2">
      <c r="A221" s="3" t="s">
        <v>77</v>
      </c>
      <c r="B221" s="13" t="s">
        <v>191</v>
      </c>
      <c r="C221" s="14">
        <v>1</v>
      </c>
      <c r="D221" s="13" t="s">
        <v>2</v>
      </c>
      <c r="E221" s="82">
        <v>76820</v>
      </c>
      <c r="F221" s="12">
        <v>600</v>
      </c>
      <c r="G221" s="16">
        <f t="shared" si="92"/>
        <v>450.9</v>
      </c>
      <c r="H221" s="16">
        <f t="shared" si="92"/>
        <v>0</v>
      </c>
      <c r="I221" s="56">
        <f t="shared" si="92"/>
        <v>0</v>
      </c>
    </row>
    <row r="222" spans="1:9" s="5" customFormat="1" x14ac:dyDescent="0.2">
      <c r="A222" s="3" t="s">
        <v>148</v>
      </c>
      <c r="B222" s="13" t="s">
        <v>191</v>
      </c>
      <c r="C222" s="14">
        <v>1</v>
      </c>
      <c r="D222" s="13" t="s">
        <v>2</v>
      </c>
      <c r="E222" s="82">
        <v>76820</v>
      </c>
      <c r="F222" s="12">
        <v>610</v>
      </c>
      <c r="G222" s="16">
        <v>450.9</v>
      </c>
      <c r="H222" s="16">
        <v>0</v>
      </c>
      <c r="I222" s="16">
        <v>0</v>
      </c>
    </row>
    <row r="223" spans="1:9" s="5" customFormat="1" ht="22.5" x14ac:dyDescent="0.2">
      <c r="A223" s="84" t="s">
        <v>15</v>
      </c>
      <c r="B223" s="13" t="s">
        <v>191</v>
      </c>
      <c r="C223" s="14">
        <v>1</v>
      </c>
      <c r="D223" s="13" t="s">
        <v>2</v>
      </c>
      <c r="E223" s="82" t="s">
        <v>11</v>
      </c>
      <c r="F223" s="12" t="s">
        <v>7</v>
      </c>
      <c r="G223" s="16">
        <f>G224+G226</f>
        <v>2213.5</v>
      </c>
      <c r="H223" s="16">
        <f t="shared" ref="H223:I223" si="93">H224+H226</f>
        <v>2234.3000000000002</v>
      </c>
      <c r="I223" s="16">
        <f t="shared" si="93"/>
        <v>2317.9</v>
      </c>
    </row>
    <row r="224" spans="1:9" s="5" customFormat="1" ht="45" x14ac:dyDescent="0.2">
      <c r="A224" s="84" t="s">
        <v>6</v>
      </c>
      <c r="B224" s="13" t="s">
        <v>191</v>
      </c>
      <c r="C224" s="14">
        <v>1</v>
      </c>
      <c r="D224" s="13" t="s">
        <v>2</v>
      </c>
      <c r="E224" s="82" t="s">
        <v>11</v>
      </c>
      <c r="F224" s="12">
        <v>100</v>
      </c>
      <c r="G224" s="16">
        <f t="shared" ref="G224:I224" si="94">G225</f>
        <v>2170.6</v>
      </c>
      <c r="H224" s="16">
        <f t="shared" si="94"/>
        <v>2191.4</v>
      </c>
      <c r="I224" s="56">
        <f t="shared" si="94"/>
        <v>2275</v>
      </c>
    </row>
    <row r="225" spans="1:9" s="5" customFormat="1" ht="22.5" x14ac:dyDescent="0.2">
      <c r="A225" s="84" t="s">
        <v>5</v>
      </c>
      <c r="B225" s="13" t="s">
        <v>191</v>
      </c>
      <c r="C225" s="14">
        <v>1</v>
      </c>
      <c r="D225" s="13" t="s">
        <v>2</v>
      </c>
      <c r="E225" s="82" t="s">
        <v>11</v>
      </c>
      <c r="F225" s="12">
        <v>120</v>
      </c>
      <c r="G225" s="16">
        <f>2070+100.6</f>
        <v>2170.6</v>
      </c>
      <c r="H225" s="16">
        <f>1606+100.6+484.8</f>
        <v>2191.4</v>
      </c>
      <c r="I225" s="56">
        <f>1670+100.6+504.4</f>
        <v>2275</v>
      </c>
    </row>
    <row r="226" spans="1:9" s="5" customFormat="1" ht="22.5" x14ac:dyDescent="0.2">
      <c r="A226" s="84" t="s">
        <v>14</v>
      </c>
      <c r="B226" s="13" t="s">
        <v>191</v>
      </c>
      <c r="C226" s="14">
        <v>1</v>
      </c>
      <c r="D226" s="13" t="s">
        <v>2</v>
      </c>
      <c r="E226" s="82" t="s">
        <v>11</v>
      </c>
      <c r="F226" s="12">
        <v>200</v>
      </c>
      <c r="G226" s="16">
        <f t="shared" ref="G226:I226" si="95">G227</f>
        <v>42.9</v>
      </c>
      <c r="H226" s="16">
        <f t="shared" si="95"/>
        <v>42.9</v>
      </c>
      <c r="I226" s="56">
        <f t="shared" si="95"/>
        <v>42.9</v>
      </c>
    </row>
    <row r="227" spans="1:9" s="5" customFormat="1" ht="22.5" x14ac:dyDescent="0.2">
      <c r="A227" s="84" t="s">
        <v>13</v>
      </c>
      <c r="B227" s="13" t="s">
        <v>191</v>
      </c>
      <c r="C227" s="14">
        <v>1</v>
      </c>
      <c r="D227" s="13" t="s">
        <v>2</v>
      </c>
      <c r="E227" s="82" t="s">
        <v>11</v>
      </c>
      <c r="F227" s="12">
        <v>240</v>
      </c>
      <c r="G227" s="16">
        <v>42.9</v>
      </c>
      <c r="H227" s="16">
        <v>42.9</v>
      </c>
      <c r="I227" s="56">
        <v>42.9</v>
      </c>
    </row>
    <row r="228" spans="1:9" s="5" customFormat="1" ht="22.5" x14ac:dyDescent="0.2">
      <c r="A228" s="84" t="s">
        <v>172</v>
      </c>
      <c r="B228" s="13" t="s">
        <v>191</v>
      </c>
      <c r="C228" s="14">
        <v>1</v>
      </c>
      <c r="D228" s="13" t="s">
        <v>2</v>
      </c>
      <c r="E228" s="82" t="s">
        <v>171</v>
      </c>
      <c r="F228" s="12" t="s">
        <v>7</v>
      </c>
      <c r="G228" s="16">
        <f t="shared" ref="G228:I228" si="96">G229</f>
        <v>2432.4</v>
      </c>
      <c r="H228" s="16">
        <f t="shared" si="96"/>
        <v>2597.6</v>
      </c>
      <c r="I228" s="56">
        <f t="shared" si="96"/>
        <v>2464.8000000000002</v>
      </c>
    </row>
    <row r="229" spans="1:9" s="5" customFormat="1" ht="22.5" x14ac:dyDescent="0.2">
      <c r="A229" s="84" t="s">
        <v>77</v>
      </c>
      <c r="B229" s="13" t="s">
        <v>191</v>
      </c>
      <c r="C229" s="14">
        <v>1</v>
      </c>
      <c r="D229" s="13" t="s">
        <v>2</v>
      </c>
      <c r="E229" s="82" t="s">
        <v>171</v>
      </c>
      <c r="F229" s="12">
        <v>600</v>
      </c>
      <c r="G229" s="16">
        <f t="shared" ref="G229:I229" si="97">G230</f>
        <v>2432.4</v>
      </c>
      <c r="H229" s="16">
        <f t="shared" si="97"/>
        <v>2597.6</v>
      </c>
      <c r="I229" s="56">
        <f t="shared" si="97"/>
        <v>2464.8000000000002</v>
      </c>
    </row>
    <row r="230" spans="1:9" s="5" customFormat="1" x14ac:dyDescent="0.2">
      <c r="A230" s="84" t="s">
        <v>148</v>
      </c>
      <c r="B230" s="13" t="s">
        <v>191</v>
      </c>
      <c r="C230" s="14">
        <v>1</v>
      </c>
      <c r="D230" s="13" t="s">
        <v>2</v>
      </c>
      <c r="E230" s="82" t="s">
        <v>171</v>
      </c>
      <c r="F230" s="12">
        <v>610</v>
      </c>
      <c r="G230" s="15">
        <v>2432.4</v>
      </c>
      <c r="H230" s="15">
        <v>2597.6</v>
      </c>
      <c r="I230" s="56">
        <v>2464.8000000000002</v>
      </c>
    </row>
    <row r="231" spans="1:9" s="5" customFormat="1" x14ac:dyDescent="0.2">
      <c r="A231" s="84" t="s">
        <v>201</v>
      </c>
      <c r="B231" s="13" t="s">
        <v>191</v>
      </c>
      <c r="C231" s="14">
        <v>1</v>
      </c>
      <c r="D231" s="13" t="s">
        <v>2</v>
      </c>
      <c r="E231" s="82" t="s">
        <v>200</v>
      </c>
      <c r="F231" s="12" t="s">
        <v>7</v>
      </c>
      <c r="G231" s="15">
        <f>G232</f>
        <v>1101</v>
      </c>
      <c r="H231" s="15">
        <f t="shared" ref="H231:I232" si="98">H232</f>
        <v>461</v>
      </c>
      <c r="I231" s="56">
        <f t="shared" si="98"/>
        <v>461</v>
      </c>
    </row>
    <row r="232" spans="1:9" s="5" customFormat="1" ht="22.5" x14ac:dyDescent="0.2">
      <c r="A232" s="84" t="s">
        <v>77</v>
      </c>
      <c r="B232" s="13" t="s">
        <v>191</v>
      </c>
      <c r="C232" s="14">
        <v>1</v>
      </c>
      <c r="D232" s="13" t="s">
        <v>2</v>
      </c>
      <c r="E232" s="82" t="s">
        <v>200</v>
      </c>
      <c r="F232" s="12">
        <v>600</v>
      </c>
      <c r="G232" s="15">
        <f>G233</f>
        <v>1101</v>
      </c>
      <c r="H232" s="15">
        <f t="shared" si="98"/>
        <v>461</v>
      </c>
      <c r="I232" s="56">
        <f t="shared" si="98"/>
        <v>461</v>
      </c>
    </row>
    <row r="233" spans="1:9" s="5" customFormat="1" x14ac:dyDescent="0.2">
      <c r="A233" s="84" t="s">
        <v>148</v>
      </c>
      <c r="B233" s="13" t="s">
        <v>191</v>
      </c>
      <c r="C233" s="14">
        <v>1</v>
      </c>
      <c r="D233" s="13" t="s">
        <v>2</v>
      </c>
      <c r="E233" s="82" t="s">
        <v>200</v>
      </c>
      <c r="F233" s="12">
        <v>610</v>
      </c>
      <c r="G233" s="15">
        <v>1101</v>
      </c>
      <c r="H233" s="15">
        <v>461</v>
      </c>
      <c r="I233" s="56">
        <v>461</v>
      </c>
    </row>
    <row r="234" spans="1:9" s="5" customFormat="1" x14ac:dyDescent="0.2">
      <c r="A234" s="84" t="s">
        <v>333</v>
      </c>
      <c r="B234" s="9" t="s">
        <v>191</v>
      </c>
      <c r="C234" s="10">
        <v>1</v>
      </c>
      <c r="D234" s="9" t="s">
        <v>2</v>
      </c>
      <c r="E234" s="11">
        <v>80490</v>
      </c>
      <c r="F234" s="12" t="s">
        <v>7</v>
      </c>
      <c r="G234" s="15">
        <f>G235</f>
        <v>2489</v>
      </c>
      <c r="H234" s="15">
        <f t="shared" ref="H234:I235" si="99">H235</f>
        <v>0</v>
      </c>
      <c r="I234" s="15">
        <f t="shared" si="99"/>
        <v>0</v>
      </c>
    </row>
    <row r="235" spans="1:9" s="5" customFormat="1" ht="22.5" x14ac:dyDescent="0.2">
      <c r="A235" s="84" t="s">
        <v>77</v>
      </c>
      <c r="B235" s="9" t="s">
        <v>191</v>
      </c>
      <c r="C235" s="10">
        <v>1</v>
      </c>
      <c r="D235" s="9" t="s">
        <v>2</v>
      </c>
      <c r="E235" s="11">
        <v>80490</v>
      </c>
      <c r="F235" s="12">
        <v>600</v>
      </c>
      <c r="G235" s="15">
        <f>G236</f>
        <v>2489</v>
      </c>
      <c r="H235" s="15">
        <f t="shared" si="99"/>
        <v>0</v>
      </c>
      <c r="I235" s="15">
        <f t="shared" si="99"/>
        <v>0</v>
      </c>
    </row>
    <row r="236" spans="1:9" s="5" customFormat="1" x14ac:dyDescent="0.2">
      <c r="A236" s="84" t="s">
        <v>148</v>
      </c>
      <c r="B236" s="9" t="s">
        <v>191</v>
      </c>
      <c r="C236" s="10">
        <v>1</v>
      </c>
      <c r="D236" s="9" t="s">
        <v>2</v>
      </c>
      <c r="E236" s="11">
        <v>80490</v>
      </c>
      <c r="F236" s="12">
        <v>610</v>
      </c>
      <c r="G236" s="15">
        <v>2489</v>
      </c>
      <c r="H236" s="15">
        <v>0</v>
      </c>
      <c r="I236" s="56">
        <v>0</v>
      </c>
    </row>
    <row r="237" spans="1:9" s="5" customFormat="1" x14ac:dyDescent="0.2">
      <c r="A237" s="84" t="s">
        <v>181</v>
      </c>
      <c r="B237" s="13" t="s">
        <v>191</v>
      </c>
      <c r="C237" s="14">
        <v>1</v>
      </c>
      <c r="D237" s="13" t="s">
        <v>2</v>
      </c>
      <c r="E237" s="82" t="s">
        <v>180</v>
      </c>
      <c r="F237" s="12" t="s">
        <v>7</v>
      </c>
      <c r="G237" s="16">
        <f t="shared" ref="G237:I237" si="100">G238</f>
        <v>1050</v>
      </c>
      <c r="H237" s="16">
        <f t="shared" si="100"/>
        <v>1050</v>
      </c>
      <c r="I237" s="56">
        <f t="shared" si="100"/>
        <v>1050</v>
      </c>
    </row>
    <row r="238" spans="1:9" s="5" customFormat="1" ht="22.5" x14ac:dyDescent="0.2">
      <c r="A238" s="84" t="s">
        <v>77</v>
      </c>
      <c r="B238" s="13" t="s">
        <v>191</v>
      </c>
      <c r="C238" s="14">
        <v>1</v>
      </c>
      <c r="D238" s="13" t="s">
        <v>2</v>
      </c>
      <c r="E238" s="82" t="s">
        <v>180</v>
      </c>
      <c r="F238" s="12">
        <v>600</v>
      </c>
      <c r="G238" s="16">
        <f t="shared" ref="G238:I238" si="101">G239</f>
        <v>1050</v>
      </c>
      <c r="H238" s="16">
        <f t="shared" si="101"/>
        <v>1050</v>
      </c>
      <c r="I238" s="56">
        <f t="shared" si="101"/>
        <v>1050</v>
      </c>
    </row>
    <row r="239" spans="1:9" s="5" customFormat="1" x14ac:dyDescent="0.2">
      <c r="A239" s="84" t="s">
        <v>148</v>
      </c>
      <c r="B239" s="13" t="s">
        <v>191</v>
      </c>
      <c r="C239" s="14">
        <v>1</v>
      </c>
      <c r="D239" s="13" t="s">
        <v>2</v>
      </c>
      <c r="E239" s="82" t="s">
        <v>180</v>
      </c>
      <c r="F239" s="12">
        <v>610</v>
      </c>
      <c r="G239" s="15">
        <v>1050</v>
      </c>
      <c r="H239" s="15">
        <v>1050</v>
      </c>
      <c r="I239" s="56">
        <v>1050</v>
      </c>
    </row>
    <row r="240" spans="1:9" s="5" customFormat="1" ht="45" x14ac:dyDescent="0.2">
      <c r="A240" s="84" t="s">
        <v>199</v>
      </c>
      <c r="B240" s="13" t="s">
        <v>191</v>
      </c>
      <c r="C240" s="14">
        <v>1</v>
      </c>
      <c r="D240" s="13" t="s">
        <v>2</v>
      </c>
      <c r="E240" s="82" t="s">
        <v>198</v>
      </c>
      <c r="F240" s="12" t="s">
        <v>7</v>
      </c>
      <c r="G240" s="16">
        <f t="shared" ref="G240:I240" si="102">G241</f>
        <v>80966.100000000006</v>
      </c>
      <c r="H240" s="16">
        <f t="shared" si="102"/>
        <v>82072.600000000006</v>
      </c>
      <c r="I240" s="56">
        <f t="shared" si="102"/>
        <v>85325.7</v>
      </c>
    </row>
    <row r="241" spans="1:9" s="5" customFormat="1" ht="22.5" x14ac:dyDescent="0.2">
      <c r="A241" s="84" t="s">
        <v>77</v>
      </c>
      <c r="B241" s="13" t="s">
        <v>191</v>
      </c>
      <c r="C241" s="14">
        <v>1</v>
      </c>
      <c r="D241" s="13" t="s">
        <v>2</v>
      </c>
      <c r="E241" s="82" t="s">
        <v>198</v>
      </c>
      <c r="F241" s="12">
        <v>600</v>
      </c>
      <c r="G241" s="16">
        <f t="shared" ref="G241:I241" si="103">G242</f>
        <v>80966.100000000006</v>
      </c>
      <c r="H241" s="16">
        <f t="shared" si="103"/>
        <v>82072.600000000006</v>
      </c>
      <c r="I241" s="56">
        <f t="shared" si="103"/>
        <v>85325.7</v>
      </c>
    </row>
    <row r="242" spans="1:9" s="5" customFormat="1" x14ac:dyDescent="0.2">
      <c r="A242" s="84" t="s">
        <v>148</v>
      </c>
      <c r="B242" s="13" t="s">
        <v>191</v>
      </c>
      <c r="C242" s="14">
        <v>1</v>
      </c>
      <c r="D242" s="13" t="s">
        <v>2</v>
      </c>
      <c r="E242" s="82" t="s">
        <v>198</v>
      </c>
      <c r="F242" s="12">
        <v>610</v>
      </c>
      <c r="G242" s="16">
        <v>80966.100000000006</v>
      </c>
      <c r="H242" s="16">
        <v>82072.600000000006</v>
      </c>
      <c r="I242" s="56">
        <v>85325.7</v>
      </c>
    </row>
    <row r="243" spans="1:9" s="5" customFormat="1" ht="33.75" x14ac:dyDescent="0.2">
      <c r="A243" s="84" t="s">
        <v>197</v>
      </c>
      <c r="B243" s="13" t="s">
        <v>191</v>
      </c>
      <c r="C243" s="14">
        <v>1</v>
      </c>
      <c r="D243" s="13" t="s">
        <v>2</v>
      </c>
      <c r="E243" s="82" t="s">
        <v>196</v>
      </c>
      <c r="F243" s="12" t="s">
        <v>7</v>
      </c>
      <c r="G243" s="16">
        <f t="shared" ref="G243:I243" si="104">G244</f>
        <v>7823.9</v>
      </c>
      <c r="H243" s="16">
        <f t="shared" si="104"/>
        <v>7926.2</v>
      </c>
      <c r="I243" s="56">
        <f t="shared" si="104"/>
        <v>8234.1</v>
      </c>
    </row>
    <row r="244" spans="1:9" s="5" customFormat="1" ht="22.5" x14ac:dyDescent="0.2">
      <c r="A244" s="84" t="s">
        <v>77</v>
      </c>
      <c r="B244" s="13" t="s">
        <v>191</v>
      </c>
      <c r="C244" s="14">
        <v>1</v>
      </c>
      <c r="D244" s="13" t="s">
        <v>2</v>
      </c>
      <c r="E244" s="82" t="s">
        <v>196</v>
      </c>
      <c r="F244" s="12">
        <v>600</v>
      </c>
      <c r="G244" s="16">
        <f t="shared" ref="G244:I244" si="105">G245</f>
        <v>7823.9</v>
      </c>
      <c r="H244" s="16">
        <f t="shared" si="105"/>
        <v>7926.2</v>
      </c>
      <c r="I244" s="56">
        <f t="shared" si="105"/>
        <v>8234.1</v>
      </c>
    </row>
    <row r="245" spans="1:9" s="5" customFormat="1" x14ac:dyDescent="0.2">
      <c r="A245" s="84" t="s">
        <v>148</v>
      </c>
      <c r="B245" s="13" t="s">
        <v>191</v>
      </c>
      <c r="C245" s="14">
        <v>1</v>
      </c>
      <c r="D245" s="13" t="s">
        <v>2</v>
      </c>
      <c r="E245" s="82" t="s">
        <v>196</v>
      </c>
      <c r="F245" s="12">
        <v>610</v>
      </c>
      <c r="G245" s="15">
        <v>7823.9</v>
      </c>
      <c r="H245" s="15">
        <v>7926.2</v>
      </c>
      <c r="I245" s="56">
        <v>8234.1</v>
      </c>
    </row>
    <row r="246" spans="1:9" s="5" customFormat="1" ht="45" x14ac:dyDescent="0.2">
      <c r="A246" s="84" t="s">
        <v>195</v>
      </c>
      <c r="B246" s="13" t="s">
        <v>191</v>
      </c>
      <c r="C246" s="14">
        <v>1</v>
      </c>
      <c r="D246" s="13" t="s">
        <v>2</v>
      </c>
      <c r="E246" s="82" t="s">
        <v>194</v>
      </c>
      <c r="F246" s="12" t="s">
        <v>7</v>
      </c>
      <c r="G246" s="16">
        <f t="shared" ref="G246:I246" si="106">G247</f>
        <v>23680</v>
      </c>
      <c r="H246" s="16">
        <f t="shared" si="106"/>
        <v>23996.6</v>
      </c>
      <c r="I246" s="56">
        <f t="shared" si="106"/>
        <v>24951.5</v>
      </c>
    </row>
    <row r="247" spans="1:9" s="5" customFormat="1" ht="22.5" x14ac:dyDescent="0.2">
      <c r="A247" s="84" t="s">
        <v>77</v>
      </c>
      <c r="B247" s="13" t="s">
        <v>191</v>
      </c>
      <c r="C247" s="14">
        <v>1</v>
      </c>
      <c r="D247" s="13" t="s">
        <v>2</v>
      </c>
      <c r="E247" s="82" t="s">
        <v>194</v>
      </c>
      <c r="F247" s="12">
        <v>600</v>
      </c>
      <c r="G247" s="16">
        <f t="shared" ref="G247:I247" si="107">G248</f>
        <v>23680</v>
      </c>
      <c r="H247" s="16">
        <f t="shared" si="107"/>
        <v>23996.6</v>
      </c>
      <c r="I247" s="56">
        <f t="shared" si="107"/>
        <v>24951.5</v>
      </c>
    </row>
    <row r="248" spans="1:9" s="5" customFormat="1" x14ac:dyDescent="0.2">
      <c r="A248" s="84" t="s">
        <v>148</v>
      </c>
      <c r="B248" s="13" t="s">
        <v>191</v>
      </c>
      <c r="C248" s="14">
        <v>1</v>
      </c>
      <c r="D248" s="13" t="s">
        <v>2</v>
      </c>
      <c r="E248" s="82" t="s">
        <v>194</v>
      </c>
      <c r="F248" s="12">
        <v>610</v>
      </c>
      <c r="G248" s="16">
        <v>23680</v>
      </c>
      <c r="H248" s="16">
        <v>23996.6</v>
      </c>
      <c r="I248" s="56">
        <v>24951.5</v>
      </c>
    </row>
    <row r="249" spans="1:9" s="5" customFormat="1" ht="33.75" x14ac:dyDescent="0.2">
      <c r="A249" s="84" t="s">
        <v>256</v>
      </c>
      <c r="B249" s="13" t="s">
        <v>191</v>
      </c>
      <c r="C249" s="14">
        <v>1</v>
      </c>
      <c r="D249" s="13" t="s">
        <v>2</v>
      </c>
      <c r="E249" s="82" t="s">
        <v>193</v>
      </c>
      <c r="F249" s="12" t="s">
        <v>7</v>
      </c>
      <c r="G249" s="16">
        <f t="shared" ref="G249:I249" si="108">G250</f>
        <v>411.7</v>
      </c>
      <c r="H249" s="16">
        <f t="shared" si="108"/>
        <v>0</v>
      </c>
      <c r="I249" s="56">
        <f t="shared" si="108"/>
        <v>0</v>
      </c>
    </row>
    <row r="250" spans="1:9" s="5" customFormat="1" ht="22.5" x14ac:dyDescent="0.2">
      <c r="A250" s="84" t="s">
        <v>77</v>
      </c>
      <c r="B250" s="13" t="s">
        <v>191</v>
      </c>
      <c r="C250" s="14">
        <v>1</v>
      </c>
      <c r="D250" s="13" t="s">
        <v>2</v>
      </c>
      <c r="E250" s="82" t="s">
        <v>193</v>
      </c>
      <c r="F250" s="12">
        <v>600</v>
      </c>
      <c r="G250" s="16">
        <f t="shared" ref="G250:I250" si="109">G251</f>
        <v>411.7</v>
      </c>
      <c r="H250" s="16">
        <f t="shared" si="109"/>
        <v>0</v>
      </c>
      <c r="I250" s="56">
        <f t="shared" si="109"/>
        <v>0</v>
      </c>
    </row>
    <row r="251" spans="1:9" s="5" customFormat="1" x14ac:dyDescent="0.2">
      <c r="A251" s="84" t="s">
        <v>148</v>
      </c>
      <c r="B251" s="13" t="s">
        <v>191</v>
      </c>
      <c r="C251" s="14">
        <v>1</v>
      </c>
      <c r="D251" s="13" t="s">
        <v>2</v>
      </c>
      <c r="E251" s="82" t="s">
        <v>193</v>
      </c>
      <c r="F251" s="12">
        <v>610</v>
      </c>
      <c r="G251" s="16">
        <v>411.7</v>
      </c>
      <c r="H251" s="16">
        <v>0</v>
      </c>
      <c r="I251" s="56">
        <v>0</v>
      </c>
    </row>
    <row r="252" spans="1:9" s="5" customFormat="1" ht="67.5" x14ac:dyDescent="0.2">
      <c r="A252" s="84" t="s">
        <v>202</v>
      </c>
      <c r="B252" s="13" t="s">
        <v>191</v>
      </c>
      <c r="C252" s="14">
        <v>1</v>
      </c>
      <c r="D252" s="13" t="s">
        <v>2</v>
      </c>
      <c r="E252" s="82" t="s">
        <v>266</v>
      </c>
      <c r="F252" s="12"/>
      <c r="G252" s="16">
        <f t="shared" ref="G252:I252" si="110">G253</f>
        <v>610.5</v>
      </c>
      <c r="H252" s="16">
        <f t="shared" si="110"/>
        <v>635</v>
      </c>
      <c r="I252" s="56">
        <f t="shared" si="110"/>
        <v>660.4</v>
      </c>
    </row>
    <row r="253" spans="1:9" s="5" customFormat="1" ht="22.5" x14ac:dyDescent="0.2">
      <c r="A253" s="84" t="s">
        <v>77</v>
      </c>
      <c r="B253" s="13" t="s">
        <v>191</v>
      </c>
      <c r="C253" s="14">
        <v>1</v>
      </c>
      <c r="D253" s="13" t="s">
        <v>2</v>
      </c>
      <c r="E253" s="82" t="s">
        <v>266</v>
      </c>
      <c r="F253" s="12">
        <v>600</v>
      </c>
      <c r="G253" s="16">
        <f t="shared" ref="G253:I253" si="111">G254</f>
        <v>610.5</v>
      </c>
      <c r="H253" s="16">
        <f t="shared" si="111"/>
        <v>635</v>
      </c>
      <c r="I253" s="56">
        <f t="shared" si="111"/>
        <v>660.4</v>
      </c>
    </row>
    <row r="254" spans="1:9" s="5" customFormat="1" x14ac:dyDescent="0.2">
      <c r="A254" s="84" t="s">
        <v>148</v>
      </c>
      <c r="B254" s="13" t="s">
        <v>191</v>
      </c>
      <c r="C254" s="14">
        <v>1</v>
      </c>
      <c r="D254" s="13" t="s">
        <v>2</v>
      </c>
      <c r="E254" s="82" t="s">
        <v>266</v>
      </c>
      <c r="F254" s="12">
        <v>610</v>
      </c>
      <c r="G254" s="16">
        <v>610.5</v>
      </c>
      <c r="H254" s="16">
        <v>635</v>
      </c>
      <c r="I254" s="56">
        <v>660.4</v>
      </c>
    </row>
    <row r="255" spans="1:9" s="5" customFormat="1" x14ac:dyDescent="0.2">
      <c r="A255" s="54" t="s">
        <v>279</v>
      </c>
      <c r="B255" s="23" t="s">
        <v>191</v>
      </c>
      <c r="C255" s="24">
        <v>2</v>
      </c>
      <c r="D255" s="23" t="s">
        <v>2</v>
      </c>
      <c r="E255" s="25">
        <v>0</v>
      </c>
      <c r="F255" s="8"/>
      <c r="G255" s="31">
        <f>G259+G256</f>
        <v>903</v>
      </c>
      <c r="H255" s="31">
        <f t="shared" ref="H255:I255" si="112">H259+H256</f>
        <v>889</v>
      </c>
      <c r="I255" s="31">
        <f t="shared" si="112"/>
        <v>946</v>
      </c>
    </row>
    <row r="256" spans="1:9" s="5" customFormat="1" ht="22.5" x14ac:dyDescent="0.2">
      <c r="A256" s="84" t="s">
        <v>172</v>
      </c>
      <c r="B256" s="13" t="s">
        <v>191</v>
      </c>
      <c r="C256" s="14">
        <v>2</v>
      </c>
      <c r="D256" s="13" t="s">
        <v>2</v>
      </c>
      <c r="E256" s="11">
        <v>80300</v>
      </c>
      <c r="F256" s="12"/>
      <c r="G256" s="16">
        <f>G257</f>
        <v>25</v>
      </c>
      <c r="H256" s="16">
        <f t="shared" ref="H256:I256" si="113">H257</f>
        <v>0</v>
      </c>
      <c r="I256" s="56">
        <f t="shared" si="113"/>
        <v>25</v>
      </c>
    </row>
    <row r="257" spans="1:9" s="5" customFormat="1" ht="22.5" x14ac:dyDescent="0.2">
      <c r="A257" s="3" t="s">
        <v>77</v>
      </c>
      <c r="B257" s="13" t="s">
        <v>191</v>
      </c>
      <c r="C257" s="14">
        <v>2</v>
      </c>
      <c r="D257" s="13" t="s">
        <v>2</v>
      </c>
      <c r="E257" s="11">
        <v>80300</v>
      </c>
      <c r="F257" s="12">
        <v>600</v>
      </c>
      <c r="G257" s="16">
        <f>G258</f>
        <v>25</v>
      </c>
      <c r="H257" s="16">
        <f t="shared" ref="H257:I257" si="114">H258</f>
        <v>0</v>
      </c>
      <c r="I257" s="56">
        <f t="shared" si="114"/>
        <v>25</v>
      </c>
    </row>
    <row r="258" spans="1:9" s="5" customFormat="1" x14ac:dyDescent="0.2">
      <c r="A258" s="3" t="s">
        <v>148</v>
      </c>
      <c r="B258" s="13" t="s">
        <v>191</v>
      </c>
      <c r="C258" s="14">
        <v>2</v>
      </c>
      <c r="D258" s="13" t="s">
        <v>2</v>
      </c>
      <c r="E258" s="11">
        <v>80300</v>
      </c>
      <c r="F258" s="12">
        <v>610</v>
      </c>
      <c r="G258" s="16">
        <v>25</v>
      </c>
      <c r="H258" s="16">
        <v>0</v>
      </c>
      <c r="I258" s="56">
        <v>25</v>
      </c>
    </row>
    <row r="259" spans="1:9" s="5" customFormat="1" ht="45" x14ac:dyDescent="0.2">
      <c r="A259" s="84" t="s">
        <v>206</v>
      </c>
      <c r="B259" s="13" t="s">
        <v>191</v>
      </c>
      <c r="C259" s="14">
        <v>2</v>
      </c>
      <c r="D259" s="13" t="s">
        <v>2</v>
      </c>
      <c r="E259" s="82" t="s">
        <v>205</v>
      </c>
      <c r="F259" s="12" t="s">
        <v>7</v>
      </c>
      <c r="G259" s="16">
        <f t="shared" ref="G259:I259" si="115">G260</f>
        <v>878</v>
      </c>
      <c r="H259" s="16">
        <f t="shared" si="115"/>
        <v>889</v>
      </c>
      <c r="I259" s="56">
        <f t="shared" si="115"/>
        <v>921</v>
      </c>
    </row>
    <row r="260" spans="1:9" s="5" customFormat="1" ht="22.5" x14ac:dyDescent="0.2">
      <c r="A260" s="84" t="s">
        <v>77</v>
      </c>
      <c r="B260" s="13" t="s">
        <v>191</v>
      </c>
      <c r="C260" s="14">
        <v>2</v>
      </c>
      <c r="D260" s="13" t="s">
        <v>2</v>
      </c>
      <c r="E260" s="82" t="s">
        <v>205</v>
      </c>
      <c r="F260" s="12">
        <v>600</v>
      </c>
      <c r="G260" s="16">
        <f t="shared" ref="G260:I260" si="116">G261</f>
        <v>878</v>
      </c>
      <c r="H260" s="16">
        <f t="shared" si="116"/>
        <v>889</v>
      </c>
      <c r="I260" s="56">
        <f t="shared" si="116"/>
        <v>921</v>
      </c>
    </row>
    <row r="261" spans="1:9" s="5" customFormat="1" x14ac:dyDescent="0.2">
      <c r="A261" s="84" t="s">
        <v>148</v>
      </c>
      <c r="B261" s="13" t="s">
        <v>191</v>
      </c>
      <c r="C261" s="14">
        <v>2</v>
      </c>
      <c r="D261" s="13" t="s">
        <v>2</v>
      </c>
      <c r="E261" s="82" t="s">
        <v>205</v>
      </c>
      <c r="F261" s="12">
        <v>610</v>
      </c>
      <c r="G261" s="16">
        <v>878</v>
      </c>
      <c r="H261" s="16">
        <v>889</v>
      </c>
      <c r="I261" s="56">
        <v>921</v>
      </c>
    </row>
    <row r="262" spans="1:9" s="5" customFormat="1" x14ac:dyDescent="0.2">
      <c r="A262" s="54" t="s">
        <v>280</v>
      </c>
      <c r="B262" s="23" t="s">
        <v>191</v>
      </c>
      <c r="C262" s="24">
        <v>3</v>
      </c>
      <c r="D262" s="23" t="s">
        <v>2</v>
      </c>
      <c r="E262" s="25">
        <v>0</v>
      </c>
      <c r="F262" s="8"/>
      <c r="G262" s="31">
        <f>G266+G263</f>
        <v>4869.1000000000004</v>
      </c>
      <c r="H262" s="31">
        <f t="shared" ref="H262:I262" si="117">H266+H263</f>
        <v>4935</v>
      </c>
      <c r="I262" s="55">
        <f t="shared" si="117"/>
        <v>5126</v>
      </c>
    </row>
    <row r="263" spans="1:9" s="5" customFormat="1" ht="22.5" x14ac:dyDescent="0.2">
      <c r="A263" s="84" t="s">
        <v>172</v>
      </c>
      <c r="B263" s="9">
        <v>5</v>
      </c>
      <c r="C263" s="10">
        <v>3</v>
      </c>
      <c r="D263" s="9" t="s">
        <v>2</v>
      </c>
      <c r="E263" s="11">
        <v>80300</v>
      </c>
      <c r="F263" s="12"/>
      <c r="G263" s="16">
        <f>G264</f>
        <v>75</v>
      </c>
      <c r="H263" s="16">
        <f t="shared" ref="H263:I263" si="118">H264</f>
        <v>75</v>
      </c>
      <c r="I263" s="56">
        <f t="shared" si="118"/>
        <v>75</v>
      </c>
    </row>
    <row r="264" spans="1:9" s="5" customFormat="1" ht="22.5" x14ac:dyDescent="0.2">
      <c r="A264" s="3" t="s">
        <v>77</v>
      </c>
      <c r="B264" s="9">
        <v>5</v>
      </c>
      <c r="C264" s="10">
        <v>3</v>
      </c>
      <c r="D264" s="9" t="s">
        <v>2</v>
      </c>
      <c r="E264" s="11">
        <v>80300</v>
      </c>
      <c r="F264" s="12">
        <v>600</v>
      </c>
      <c r="G264" s="16">
        <f>G265</f>
        <v>75</v>
      </c>
      <c r="H264" s="16">
        <f t="shared" ref="H264:I264" si="119">H265</f>
        <v>75</v>
      </c>
      <c r="I264" s="56">
        <f t="shared" si="119"/>
        <v>75</v>
      </c>
    </row>
    <row r="265" spans="1:9" s="5" customFormat="1" x14ac:dyDescent="0.2">
      <c r="A265" s="3" t="s">
        <v>148</v>
      </c>
      <c r="B265" s="9">
        <v>5</v>
      </c>
      <c r="C265" s="10">
        <v>3</v>
      </c>
      <c r="D265" s="9" t="s">
        <v>2</v>
      </c>
      <c r="E265" s="11">
        <v>80300</v>
      </c>
      <c r="F265" s="12">
        <v>610</v>
      </c>
      <c r="G265" s="16">
        <v>75</v>
      </c>
      <c r="H265" s="16">
        <v>75</v>
      </c>
      <c r="I265" s="56">
        <v>75</v>
      </c>
    </row>
    <row r="266" spans="1:9" s="5" customFormat="1" ht="33.75" x14ac:dyDescent="0.2">
      <c r="A266" s="3" t="s">
        <v>208</v>
      </c>
      <c r="B266" s="13" t="s">
        <v>191</v>
      </c>
      <c r="C266" s="14">
        <v>3</v>
      </c>
      <c r="D266" s="13" t="s">
        <v>2</v>
      </c>
      <c r="E266" s="82">
        <v>85150</v>
      </c>
      <c r="F266" s="12"/>
      <c r="G266" s="16">
        <f t="shared" ref="G266:I266" si="120">G267</f>
        <v>4794.1000000000004</v>
      </c>
      <c r="H266" s="16">
        <f t="shared" si="120"/>
        <v>4860</v>
      </c>
      <c r="I266" s="56">
        <f t="shared" si="120"/>
        <v>5051</v>
      </c>
    </row>
    <row r="267" spans="1:9" s="5" customFormat="1" ht="22.5" x14ac:dyDescent="0.2">
      <c r="A267" s="3" t="s">
        <v>77</v>
      </c>
      <c r="B267" s="13" t="s">
        <v>191</v>
      </c>
      <c r="C267" s="14">
        <v>3</v>
      </c>
      <c r="D267" s="13" t="s">
        <v>2</v>
      </c>
      <c r="E267" s="82">
        <v>85150</v>
      </c>
      <c r="F267" s="12">
        <v>600</v>
      </c>
      <c r="G267" s="16">
        <f t="shared" ref="G267:I267" si="121">G268</f>
        <v>4794.1000000000004</v>
      </c>
      <c r="H267" s="16">
        <f t="shared" si="121"/>
        <v>4860</v>
      </c>
      <c r="I267" s="56">
        <f t="shared" si="121"/>
        <v>5051</v>
      </c>
    </row>
    <row r="268" spans="1:9" s="5" customFormat="1" x14ac:dyDescent="0.2">
      <c r="A268" s="3" t="s">
        <v>148</v>
      </c>
      <c r="B268" s="13" t="s">
        <v>191</v>
      </c>
      <c r="C268" s="14">
        <v>3</v>
      </c>
      <c r="D268" s="13" t="s">
        <v>2</v>
      </c>
      <c r="E268" s="82">
        <v>85150</v>
      </c>
      <c r="F268" s="12">
        <v>610</v>
      </c>
      <c r="G268" s="15">
        <v>4794.1000000000004</v>
      </c>
      <c r="H268" s="15">
        <v>4860</v>
      </c>
      <c r="I268" s="56">
        <v>5051</v>
      </c>
    </row>
    <row r="269" spans="1:9" s="5" customFormat="1" ht="45" x14ac:dyDescent="0.2">
      <c r="A269" s="54" t="s">
        <v>277</v>
      </c>
      <c r="B269" s="23" t="s">
        <v>36</v>
      </c>
      <c r="C269" s="24" t="s">
        <v>3</v>
      </c>
      <c r="D269" s="23" t="s">
        <v>2</v>
      </c>
      <c r="E269" s="25" t="s">
        <v>9</v>
      </c>
      <c r="F269" s="8" t="s">
        <v>7</v>
      </c>
      <c r="G269" s="31">
        <f>G270+G280+G286</f>
        <v>6777.7532100000008</v>
      </c>
      <c r="H269" s="31">
        <f>H270+H280+H286</f>
        <v>6454.7657900000004</v>
      </c>
      <c r="I269" s="55">
        <f>I270+I280+I286</f>
        <v>5651.7639200000003</v>
      </c>
    </row>
    <row r="270" spans="1:9" s="5" customFormat="1" x14ac:dyDescent="0.2">
      <c r="A270" s="54" t="s">
        <v>291</v>
      </c>
      <c r="B270" s="23">
        <v>6</v>
      </c>
      <c r="C270" s="24">
        <v>1</v>
      </c>
      <c r="D270" s="23">
        <v>0</v>
      </c>
      <c r="E270" s="25">
        <v>0</v>
      </c>
      <c r="F270" s="8"/>
      <c r="G270" s="31">
        <f>G271+G276</f>
        <v>724.1</v>
      </c>
      <c r="H270" s="31">
        <f t="shared" ref="H270:I270" si="122">H271+H276</f>
        <v>724.1</v>
      </c>
      <c r="I270" s="55">
        <f t="shared" si="122"/>
        <v>724.1</v>
      </c>
    </row>
    <row r="271" spans="1:9" s="5" customFormat="1" x14ac:dyDescent="0.2">
      <c r="A271" s="84" t="s">
        <v>37</v>
      </c>
      <c r="B271" s="13" t="s">
        <v>36</v>
      </c>
      <c r="C271" s="14">
        <v>1</v>
      </c>
      <c r="D271" s="13" t="s">
        <v>2</v>
      </c>
      <c r="E271" s="82" t="s">
        <v>35</v>
      </c>
      <c r="F271" s="12" t="s">
        <v>7</v>
      </c>
      <c r="G271" s="15">
        <f>G272+G274</f>
        <v>483.7</v>
      </c>
      <c r="H271" s="15">
        <f t="shared" ref="H271:I271" si="123">H272+H274</f>
        <v>483.7</v>
      </c>
      <c r="I271" s="56">
        <f t="shared" si="123"/>
        <v>483.7</v>
      </c>
    </row>
    <row r="272" spans="1:9" s="5" customFormat="1" ht="45" x14ac:dyDescent="0.2">
      <c r="A272" s="84" t="s">
        <v>6</v>
      </c>
      <c r="B272" s="13" t="s">
        <v>36</v>
      </c>
      <c r="C272" s="14">
        <v>1</v>
      </c>
      <c r="D272" s="13" t="s">
        <v>2</v>
      </c>
      <c r="E272" s="82" t="s">
        <v>35</v>
      </c>
      <c r="F272" s="12">
        <v>100</v>
      </c>
      <c r="G272" s="15">
        <f>G273</f>
        <v>400</v>
      </c>
      <c r="H272" s="15">
        <f t="shared" ref="H272:I272" si="124">H273</f>
        <v>400</v>
      </c>
      <c r="I272" s="56">
        <f t="shared" si="124"/>
        <v>400</v>
      </c>
    </row>
    <row r="273" spans="1:9" s="5" customFormat="1" ht="22.5" x14ac:dyDescent="0.2">
      <c r="A273" s="84" t="s">
        <v>5</v>
      </c>
      <c r="B273" s="13" t="s">
        <v>36</v>
      </c>
      <c r="C273" s="14">
        <v>1</v>
      </c>
      <c r="D273" s="13" t="s">
        <v>2</v>
      </c>
      <c r="E273" s="82" t="s">
        <v>35</v>
      </c>
      <c r="F273" s="12">
        <v>120</v>
      </c>
      <c r="G273" s="15">
        <v>400</v>
      </c>
      <c r="H273" s="15">
        <v>400</v>
      </c>
      <c r="I273" s="56">
        <v>400</v>
      </c>
    </row>
    <row r="274" spans="1:9" s="5" customFormat="1" ht="22.5" x14ac:dyDescent="0.2">
      <c r="A274" s="84" t="s">
        <v>14</v>
      </c>
      <c r="B274" s="13" t="s">
        <v>36</v>
      </c>
      <c r="C274" s="14">
        <v>1</v>
      </c>
      <c r="D274" s="13" t="s">
        <v>2</v>
      </c>
      <c r="E274" s="82" t="s">
        <v>35</v>
      </c>
      <c r="F274" s="12">
        <v>200</v>
      </c>
      <c r="G274" s="15">
        <f>G275</f>
        <v>83.7</v>
      </c>
      <c r="H274" s="15">
        <f t="shared" ref="H274:I274" si="125">H275</f>
        <v>83.7</v>
      </c>
      <c r="I274" s="56">
        <f t="shared" si="125"/>
        <v>83.7</v>
      </c>
    </row>
    <row r="275" spans="1:9" s="5" customFormat="1" ht="22.5" x14ac:dyDescent="0.2">
      <c r="A275" s="84" t="s">
        <v>13</v>
      </c>
      <c r="B275" s="13" t="s">
        <v>36</v>
      </c>
      <c r="C275" s="14">
        <v>1</v>
      </c>
      <c r="D275" s="13" t="s">
        <v>2</v>
      </c>
      <c r="E275" s="82" t="s">
        <v>35</v>
      </c>
      <c r="F275" s="12">
        <v>240</v>
      </c>
      <c r="G275" s="15">
        <v>83.7</v>
      </c>
      <c r="H275" s="15">
        <v>83.7</v>
      </c>
      <c r="I275" s="56">
        <v>83.7</v>
      </c>
    </row>
    <row r="276" spans="1:9" s="5" customFormat="1" x14ac:dyDescent="0.2">
      <c r="A276" s="3" t="s">
        <v>317</v>
      </c>
      <c r="B276" s="9" t="s">
        <v>36</v>
      </c>
      <c r="C276" s="10">
        <v>1</v>
      </c>
      <c r="D276" s="9" t="s">
        <v>316</v>
      </c>
      <c r="E276" s="11"/>
      <c r="F276" s="12"/>
      <c r="G276" s="15">
        <f>G277</f>
        <v>240.4</v>
      </c>
      <c r="H276" s="15">
        <f t="shared" ref="H276:I277" si="126">H277</f>
        <v>240.4</v>
      </c>
      <c r="I276" s="56">
        <f t="shared" si="126"/>
        <v>240.4</v>
      </c>
    </row>
    <row r="277" spans="1:9" s="5" customFormat="1" ht="33.75" x14ac:dyDescent="0.2">
      <c r="A277" s="3" t="s">
        <v>318</v>
      </c>
      <c r="B277" s="9" t="s">
        <v>36</v>
      </c>
      <c r="C277" s="10">
        <v>1</v>
      </c>
      <c r="D277" s="9" t="s">
        <v>316</v>
      </c>
      <c r="E277" s="11">
        <v>80440</v>
      </c>
      <c r="F277" s="12"/>
      <c r="G277" s="15">
        <f>G278</f>
        <v>240.4</v>
      </c>
      <c r="H277" s="15">
        <f t="shared" si="126"/>
        <v>240.4</v>
      </c>
      <c r="I277" s="15">
        <f t="shared" si="126"/>
        <v>240.4</v>
      </c>
    </row>
    <row r="278" spans="1:9" s="5" customFormat="1" ht="22.5" x14ac:dyDescent="0.2">
      <c r="A278" s="3" t="s">
        <v>14</v>
      </c>
      <c r="B278" s="9" t="s">
        <v>36</v>
      </c>
      <c r="C278" s="10">
        <v>1</v>
      </c>
      <c r="D278" s="9" t="s">
        <v>316</v>
      </c>
      <c r="E278" s="11">
        <v>80440</v>
      </c>
      <c r="F278" s="12">
        <v>200</v>
      </c>
      <c r="G278" s="15">
        <f>G279</f>
        <v>240.4</v>
      </c>
      <c r="H278" s="15">
        <f t="shared" ref="H278:I278" si="127">H279</f>
        <v>240.4</v>
      </c>
      <c r="I278" s="56">
        <f t="shared" si="127"/>
        <v>240.4</v>
      </c>
    </row>
    <row r="279" spans="1:9" s="5" customFormat="1" ht="22.5" x14ac:dyDescent="0.2">
      <c r="A279" s="3" t="s">
        <v>13</v>
      </c>
      <c r="B279" s="9" t="s">
        <v>36</v>
      </c>
      <c r="C279" s="10">
        <v>1</v>
      </c>
      <c r="D279" s="9" t="s">
        <v>316</v>
      </c>
      <c r="E279" s="11">
        <v>80440</v>
      </c>
      <c r="F279" s="12">
        <v>240</v>
      </c>
      <c r="G279" s="15">
        <v>240.4</v>
      </c>
      <c r="H279" s="15">
        <v>240.4</v>
      </c>
      <c r="I279" s="56">
        <v>240.4</v>
      </c>
    </row>
    <row r="280" spans="1:9" s="5" customFormat="1" x14ac:dyDescent="0.2">
      <c r="A280" s="54" t="s">
        <v>290</v>
      </c>
      <c r="B280" s="23" t="s">
        <v>36</v>
      </c>
      <c r="C280" s="24">
        <v>2</v>
      </c>
      <c r="D280" s="23" t="s">
        <v>2</v>
      </c>
      <c r="E280" s="25">
        <v>0</v>
      </c>
      <c r="F280" s="42"/>
      <c r="G280" s="31">
        <f>G281</f>
        <v>157</v>
      </c>
      <c r="H280" s="31">
        <f t="shared" ref="H280:I280" si="128">H281</f>
        <v>157</v>
      </c>
      <c r="I280" s="31">
        <f t="shared" si="128"/>
        <v>157</v>
      </c>
    </row>
    <row r="281" spans="1:9" s="5" customFormat="1" x14ac:dyDescent="0.2">
      <c r="A281" s="84" t="s">
        <v>59</v>
      </c>
      <c r="B281" s="13" t="s">
        <v>36</v>
      </c>
      <c r="C281" s="14">
        <v>2</v>
      </c>
      <c r="D281" s="13" t="s">
        <v>2</v>
      </c>
      <c r="E281" s="82" t="s">
        <v>58</v>
      </c>
      <c r="F281" s="12" t="s">
        <v>7</v>
      </c>
      <c r="G281" s="16">
        <f>G282+G284</f>
        <v>157</v>
      </c>
      <c r="H281" s="16">
        <f t="shared" ref="H281:I281" si="129">H282+H284</f>
        <v>157</v>
      </c>
      <c r="I281" s="56">
        <f t="shared" si="129"/>
        <v>157</v>
      </c>
    </row>
    <row r="282" spans="1:9" s="5" customFormat="1" ht="45" x14ac:dyDescent="0.2">
      <c r="A282" s="84" t="s">
        <v>6</v>
      </c>
      <c r="B282" s="13" t="s">
        <v>36</v>
      </c>
      <c r="C282" s="14">
        <v>2</v>
      </c>
      <c r="D282" s="13" t="s">
        <v>2</v>
      </c>
      <c r="E282" s="82" t="s">
        <v>58</v>
      </c>
      <c r="F282" s="12">
        <v>100</v>
      </c>
      <c r="G282" s="15">
        <f>G283</f>
        <v>20</v>
      </c>
      <c r="H282" s="15">
        <f t="shared" ref="H282:I282" si="130">H283</f>
        <v>20</v>
      </c>
      <c r="I282" s="56">
        <f t="shared" si="130"/>
        <v>20</v>
      </c>
    </row>
    <row r="283" spans="1:9" s="5" customFormat="1" ht="22.5" x14ac:dyDescent="0.2">
      <c r="A283" s="84" t="s">
        <v>5</v>
      </c>
      <c r="B283" s="13" t="s">
        <v>36</v>
      </c>
      <c r="C283" s="14">
        <v>2</v>
      </c>
      <c r="D283" s="13" t="s">
        <v>2</v>
      </c>
      <c r="E283" s="82" t="s">
        <v>58</v>
      </c>
      <c r="F283" s="12">
        <v>120</v>
      </c>
      <c r="G283" s="15">
        <v>20</v>
      </c>
      <c r="H283" s="15">
        <v>20</v>
      </c>
      <c r="I283" s="56">
        <v>20</v>
      </c>
    </row>
    <row r="284" spans="1:9" s="5" customFormat="1" ht="22.5" x14ac:dyDescent="0.2">
      <c r="A284" s="84" t="s">
        <v>14</v>
      </c>
      <c r="B284" s="13" t="s">
        <v>36</v>
      </c>
      <c r="C284" s="14">
        <v>2</v>
      </c>
      <c r="D284" s="13" t="s">
        <v>2</v>
      </c>
      <c r="E284" s="82" t="s">
        <v>58</v>
      </c>
      <c r="F284" s="12">
        <v>200</v>
      </c>
      <c r="G284" s="15">
        <f>G285</f>
        <v>137</v>
      </c>
      <c r="H284" s="15">
        <f t="shared" ref="H284:I284" si="131">H285</f>
        <v>137</v>
      </c>
      <c r="I284" s="56">
        <f t="shared" si="131"/>
        <v>137</v>
      </c>
    </row>
    <row r="285" spans="1:9" s="5" customFormat="1" ht="22.5" x14ac:dyDescent="0.2">
      <c r="A285" s="84" t="s">
        <v>13</v>
      </c>
      <c r="B285" s="13" t="s">
        <v>36</v>
      </c>
      <c r="C285" s="14">
        <v>2</v>
      </c>
      <c r="D285" s="13" t="s">
        <v>2</v>
      </c>
      <c r="E285" s="82" t="s">
        <v>58</v>
      </c>
      <c r="F285" s="12">
        <v>240</v>
      </c>
      <c r="G285" s="15">
        <v>137</v>
      </c>
      <c r="H285" s="15">
        <v>137</v>
      </c>
      <c r="I285" s="56">
        <v>137</v>
      </c>
    </row>
    <row r="286" spans="1:9" s="5" customFormat="1" ht="22.5" x14ac:dyDescent="0.2">
      <c r="A286" s="54" t="s">
        <v>289</v>
      </c>
      <c r="B286" s="23">
        <v>6</v>
      </c>
      <c r="C286" s="24">
        <v>3</v>
      </c>
      <c r="D286" s="23">
        <v>0</v>
      </c>
      <c r="E286" s="25">
        <v>0</v>
      </c>
      <c r="F286" s="8"/>
      <c r="G286" s="31">
        <f>G287+G290+G293+G296+G301+G304+G307+G310+G313</f>
        <v>5896.6532100000004</v>
      </c>
      <c r="H286" s="31">
        <f t="shared" ref="H286:I286" si="132">H287+H290+H293+H296+H301+H304+H307+H310+H313</f>
        <v>5573.66579</v>
      </c>
      <c r="I286" s="55">
        <f t="shared" si="132"/>
        <v>4770.66392</v>
      </c>
    </row>
    <row r="287" spans="1:9" s="5" customFormat="1" ht="22.5" x14ac:dyDescent="0.2">
      <c r="A287" s="84" t="s">
        <v>246</v>
      </c>
      <c r="B287" s="13" t="s">
        <v>36</v>
      </c>
      <c r="C287" s="14">
        <v>3</v>
      </c>
      <c r="D287" s="13">
        <v>0</v>
      </c>
      <c r="E287" s="82">
        <v>78730</v>
      </c>
      <c r="F287" s="12"/>
      <c r="G287" s="15">
        <f>G288</f>
        <v>100.023</v>
      </c>
      <c r="H287" s="15">
        <f t="shared" ref="H287:I288" si="133">H288</f>
        <v>104.01900000000001</v>
      </c>
      <c r="I287" s="56">
        <f t="shared" si="133"/>
        <v>108.167</v>
      </c>
    </row>
    <row r="288" spans="1:9" s="5" customFormat="1" x14ac:dyDescent="0.2">
      <c r="A288" s="84" t="s">
        <v>40</v>
      </c>
      <c r="B288" s="13" t="s">
        <v>36</v>
      </c>
      <c r="C288" s="14">
        <v>3</v>
      </c>
      <c r="D288" s="13">
        <v>0</v>
      </c>
      <c r="E288" s="82">
        <v>78730</v>
      </c>
      <c r="F288" s="12">
        <v>300</v>
      </c>
      <c r="G288" s="15">
        <f>G289</f>
        <v>100.023</v>
      </c>
      <c r="H288" s="15">
        <f t="shared" si="133"/>
        <v>104.01900000000001</v>
      </c>
      <c r="I288" s="56">
        <f t="shared" si="133"/>
        <v>108.167</v>
      </c>
    </row>
    <row r="289" spans="1:9" s="5" customFormat="1" ht="22.5" x14ac:dyDescent="0.2">
      <c r="A289" s="84" t="s">
        <v>44</v>
      </c>
      <c r="B289" s="13" t="s">
        <v>36</v>
      </c>
      <c r="C289" s="14">
        <v>3</v>
      </c>
      <c r="D289" s="13">
        <v>0</v>
      </c>
      <c r="E289" s="82">
        <v>78730</v>
      </c>
      <c r="F289" s="12">
        <v>320</v>
      </c>
      <c r="G289" s="16">
        <v>100.023</v>
      </c>
      <c r="H289" s="16">
        <v>104.01900000000001</v>
      </c>
      <c r="I289" s="56">
        <v>108.167</v>
      </c>
    </row>
    <row r="290" spans="1:9" s="5" customFormat="1" ht="45" x14ac:dyDescent="0.2">
      <c r="A290" s="84" t="s">
        <v>100</v>
      </c>
      <c r="B290" s="13" t="s">
        <v>36</v>
      </c>
      <c r="C290" s="14">
        <v>3</v>
      </c>
      <c r="D290" s="13" t="s">
        <v>2</v>
      </c>
      <c r="E290" s="82" t="s">
        <v>101</v>
      </c>
      <c r="F290" s="12" t="s">
        <v>7</v>
      </c>
      <c r="G290" s="16">
        <f t="shared" ref="G290:I291" si="134">G291</f>
        <v>1429.4447399999999</v>
      </c>
      <c r="H290" s="16">
        <f t="shared" si="134"/>
        <v>1470.03</v>
      </c>
      <c r="I290" s="56">
        <f t="shared" si="134"/>
        <v>762.88013000000001</v>
      </c>
    </row>
    <row r="291" spans="1:9" s="5" customFormat="1" ht="22.5" x14ac:dyDescent="0.2">
      <c r="A291" s="84" t="s">
        <v>99</v>
      </c>
      <c r="B291" s="13" t="s">
        <v>36</v>
      </c>
      <c r="C291" s="14">
        <v>3</v>
      </c>
      <c r="D291" s="13" t="s">
        <v>2</v>
      </c>
      <c r="E291" s="82" t="s">
        <v>101</v>
      </c>
      <c r="F291" s="12">
        <v>400</v>
      </c>
      <c r="G291" s="16">
        <f t="shared" si="134"/>
        <v>1429.4447399999999</v>
      </c>
      <c r="H291" s="16">
        <f t="shared" si="134"/>
        <v>1470.03</v>
      </c>
      <c r="I291" s="56">
        <f t="shared" si="134"/>
        <v>762.88013000000001</v>
      </c>
    </row>
    <row r="292" spans="1:9" s="5" customFormat="1" x14ac:dyDescent="0.2">
      <c r="A292" s="84" t="s">
        <v>98</v>
      </c>
      <c r="B292" s="13" t="s">
        <v>36</v>
      </c>
      <c r="C292" s="14">
        <v>3</v>
      </c>
      <c r="D292" s="13" t="s">
        <v>2</v>
      </c>
      <c r="E292" s="82" t="s">
        <v>101</v>
      </c>
      <c r="F292" s="12">
        <v>410</v>
      </c>
      <c r="G292" s="16">
        <v>1429.4447399999999</v>
      </c>
      <c r="H292" s="16">
        <v>1470.03</v>
      </c>
      <c r="I292" s="56">
        <v>762.88013000000001</v>
      </c>
    </row>
    <row r="293" spans="1:9" s="5" customFormat="1" ht="45" x14ac:dyDescent="0.2">
      <c r="A293" s="84" t="s">
        <v>51</v>
      </c>
      <c r="B293" s="13" t="s">
        <v>36</v>
      </c>
      <c r="C293" s="14">
        <v>3</v>
      </c>
      <c r="D293" s="13" t="s">
        <v>2</v>
      </c>
      <c r="E293" s="82" t="s">
        <v>50</v>
      </c>
      <c r="F293" s="12" t="s">
        <v>7</v>
      </c>
      <c r="G293" s="16">
        <v>24.114000000000001</v>
      </c>
      <c r="H293" s="16">
        <v>24.114000000000001</v>
      </c>
      <c r="I293" s="56">
        <v>24.114000000000001</v>
      </c>
    </row>
    <row r="294" spans="1:9" s="5" customFormat="1" x14ac:dyDescent="0.2">
      <c r="A294" s="84" t="s">
        <v>40</v>
      </c>
      <c r="B294" s="13" t="s">
        <v>36</v>
      </c>
      <c r="C294" s="14">
        <v>3</v>
      </c>
      <c r="D294" s="13" t="s">
        <v>2</v>
      </c>
      <c r="E294" s="82" t="s">
        <v>50</v>
      </c>
      <c r="F294" s="12">
        <v>300</v>
      </c>
      <c r="G294" s="16">
        <v>24.114000000000001</v>
      </c>
      <c r="H294" s="16">
        <v>24.114000000000001</v>
      </c>
      <c r="I294" s="56">
        <v>24.114000000000001</v>
      </c>
    </row>
    <row r="295" spans="1:9" s="5" customFormat="1" ht="22.5" x14ac:dyDescent="0.2">
      <c r="A295" s="84" t="s">
        <v>44</v>
      </c>
      <c r="B295" s="13" t="s">
        <v>36</v>
      </c>
      <c r="C295" s="14">
        <v>3</v>
      </c>
      <c r="D295" s="13" t="s">
        <v>2</v>
      </c>
      <c r="E295" s="82" t="s">
        <v>50</v>
      </c>
      <c r="F295" s="12">
        <v>320</v>
      </c>
      <c r="G295" s="16">
        <v>24.114000000000001</v>
      </c>
      <c r="H295" s="16">
        <v>24.114000000000001</v>
      </c>
      <c r="I295" s="56">
        <v>24.114000000000001</v>
      </c>
    </row>
    <row r="296" spans="1:9" s="5" customFormat="1" x14ac:dyDescent="0.2">
      <c r="A296" s="3" t="s">
        <v>46</v>
      </c>
      <c r="B296" s="13" t="s">
        <v>36</v>
      </c>
      <c r="C296" s="14">
        <v>3</v>
      </c>
      <c r="D296" s="13" t="s">
        <v>2</v>
      </c>
      <c r="E296" s="82">
        <v>80540</v>
      </c>
      <c r="F296" s="12"/>
      <c r="G296" s="15">
        <f>G297+G299</f>
        <v>82.8</v>
      </c>
      <c r="H296" s="15">
        <f t="shared" ref="H296:I296" si="135">H297+H299</f>
        <v>82.8</v>
      </c>
      <c r="I296" s="56">
        <f t="shared" si="135"/>
        <v>82.8</v>
      </c>
    </row>
    <row r="297" spans="1:9" s="5" customFormat="1" ht="22.5" x14ac:dyDescent="0.2">
      <c r="A297" s="84" t="s">
        <v>14</v>
      </c>
      <c r="B297" s="13" t="s">
        <v>36</v>
      </c>
      <c r="C297" s="14">
        <v>3</v>
      </c>
      <c r="D297" s="13" t="s">
        <v>2</v>
      </c>
      <c r="E297" s="82" t="s">
        <v>45</v>
      </c>
      <c r="F297" s="12">
        <v>200</v>
      </c>
      <c r="G297" s="15">
        <f>G298</f>
        <v>71</v>
      </c>
      <c r="H297" s="15">
        <f t="shared" ref="H297:I297" si="136">H298</f>
        <v>71</v>
      </c>
      <c r="I297" s="56">
        <f t="shared" si="136"/>
        <v>71</v>
      </c>
    </row>
    <row r="298" spans="1:9" s="5" customFormat="1" ht="22.5" x14ac:dyDescent="0.2">
      <c r="A298" s="84" t="s">
        <v>13</v>
      </c>
      <c r="B298" s="13" t="s">
        <v>36</v>
      </c>
      <c r="C298" s="14">
        <v>3</v>
      </c>
      <c r="D298" s="13" t="s">
        <v>2</v>
      </c>
      <c r="E298" s="82" t="s">
        <v>45</v>
      </c>
      <c r="F298" s="12">
        <v>240</v>
      </c>
      <c r="G298" s="15">
        <v>71</v>
      </c>
      <c r="H298" s="15">
        <v>71</v>
      </c>
      <c r="I298" s="56">
        <v>71</v>
      </c>
    </row>
    <row r="299" spans="1:9" s="5" customFormat="1" x14ac:dyDescent="0.2">
      <c r="A299" s="84" t="s">
        <v>40</v>
      </c>
      <c r="B299" s="13" t="s">
        <v>36</v>
      </c>
      <c r="C299" s="14">
        <v>3</v>
      </c>
      <c r="D299" s="13" t="s">
        <v>2</v>
      </c>
      <c r="E299" s="82" t="s">
        <v>45</v>
      </c>
      <c r="F299" s="12">
        <v>300</v>
      </c>
      <c r="G299" s="15">
        <f>G300</f>
        <v>11.8</v>
      </c>
      <c r="H299" s="15">
        <f t="shared" ref="H299:I299" si="137">H300</f>
        <v>11.8</v>
      </c>
      <c r="I299" s="56">
        <f t="shared" si="137"/>
        <v>11.8</v>
      </c>
    </row>
    <row r="300" spans="1:9" s="5" customFormat="1" ht="22.5" x14ac:dyDescent="0.2">
      <c r="A300" s="84" t="s">
        <v>44</v>
      </c>
      <c r="B300" s="13" t="s">
        <v>36</v>
      </c>
      <c r="C300" s="14">
        <v>3</v>
      </c>
      <c r="D300" s="13" t="s">
        <v>2</v>
      </c>
      <c r="E300" s="82" t="s">
        <v>45</v>
      </c>
      <c r="F300" s="12">
        <v>320</v>
      </c>
      <c r="G300" s="15">
        <v>11.8</v>
      </c>
      <c r="H300" s="15">
        <v>11.8</v>
      </c>
      <c r="I300" s="56">
        <v>11.8</v>
      </c>
    </row>
    <row r="301" spans="1:9" s="5" customFormat="1" ht="56.25" x14ac:dyDescent="0.2">
      <c r="A301" s="84" t="s">
        <v>292</v>
      </c>
      <c r="B301" s="13">
        <v>6</v>
      </c>
      <c r="C301" s="14">
        <v>3</v>
      </c>
      <c r="D301" s="13" t="s">
        <v>2</v>
      </c>
      <c r="E301" s="82">
        <v>87010</v>
      </c>
      <c r="F301" s="12"/>
      <c r="G301" s="16">
        <f t="shared" ref="G301:I302" si="138">G302</f>
        <v>0</v>
      </c>
      <c r="H301" s="16">
        <f t="shared" si="138"/>
        <v>100</v>
      </c>
      <c r="I301" s="56">
        <f t="shared" si="138"/>
        <v>0</v>
      </c>
    </row>
    <row r="302" spans="1:9" s="5" customFormat="1" x14ac:dyDescent="0.2">
      <c r="A302" s="84" t="s">
        <v>40</v>
      </c>
      <c r="B302" s="13">
        <v>6</v>
      </c>
      <c r="C302" s="14">
        <v>3</v>
      </c>
      <c r="D302" s="13" t="s">
        <v>2</v>
      </c>
      <c r="E302" s="82">
        <v>87010</v>
      </c>
      <c r="F302" s="12">
        <v>300</v>
      </c>
      <c r="G302" s="16">
        <f>G303</f>
        <v>0</v>
      </c>
      <c r="H302" s="16">
        <f t="shared" si="138"/>
        <v>100</v>
      </c>
      <c r="I302" s="56">
        <f t="shared" si="138"/>
        <v>0</v>
      </c>
    </row>
    <row r="303" spans="1:9" s="5" customFormat="1" x14ac:dyDescent="0.2">
      <c r="A303" s="84" t="s">
        <v>42</v>
      </c>
      <c r="B303" s="13">
        <v>6</v>
      </c>
      <c r="C303" s="14">
        <v>3</v>
      </c>
      <c r="D303" s="13" t="s">
        <v>2</v>
      </c>
      <c r="E303" s="82">
        <v>87010</v>
      </c>
      <c r="F303" s="12">
        <v>310</v>
      </c>
      <c r="G303" s="16">
        <v>0</v>
      </c>
      <c r="H303" s="16">
        <v>100</v>
      </c>
      <c r="I303" s="56">
        <v>0</v>
      </c>
    </row>
    <row r="304" spans="1:9" s="5" customFormat="1" ht="56.25" x14ac:dyDescent="0.2">
      <c r="A304" s="84" t="s">
        <v>43</v>
      </c>
      <c r="B304" s="13" t="s">
        <v>36</v>
      </c>
      <c r="C304" s="14">
        <v>3</v>
      </c>
      <c r="D304" s="13" t="s">
        <v>2</v>
      </c>
      <c r="E304" s="82" t="s">
        <v>41</v>
      </c>
      <c r="F304" s="12" t="s">
        <v>7</v>
      </c>
      <c r="G304" s="15">
        <f>G305</f>
        <v>70</v>
      </c>
      <c r="H304" s="15">
        <f t="shared" ref="H304:I305" si="139">H305</f>
        <v>70</v>
      </c>
      <c r="I304" s="56">
        <f t="shared" si="139"/>
        <v>70</v>
      </c>
    </row>
    <row r="305" spans="1:9" s="5" customFormat="1" x14ac:dyDescent="0.2">
      <c r="A305" s="84" t="s">
        <v>40</v>
      </c>
      <c r="B305" s="13" t="s">
        <v>36</v>
      </c>
      <c r="C305" s="14">
        <v>3</v>
      </c>
      <c r="D305" s="13" t="s">
        <v>2</v>
      </c>
      <c r="E305" s="82" t="s">
        <v>41</v>
      </c>
      <c r="F305" s="12">
        <v>300</v>
      </c>
      <c r="G305" s="15">
        <f>G306</f>
        <v>70</v>
      </c>
      <c r="H305" s="15">
        <f t="shared" si="139"/>
        <v>70</v>
      </c>
      <c r="I305" s="56">
        <f t="shared" si="139"/>
        <v>70</v>
      </c>
    </row>
    <row r="306" spans="1:9" s="5" customFormat="1" x14ac:dyDescent="0.2">
      <c r="A306" s="84" t="s">
        <v>42</v>
      </c>
      <c r="B306" s="13" t="s">
        <v>36</v>
      </c>
      <c r="C306" s="14">
        <v>3</v>
      </c>
      <c r="D306" s="13" t="s">
        <v>2</v>
      </c>
      <c r="E306" s="82" t="s">
        <v>41</v>
      </c>
      <c r="F306" s="12">
        <v>310</v>
      </c>
      <c r="G306" s="15">
        <v>70</v>
      </c>
      <c r="H306" s="15">
        <v>70</v>
      </c>
      <c r="I306" s="56">
        <v>70</v>
      </c>
    </row>
    <row r="307" spans="1:9" s="5" customFormat="1" x14ac:dyDescent="0.2">
      <c r="A307" s="84" t="s">
        <v>243</v>
      </c>
      <c r="B307" s="13" t="s">
        <v>36</v>
      </c>
      <c r="C307" s="14">
        <v>3</v>
      </c>
      <c r="D307" s="13" t="s">
        <v>2</v>
      </c>
      <c r="E307" s="82" t="s">
        <v>53</v>
      </c>
      <c r="F307" s="12" t="s">
        <v>7</v>
      </c>
      <c r="G307" s="15">
        <f t="shared" ref="G307:I308" si="140">G308</f>
        <v>2000</v>
      </c>
      <c r="H307" s="15">
        <f t="shared" si="140"/>
        <v>2000</v>
      </c>
      <c r="I307" s="56">
        <f t="shared" si="140"/>
        <v>2000</v>
      </c>
    </row>
    <row r="308" spans="1:9" s="5" customFormat="1" x14ac:dyDescent="0.2">
      <c r="A308" s="84" t="s">
        <v>40</v>
      </c>
      <c r="B308" s="13" t="s">
        <v>36</v>
      </c>
      <c r="C308" s="14">
        <v>3</v>
      </c>
      <c r="D308" s="13" t="s">
        <v>2</v>
      </c>
      <c r="E308" s="82" t="s">
        <v>53</v>
      </c>
      <c r="F308" s="12">
        <v>300</v>
      </c>
      <c r="G308" s="15">
        <f>G309</f>
        <v>2000</v>
      </c>
      <c r="H308" s="15">
        <f t="shared" si="140"/>
        <v>2000</v>
      </c>
      <c r="I308" s="56">
        <f t="shared" si="140"/>
        <v>2000</v>
      </c>
    </row>
    <row r="309" spans="1:9" s="5" customFormat="1" ht="22.5" x14ac:dyDescent="0.2">
      <c r="A309" s="84" t="s">
        <v>44</v>
      </c>
      <c r="B309" s="13" t="s">
        <v>36</v>
      </c>
      <c r="C309" s="14">
        <v>3</v>
      </c>
      <c r="D309" s="13" t="s">
        <v>2</v>
      </c>
      <c r="E309" s="82" t="s">
        <v>53</v>
      </c>
      <c r="F309" s="12">
        <v>320</v>
      </c>
      <c r="G309" s="15">
        <v>2000</v>
      </c>
      <c r="H309" s="15">
        <v>2000</v>
      </c>
      <c r="I309" s="56">
        <v>2000</v>
      </c>
    </row>
    <row r="310" spans="1:9" s="5" customFormat="1" x14ac:dyDescent="0.2">
      <c r="A310" s="3" t="s">
        <v>48</v>
      </c>
      <c r="B310" s="13" t="s">
        <v>36</v>
      </c>
      <c r="C310" s="14">
        <v>3</v>
      </c>
      <c r="D310" s="13" t="s">
        <v>2</v>
      </c>
      <c r="E310" s="82" t="s">
        <v>49</v>
      </c>
      <c r="F310" s="12" t="s">
        <v>7</v>
      </c>
      <c r="G310" s="15">
        <f>G311</f>
        <v>556.6</v>
      </c>
      <c r="H310" s="15">
        <f t="shared" ref="H310:I311" si="141">H311</f>
        <v>0</v>
      </c>
      <c r="I310" s="56">
        <f t="shared" si="141"/>
        <v>0</v>
      </c>
    </row>
    <row r="311" spans="1:9" s="5" customFormat="1" x14ac:dyDescent="0.2">
      <c r="A311" s="3" t="s">
        <v>40</v>
      </c>
      <c r="B311" s="13" t="s">
        <v>36</v>
      </c>
      <c r="C311" s="14">
        <v>3</v>
      </c>
      <c r="D311" s="13" t="s">
        <v>2</v>
      </c>
      <c r="E311" s="82" t="s">
        <v>49</v>
      </c>
      <c r="F311" s="12">
        <v>300</v>
      </c>
      <c r="G311" s="15">
        <f>G312</f>
        <v>556.6</v>
      </c>
      <c r="H311" s="15">
        <f t="shared" si="141"/>
        <v>0</v>
      </c>
      <c r="I311" s="56">
        <f t="shared" si="141"/>
        <v>0</v>
      </c>
    </row>
    <row r="312" spans="1:9" s="5" customFormat="1" ht="22.5" x14ac:dyDescent="0.2">
      <c r="A312" s="3" t="s">
        <v>44</v>
      </c>
      <c r="B312" s="13" t="s">
        <v>36</v>
      </c>
      <c r="C312" s="14">
        <v>3</v>
      </c>
      <c r="D312" s="13" t="s">
        <v>2</v>
      </c>
      <c r="E312" s="82" t="s">
        <v>49</v>
      </c>
      <c r="F312" s="12">
        <v>320</v>
      </c>
      <c r="G312" s="15">
        <v>556.6</v>
      </c>
      <c r="H312" s="15">
        <v>0</v>
      </c>
      <c r="I312" s="56">
        <v>0</v>
      </c>
    </row>
    <row r="313" spans="1:9" s="5" customFormat="1" ht="33.75" x14ac:dyDescent="0.2">
      <c r="A313" s="84" t="s">
        <v>239</v>
      </c>
      <c r="B313" s="13" t="s">
        <v>36</v>
      </c>
      <c r="C313" s="14">
        <v>3</v>
      </c>
      <c r="D313" s="13" t="s">
        <v>2</v>
      </c>
      <c r="E313" s="82" t="s">
        <v>97</v>
      </c>
      <c r="F313" s="12" t="s">
        <v>7</v>
      </c>
      <c r="G313" s="16">
        <f t="shared" ref="G313:I314" si="142">G314</f>
        <v>1633.67147</v>
      </c>
      <c r="H313" s="16">
        <f t="shared" si="142"/>
        <v>1722.70279</v>
      </c>
      <c r="I313" s="56">
        <f t="shared" si="142"/>
        <v>1722.70279</v>
      </c>
    </row>
    <row r="314" spans="1:9" s="5" customFormat="1" ht="22.5" x14ac:dyDescent="0.2">
      <c r="A314" s="84" t="s">
        <v>99</v>
      </c>
      <c r="B314" s="13" t="s">
        <v>36</v>
      </c>
      <c r="C314" s="14">
        <v>3</v>
      </c>
      <c r="D314" s="13" t="s">
        <v>2</v>
      </c>
      <c r="E314" s="82" t="s">
        <v>97</v>
      </c>
      <c r="F314" s="12">
        <v>400</v>
      </c>
      <c r="G314" s="16">
        <f t="shared" si="142"/>
        <v>1633.67147</v>
      </c>
      <c r="H314" s="16">
        <f t="shared" si="142"/>
        <v>1722.70279</v>
      </c>
      <c r="I314" s="56">
        <f t="shared" si="142"/>
        <v>1722.70279</v>
      </c>
    </row>
    <row r="315" spans="1:9" s="5" customFormat="1" x14ac:dyDescent="0.2">
      <c r="A315" s="84" t="s">
        <v>98</v>
      </c>
      <c r="B315" s="13" t="s">
        <v>36</v>
      </c>
      <c r="C315" s="14">
        <v>3</v>
      </c>
      <c r="D315" s="13" t="s">
        <v>2</v>
      </c>
      <c r="E315" s="82" t="s">
        <v>97</v>
      </c>
      <c r="F315" s="12">
        <v>410</v>
      </c>
      <c r="G315" s="16">
        <v>1633.67147</v>
      </c>
      <c r="H315" s="16">
        <v>1722.70279</v>
      </c>
      <c r="I315" s="56">
        <v>1722.70279</v>
      </c>
    </row>
    <row r="316" spans="1:9" s="5" customFormat="1" ht="45" x14ac:dyDescent="0.2">
      <c r="A316" s="54" t="s">
        <v>287</v>
      </c>
      <c r="B316" s="23">
        <v>8</v>
      </c>
      <c r="C316" s="24" t="s">
        <v>3</v>
      </c>
      <c r="D316" s="23" t="s">
        <v>2</v>
      </c>
      <c r="E316" s="25" t="s">
        <v>9</v>
      </c>
      <c r="F316" s="8" t="s">
        <v>7</v>
      </c>
      <c r="G316" s="31">
        <f>G320+G323+G326+G317</f>
        <v>463.6</v>
      </c>
      <c r="H316" s="31">
        <f t="shared" ref="H316:I316" si="143">H320+H323+H326+H317</f>
        <v>50</v>
      </c>
      <c r="I316" s="31">
        <f t="shared" si="143"/>
        <v>50</v>
      </c>
    </row>
    <row r="317" spans="1:9" s="5" customFormat="1" ht="22.5" x14ac:dyDescent="0.2">
      <c r="A317" s="84" t="s">
        <v>293</v>
      </c>
      <c r="B317" s="13">
        <v>8</v>
      </c>
      <c r="C317" s="14" t="s">
        <v>3</v>
      </c>
      <c r="D317" s="13" t="s">
        <v>2</v>
      </c>
      <c r="E317" s="82">
        <v>80410</v>
      </c>
      <c r="F317" s="8"/>
      <c r="G317" s="16">
        <f>G318</f>
        <v>10</v>
      </c>
      <c r="H317" s="16">
        <f t="shared" ref="H317:I318" si="144">H318</f>
        <v>10</v>
      </c>
      <c r="I317" s="56">
        <f t="shared" si="144"/>
        <v>10</v>
      </c>
    </row>
    <row r="318" spans="1:9" s="5" customFormat="1" ht="22.5" x14ac:dyDescent="0.2">
      <c r="A318" s="84" t="s">
        <v>14</v>
      </c>
      <c r="B318" s="13">
        <v>8</v>
      </c>
      <c r="C318" s="14" t="s">
        <v>3</v>
      </c>
      <c r="D318" s="13" t="s">
        <v>2</v>
      </c>
      <c r="E318" s="82">
        <v>80410</v>
      </c>
      <c r="F318" s="12">
        <v>200</v>
      </c>
      <c r="G318" s="16">
        <f>G319</f>
        <v>10</v>
      </c>
      <c r="H318" s="16">
        <f t="shared" si="144"/>
        <v>10</v>
      </c>
      <c r="I318" s="56">
        <f t="shared" si="144"/>
        <v>10</v>
      </c>
    </row>
    <row r="319" spans="1:9" s="5" customFormat="1" ht="22.5" x14ac:dyDescent="0.2">
      <c r="A319" s="84" t="s">
        <v>13</v>
      </c>
      <c r="B319" s="13">
        <v>8</v>
      </c>
      <c r="C319" s="14" t="s">
        <v>3</v>
      </c>
      <c r="D319" s="13" t="s">
        <v>2</v>
      </c>
      <c r="E319" s="82">
        <v>80410</v>
      </c>
      <c r="F319" s="12">
        <v>240</v>
      </c>
      <c r="G319" s="16">
        <v>10</v>
      </c>
      <c r="H319" s="16">
        <v>10</v>
      </c>
      <c r="I319" s="56">
        <v>10</v>
      </c>
    </row>
    <row r="320" spans="1:9" s="5" customFormat="1" x14ac:dyDescent="0.2">
      <c r="A320" s="84" t="s">
        <v>59</v>
      </c>
      <c r="B320" s="13">
        <v>8</v>
      </c>
      <c r="C320" s="14" t="s">
        <v>3</v>
      </c>
      <c r="D320" s="13" t="s">
        <v>2</v>
      </c>
      <c r="E320" s="82" t="s">
        <v>58</v>
      </c>
      <c r="F320" s="12" t="s">
        <v>7</v>
      </c>
      <c r="G320" s="15">
        <f>G321</f>
        <v>20</v>
      </c>
      <c r="H320" s="15">
        <f t="shared" ref="H320:I321" si="145">H321</f>
        <v>20</v>
      </c>
      <c r="I320" s="56">
        <f t="shared" si="145"/>
        <v>20</v>
      </c>
    </row>
    <row r="321" spans="1:9" s="5" customFormat="1" ht="22.5" x14ac:dyDescent="0.2">
      <c r="A321" s="84" t="s">
        <v>14</v>
      </c>
      <c r="B321" s="13">
        <v>8</v>
      </c>
      <c r="C321" s="14" t="s">
        <v>3</v>
      </c>
      <c r="D321" s="13" t="s">
        <v>2</v>
      </c>
      <c r="E321" s="82" t="s">
        <v>58</v>
      </c>
      <c r="F321" s="12">
        <v>200</v>
      </c>
      <c r="G321" s="15">
        <f>G322</f>
        <v>20</v>
      </c>
      <c r="H321" s="15">
        <f t="shared" si="145"/>
        <v>20</v>
      </c>
      <c r="I321" s="56">
        <f t="shared" si="145"/>
        <v>20</v>
      </c>
    </row>
    <row r="322" spans="1:9" s="5" customFormat="1" ht="22.5" x14ac:dyDescent="0.2">
      <c r="A322" s="84" t="s">
        <v>13</v>
      </c>
      <c r="B322" s="13">
        <v>8</v>
      </c>
      <c r="C322" s="14" t="s">
        <v>3</v>
      </c>
      <c r="D322" s="13" t="s">
        <v>2</v>
      </c>
      <c r="E322" s="82" t="s">
        <v>58</v>
      </c>
      <c r="F322" s="12">
        <v>240</v>
      </c>
      <c r="G322" s="16">
        <v>20</v>
      </c>
      <c r="H322" s="16">
        <v>20</v>
      </c>
      <c r="I322" s="56">
        <v>20</v>
      </c>
    </row>
    <row r="323" spans="1:9" s="5" customFormat="1" x14ac:dyDescent="0.2">
      <c r="A323" s="84" t="s">
        <v>57</v>
      </c>
      <c r="B323" s="13">
        <v>8</v>
      </c>
      <c r="C323" s="14" t="s">
        <v>3</v>
      </c>
      <c r="D323" s="13" t="s">
        <v>2</v>
      </c>
      <c r="E323" s="82">
        <v>80460</v>
      </c>
      <c r="F323" s="12" t="s">
        <v>7</v>
      </c>
      <c r="G323" s="15">
        <f>G324</f>
        <v>10</v>
      </c>
      <c r="H323" s="15">
        <f t="shared" ref="H323:I324" si="146">H324</f>
        <v>10</v>
      </c>
      <c r="I323" s="56">
        <f t="shared" si="146"/>
        <v>10</v>
      </c>
    </row>
    <row r="324" spans="1:9" s="5" customFormat="1" ht="22.5" x14ac:dyDescent="0.2">
      <c r="A324" s="84" t="s">
        <v>14</v>
      </c>
      <c r="B324" s="13">
        <v>8</v>
      </c>
      <c r="C324" s="14" t="s">
        <v>3</v>
      </c>
      <c r="D324" s="13" t="s">
        <v>2</v>
      </c>
      <c r="E324" s="82" t="s">
        <v>56</v>
      </c>
      <c r="F324" s="12">
        <v>200</v>
      </c>
      <c r="G324" s="15">
        <f>G325</f>
        <v>10</v>
      </c>
      <c r="H324" s="15">
        <f t="shared" si="146"/>
        <v>10</v>
      </c>
      <c r="I324" s="56">
        <f t="shared" si="146"/>
        <v>10</v>
      </c>
    </row>
    <row r="325" spans="1:9" s="5" customFormat="1" ht="22.5" x14ac:dyDescent="0.2">
      <c r="A325" s="84" t="s">
        <v>13</v>
      </c>
      <c r="B325" s="13">
        <v>8</v>
      </c>
      <c r="C325" s="14" t="s">
        <v>3</v>
      </c>
      <c r="D325" s="13" t="s">
        <v>2</v>
      </c>
      <c r="E325" s="82" t="s">
        <v>56</v>
      </c>
      <c r="F325" s="12">
        <v>240</v>
      </c>
      <c r="G325" s="15">
        <v>10</v>
      </c>
      <c r="H325" s="15">
        <v>10</v>
      </c>
      <c r="I325" s="56">
        <v>10</v>
      </c>
    </row>
    <row r="326" spans="1:9" s="5" customFormat="1" ht="22.5" x14ac:dyDescent="0.2">
      <c r="A326" s="84" t="s">
        <v>63</v>
      </c>
      <c r="B326" s="13">
        <v>8</v>
      </c>
      <c r="C326" s="14" t="s">
        <v>3</v>
      </c>
      <c r="D326" s="13" t="s">
        <v>2</v>
      </c>
      <c r="E326" s="82" t="s">
        <v>62</v>
      </c>
      <c r="F326" s="12" t="s">
        <v>7</v>
      </c>
      <c r="G326" s="15">
        <f>G327</f>
        <v>423.6</v>
      </c>
      <c r="H326" s="15">
        <f t="shared" ref="H326:I327" si="147">H327</f>
        <v>10</v>
      </c>
      <c r="I326" s="56">
        <f t="shared" si="147"/>
        <v>10</v>
      </c>
    </row>
    <row r="327" spans="1:9" s="5" customFormat="1" ht="22.5" x14ac:dyDescent="0.2">
      <c r="A327" s="84" t="s">
        <v>14</v>
      </c>
      <c r="B327" s="13">
        <v>8</v>
      </c>
      <c r="C327" s="14" t="s">
        <v>3</v>
      </c>
      <c r="D327" s="13" t="s">
        <v>2</v>
      </c>
      <c r="E327" s="82" t="s">
        <v>62</v>
      </c>
      <c r="F327" s="12">
        <v>200</v>
      </c>
      <c r="G327" s="15">
        <f>G328</f>
        <v>423.6</v>
      </c>
      <c r="H327" s="15">
        <f t="shared" si="147"/>
        <v>10</v>
      </c>
      <c r="I327" s="56">
        <f t="shared" si="147"/>
        <v>10</v>
      </c>
    </row>
    <row r="328" spans="1:9" s="5" customFormat="1" ht="22.5" x14ac:dyDescent="0.2">
      <c r="A328" s="84" t="s">
        <v>13</v>
      </c>
      <c r="B328" s="13">
        <v>8</v>
      </c>
      <c r="C328" s="14" t="s">
        <v>3</v>
      </c>
      <c r="D328" s="13" t="s">
        <v>2</v>
      </c>
      <c r="E328" s="82" t="s">
        <v>62</v>
      </c>
      <c r="F328" s="12">
        <v>240</v>
      </c>
      <c r="G328" s="15">
        <v>423.6</v>
      </c>
      <c r="H328" s="15">
        <v>10</v>
      </c>
      <c r="I328" s="56">
        <v>10</v>
      </c>
    </row>
    <row r="329" spans="1:9" s="5" customFormat="1" ht="56.25" x14ac:dyDescent="0.2">
      <c r="A329" s="54" t="s">
        <v>286</v>
      </c>
      <c r="B329" s="23" t="s">
        <v>66</v>
      </c>
      <c r="C329" s="24" t="s">
        <v>3</v>
      </c>
      <c r="D329" s="23" t="s">
        <v>2</v>
      </c>
      <c r="E329" s="25" t="s">
        <v>9</v>
      </c>
      <c r="F329" s="8" t="s">
        <v>7</v>
      </c>
      <c r="G329" s="31">
        <f t="shared" ref="G329:I329" si="148">G330+G335+G342+G345+G350</f>
        <v>20006.339999999997</v>
      </c>
      <c r="H329" s="31">
        <f t="shared" si="148"/>
        <v>19176.654999999999</v>
      </c>
      <c r="I329" s="55">
        <f t="shared" si="148"/>
        <v>19756.254999999997</v>
      </c>
    </row>
    <row r="330" spans="1:9" s="5" customFormat="1" ht="22.5" x14ac:dyDescent="0.2">
      <c r="A330" s="84" t="s">
        <v>15</v>
      </c>
      <c r="B330" s="13" t="s">
        <v>66</v>
      </c>
      <c r="C330" s="14" t="s">
        <v>3</v>
      </c>
      <c r="D330" s="13" t="s">
        <v>2</v>
      </c>
      <c r="E330" s="82" t="s">
        <v>11</v>
      </c>
      <c r="F330" s="12" t="s">
        <v>7</v>
      </c>
      <c r="G330" s="15">
        <f>G331+G333</f>
        <v>3120.5</v>
      </c>
      <c r="H330" s="15">
        <f t="shared" ref="H330:I330" si="149">H331+H333</f>
        <v>3149.7</v>
      </c>
      <c r="I330" s="56">
        <f t="shared" si="149"/>
        <v>3267.4</v>
      </c>
    </row>
    <row r="331" spans="1:9" s="5" customFormat="1" ht="45" x14ac:dyDescent="0.2">
      <c r="A331" s="84" t="s">
        <v>6</v>
      </c>
      <c r="B331" s="13" t="s">
        <v>66</v>
      </c>
      <c r="C331" s="14" t="s">
        <v>3</v>
      </c>
      <c r="D331" s="13" t="s">
        <v>2</v>
      </c>
      <c r="E331" s="82" t="s">
        <v>11</v>
      </c>
      <c r="F331" s="12">
        <v>100</v>
      </c>
      <c r="G331" s="15">
        <f>G332</f>
        <v>3067.5</v>
      </c>
      <c r="H331" s="15">
        <f t="shared" ref="H331:I331" si="150">H332</f>
        <v>3096.7</v>
      </c>
      <c r="I331" s="56">
        <f t="shared" si="150"/>
        <v>3214.4</v>
      </c>
    </row>
    <row r="332" spans="1:9" s="5" customFormat="1" ht="22.5" x14ac:dyDescent="0.2">
      <c r="A332" s="84" t="s">
        <v>5</v>
      </c>
      <c r="B332" s="13" t="s">
        <v>66</v>
      </c>
      <c r="C332" s="14" t="s">
        <v>3</v>
      </c>
      <c r="D332" s="13" t="s">
        <v>2</v>
      </c>
      <c r="E332" s="82" t="s">
        <v>11</v>
      </c>
      <c r="F332" s="12">
        <v>120</v>
      </c>
      <c r="G332" s="15">
        <v>3067.5</v>
      </c>
      <c r="H332" s="15">
        <v>3096.7</v>
      </c>
      <c r="I332" s="56">
        <v>3214.4</v>
      </c>
    </row>
    <row r="333" spans="1:9" s="5" customFormat="1" ht="22.5" x14ac:dyDescent="0.2">
      <c r="A333" s="84" t="s">
        <v>14</v>
      </c>
      <c r="B333" s="13" t="s">
        <v>66</v>
      </c>
      <c r="C333" s="14" t="s">
        <v>3</v>
      </c>
      <c r="D333" s="13" t="s">
        <v>2</v>
      </c>
      <c r="E333" s="82" t="s">
        <v>11</v>
      </c>
      <c r="F333" s="12">
        <v>200</v>
      </c>
      <c r="G333" s="15">
        <f>G334</f>
        <v>53</v>
      </c>
      <c r="H333" s="15">
        <f t="shared" ref="H333:I333" si="151">H334</f>
        <v>53</v>
      </c>
      <c r="I333" s="56">
        <f t="shared" si="151"/>
        <v>53</v>
      </c>
    </row>
    <row r="334" spans="1:9" s="5" customFormat="1" ht="22.5" x14ac:dyDescent="0.2">
      <c r="A334" s="84" t="s">
        <v>13</v>
      </c>
      <c r="B334" s="13" t="s">
        <v>66</v>
      </c>
      <c r="C334" s="14" t="s">
        <v>3</v>
      </c>
      <c r="D334" s="13" t="s">
        <v>2</v>
      </c>
      <c r="E334" s="82" t="s">
        <v>11</v>
      </c>
      <c r="F334" s="12">
        <v>240</v>
      </c>
      <c r="G334" s="15">
        <v>53</v>
      </c>
      <c r="H334" s="15">
        <v>53</v>
      </c>
      <c r="I334" s="56">
        <v>53</v>
      </c>
    </row>
    <row r="335" spans="1:9" s="5" customFormat="1" ht="22.5" x14ac:dyDescent="0.2">
      <c r="A335" s="84" t="s">
        <v>73</v>
      </c>
      <c r="B335" s="13" t="s">
        <v>66</v>
      </c>
      <c r="C335" s="14" t="s">
        <v>3</v>
      </c>
      <c r="D335" s="13" t="s">
        <v>2</v>
      </c>
      <c r="E335" s="82" t="s">
        <v>69</v>
      </c>
      <c r="F335" s="12" t="s">
        <v>7</v>
      </c>
      <c r="G335" s="16">
        <f t="shared" ref="G335:I335" si="152">G336+G338+G340</f>
        <v>14643.699999999999</v>
      </c>
      <c r="H335" s="16">
        <f t="shared" si="152"/>
        <v>14269.6</v>
      </c>
      <c r="I335" s="56">
        <f t="shared" si="152"/>
        <v>14731.499999999998</v>
      </c>
    </row>
    <row r="336" spans="1:9" s="5" customFormat="1" ht="45" x14ac:dyDescent="0.2">
      <c r="A336" s="84" t="s">
        <v>6</v>
      </c>
      <c r="B336" s="13" t="s">
        <v>66</v>
      </c>
      <c r="C336" s="14" t="s">
        <v>3</v>
      </c>
      <c r="D336" s="13" t="s">
        <v>2</v>
      </c>
      <c r="E336" s="82" t="s">
        <v>69</v>
      </c>
      <c r="F336" s="12">
        <v>100</v>
      </c>
      <c r="G336" s="16">
        <f t="shared" ref="G336:I336" si="153">G337</f>
        <v>8959.1</v>
      </c>
      <c r="H336" s="16">
        <f t="shared" si="153"/>
        <v>8959.1</v>
      </c>
      <c r="I336" s="56">
        <f t="shared" si="153"/>
        <v>9393.7999999999993</v>
      </c>
    </row>
    <row r="337" spans="1:9" s="5" customFormat="1" x14ac:dyDescent="0.2">
      <c r="A337" s="84" t="s">
        <v>72</v>
      </c>
      <c r="B337" s="13" t="s">
        <v>66</v>
      </c>
      <c r="C337" s="14" t="s">
        <v>3</v>
      </c>
      <c r="D337" s="13" t="s">
        <v>2</v>
      </c>
      <c r="E337" s="82" t="s">
        <v>69</v>
      </c>
      <c r="F337" s="12">
        <v>110</v>
      </c>
      <c r="G337" s="16">
        <v>8959.1</v>
      </c>
      <c r="H337" s="16">
        <v>8959.1</v>
      </c>
      <c r="I337" s="56">
        <v>9393.7999999999993</v>
      </c>
    </row>
    <row r="338" spans="1:9" s="5" customFormat="1" ht="22.5" x14ac:dyDescent="0.2">
      <c r="A338" s="84" t="s">
        <v>14</v>
      </c>
      <c r="B338" s="13" t="s">
        <v>66</v>
      </c>
      <c r="C338" s="14" t="s">
        <v>3</v>
      </c>
      <c r="D338" s="13" t="s">
        <v>2</v>
      </c>
      <c r="E338" s="82" t="s">
        <v>69</v>
      </c>
      <c r="F338" s="12">
        <v>200</v>
      </c>
      <c r="G338" s="16">
        <f t="shared" ref="G338:I338" si="154">G339</f>
        <v>5671.7</v>
      </c>
      <c r="H338" s="16">
        <f t="shared" si="154"/>
        <v>5297.6</v>
      </c>
      <c r="I338" s="56">
        <f t="shared" si="154"/>
        <v>5324.8</v>
      </c>
    </row>
    <row r="339" spans="1:9" s="5" customFormat="1" ht="22.5" x14ac:dyDescent="0.2">
      <c r="A339" s="84" t="s">
        <v>13</v>
      </c>
      <c r="B339" s="13" t="s">
        <v>66</v>
      </c>
      <c r="C339" s="14" t="s">
        <v>3</v>
      </c>
      <c r="D339" s="13" t="s">
        <v>2</v>
      </c>
      <c r="E339" s="82" t="s">
        <v>69</v>
      </c>
      <c r="F339" s="12">
        <v>240</v>
      </c>
      <c r="G339" s="16">
        <v>5671.7</v>
      </c>
      <c r="H339" s="16">
        <v>5297.6</v>
      </c>
      <c r="I339" s="56">
        <v>5324.8</v>
      </c>
    </row>
    <row r="340" spans="1:9" s="5" customFormat="1" x14ac:dyDescent="0.2">
      <c r="A340" s="84" t="s">
        <v>71</v>
      </c>
      <c r="B340" s="13" t="s">
        <v>66</v>
      </c>
      <c r="C340" s="14" t="s">
        <v>3</v>
      </c>
      <c r="D340" s="13" t="s">
        <v>2</v>
      </c>
      <c r="E340" s="82" t="s">
        <v>69</v>
      </c>
      <c r="F340" s="12">
        <v>800</v>
      </c>
      <c r="G340" s="16">
        <f t="shared" ref="G340:I340" si="155">G341</f>
        <v>12.9</v>
      </c>
      <c r="H340" s="16">
        <f t="shared" si="155"/>
        <v>12.9</v>
      </c>
      <c r="I340" s="56">
        <f t="shared" si="155"/>
        <v>12.9</v>
      </c>
    </row>
    <row r="341" spans="1:9" s="5" customFormat="1" x14ac:dyDescent="0.2">
      <c r="A341" s="84" t="s">
        <v>70</v>
      </c>
      <c r="B341" s="13" t="s">
        <v>66</v>
      </c>
      <c r="C341" s="14" t="s">
        <v>3</v>
      </c>
      <c r="D341" s="13" t="s">
        <v>2</v>
      </c>
      <c r="E341" s="82" t="s">
        <v>69</v>
      </c>
      <c r="F341" s="12">
        <v>850</v>
      </c>
      <c r="G341" s="16">
        <v>12.9</v>
      </c>
      <c r="H341" s="16">
        <v>12.9</v>
      </c>
      <c r="I341" s="56">
        <v>12.9</v>
      </c>
    </row>
    <row r="342" spans="1:9" s="5" customFormat="1" ht="22.5" x14ac:dyDescent="0.2">
      <c r="A342" s="84" t="s">
        <v>68</v>
      </c>
      <c r="B342" s="13" t="s">
        <v>66</v>
      </c>
      <c r="C342" s="14" t="s">
        <v>3</v>
      </c>
      <c r="D342" s="13" t="s">
        <v>2</v>
      </c>
      <c r="E342" s="82" t="s">
        <v>67</v>
      </c>
      <c r="F342" s="12" t="s">
        <v>7</v>
      </c>
      <c r="G342" s="16">
        <f t="shared" ref="G342:I343" si="156">G343</f>
        <v>88</v>
      </c>
      <c r="H342" s="16">
        <f t="shared" si="156"/>
        <v>88</v>
      </c>
      <c r="I342" s="56">
        <f t="shared" si="156"/>
        <v>88</v>
      </c>
    </row>
    <row r="343" spans="1:9" s="5" customFormat="1" ht="22.5" x14ac:dyDescent="0.2">
      <c r="A343" s="84" t="s">
        <v>14</v>
      </c>
      <c r="B343" s="13" t="s">
        <v>66</v>
      </c>
      <c r="C343" s="14" t="s">
        <v>3</v>
      </c>
      <c r="D343" s="13" t="s">
        <v>2</v>
      </c>
      <c r="E343" s="82" t="s">
        <v>67</v>
      </c>
      <c r="F343" s="12">
        <v>200</v>
      </c>
      <c r="G343" s="15">
        <f>G344</f>
        <v>88</v>
      </c>
      <c r="H343" s="15">
        <f t="shared" si="156"/>
        <v>88</v>
      </c>
      <c r="I343" s="56">
        <f t="shared" si="156"/>
        <v>88</v>
      </c>
    </row>
    <row r="344" spans="1:9" s="5" customFormat="1" ht="22.5" x14ac:dyDescent="0.2">
      <c r="A344" s="84" t="s">
        <v>13</v>
      </c>
      <c r="B344" s="13" t="s">
        <v>66</v>
      </c>
      <c r="C344" s="14" t="s">
        <v>3</v>
      </c>
      <c r="D344" s="13" t="s">
        <v>2</v>
      </c>
      <c r="E344" s="82" t="s">
        <v>67</v>
      </c>
      <c r="F344" s="12">
        <v>240</v>
      </c>
      <c r="G344" s="15">
        <v>88</v>
      </c>
      <c r="H344" s="15">
        <v>88</v>
      </c>
      <c r="I344" s="56">
        <v>88</v>
      </c>
    </row>
    <row r="345" spans="1:9" s="5" customFormat="1" ht="22.5" x14ac:dyDescent="0.2">
      <c r="A345" s="84" t="s">
        <v>250</v>
      </c>
      <c r="B345" s="13" t="s">
        <v>66</v>
      </c>
      <c r="C345" s="14" t="s">
        <v>3</v>
      </c>
      <c r="D345" s="13" t="s">
        <v>2</v>
      </c>
      <c r="E345" s="82" t="s">
        <v>65</v>
      </c>
      <c r="F345" s="12" t="s">
        <v>7</v>
      </c>
      <c r="G345" s="16">
        <f>G348+G346</f>
        <v>215</v>
      </c>
      <c r="H345" s="16">
        <f t="shared" ref="H345:I345" si="157">H348+H346</f>
        <v>215</v>
      </c>
      <c r="I345" s="56">
        <f t="shared" si="157"/>
        <v>215</v>
      </c>
    </row>
    <row r="346" spans="1:9" s="5" customFormat="1" ht="22.5" x14ac:dyDescent="0.2">
      <c r="A346" s="84" t="s">
        <v>14</v>
      </c>
      <c r="B346" s="13" t="s">
        <v>66</v>
      </c>
      <c r="C346" s="14" t="s">
        <v>3</v>
      </c>
      <c r="D346" s="13" t="s">
        <v>2</v>
      </c>
      <c r="E346" s="82" t="s">
        <v>65</v>
      </c>
      <c r="F346" s="12">
        <v>200</v>
      </c>
      <c r="G346" s="101">
        <f>G347</f>
        <v>5</v>
      </c>
      <c r="H346" s="101">
        <f t="shared" ref="H346:I346" si="158">H347</f>
        <v>5</v>
      </c>
      <c r="I346" s="101">
        <f t="shared" si="158"/>
        <v>5</v>
      </c>
    </row>
    <row r="347" spans="1:9" s="5" customFormat="1" ht="22.5" x14ac:dyDescent="0.2">
      <c r="A347" s="84" t="s">
        <v>13</v>
      </c>
      <c r="B347" s="13" t="s">
        <v>66</v>
      </c>
      <c r="C347" s="14" t="s">
        <v>3</v>
      </c>
      <c r="D347" s="13" t="s">
        <v>2</v>
      </c>
      <c r="E347" s="82" t="s">
        <v>65</v>
      </c>
      <c r="F347" s="12">
        <v>240</v>
      </c>
      <c r="G347" s="101">
        <v>5</v>
      </c>
      <c r="H347" s="101">
        <v>5</v>
      </c>
      <c r="I347" s="101">
        <v>5</v>
      </c>
    </row>
    <row r="348" spans="1:9" s="5" customFormat="1" x14ac:dyDescent="0.2">
      <c r="A348" s="84" t="s">
        <v>29</v>
      </c>
      <c r="B348" s="13" t="s">
        <v>66</v>
      </c>
      <c r="C348" s="14" t="s">
        <v>3</v>
      </c>
      <c r="D348" s="13" t="s">
        <v>2</v>
      </c>
      <c r="E348" s="82" t="s">
        <v>65</v>
      </c>
      <c r="F348" s="12">
        <v>500</v>
      </c>
      <c r="G348" s="101">
        <f>G349</f>
        <v>210</v>
      </c>
      <c r="H348" s="101">
        <f t="shared" ref="H348:I348" si="159">H349</f>
        <v>210</v>
      </c>
      <c r="I348" s="101">
        <f t="shared" si="159"/>
        <v>210</v>
      </c>
    </row>
    <row r="349" spans="1:9" s="5" customFormat="1" x14ac:dyDescent="0.2">
      <c r="A349" s="84" t="s">
        <v>28</v>
      </c>
      <c r="B349" s="13" t="s">
        <v>66</v>
      </c>
      <c r="C349" s="14" t="s">
        <v>3</v>
      </c>
      <c r="D349" s="13" t="s">
        <v>2</v>
      </c>
      <c r="E349" s="82" t="s">
        <v>65</v>
      </c>
      <c r="F349" s="12">
        <v>540</v>
      </c>
      <c r="G349" s="101">
        <v>210</v>
      </c>
      <c r="H349" s="101">
        <v>210</v>
      </c>
      <c r="I349" s="101">
        <v>210</v>
      </c>
    </row>
    <row r="350" spans="1:9" s="5" customFormat="1" ht="33.75" x14ac:dyDescent="0.2">
      <c r="A350" s="3" t="s">
        <v>304</v>
      </c>
      <c r="B350" s="9" t="s">
        <v>66</v>
      </c>
      <c r="C350" s="10" t="s">
        <v>3</v>
      </c>
      <c r="D350" s="9" t="s">
        <v>2</v>
      </c>
      <c r="E350" s="11">
        <v>88530</v>
      </c>
      <c r="F350" s="12"/>
      <c r="G350" s="15">
        <f>G351</f>
        <v>1939.14</v>
      </c>
      <c r="H350" s="15">
        <f t="shared" ref="H350:I351" si="160">H351</f>
        <v>1454.355</v>
      </c>
      <c r="I350" s="56">
        <f t="shared" si="160"/>
        <v>1454.355</v>
      </c>
    </row>
    <row r="351" spans="1:9" s="5" customFormat="1" x14ac:dyDescent="0.2">
      <c r="A351" s="3" t="s">
        <v>29</v>
      </c>
      <c r="B351" s="9" t="s">
        <v>66</v>
      </c>
      <c r="C351" s="10" t="s">
        <v>3</v>
      </c>
      <c r="D351" s="9" t="s">
        <v>2</v>
      </c>
      <c r="E351" s="11">
        <v>88530</v>
      </c>
      <c r="F351" s="12">
        <v>500</v>
      </c>
      <c r="G351" s="15">
        <f>G352</f>
        <v>1939.14</v>
      </c>
      <c r="H351" s="15">
        <f t="shared" si="160"/>
        <v>1454.355</v>
      </c>
      <c r="I351" s="56">
        <f t="shared" si="160"/>
        <v>1454.355</v>
      </c>
    </row>
    <row r="352" spans="1:9" s="5" customFormat="1" x14ac:dyDescent="0.2">
      <c r="A352" s="3" t="s">
        <v>28</v>
      </c>
      <c r="B352" s="9" t="s">
        <v>66</v>
      </c>
      <c r="C352" s="10" t="s">
        <v>3</v>
      </c>
      <c r="D352" s="9" t="s">
        <v>2</v>
      </c>
      <c r="E352" s="11">
        <v>88530</v>
      </c>
      <c r="F352" s="12">
        <v>540</v>
      </c>
      <c r="G352" s="15">
        <v>1939.14</v>
      </c>
      <c r="H352" s="15">
        <v>1454.355</v>
      </c>
      <c r="I352" s="56">
        <v>1454.355</v>
      </c>
    </row>
    <row r="353" spans="1:9" s="5" customFormat="1" ht="33.75" x14ac:dyDescent="0.2">
      <c r="A353" s="54" t="s">
        <v>276</v>
      </c>
      <c r="B353" s="23" t="s">
        <v>110</v>
      </c>
      <c r="C353" s="24" t="s">
        <v>3</v>
      </c>
      <c r="D353" s="23" t="s">
        <v>2</v>
      </c>
      <c r="E353" s="25" t="s">
        <v>9</v>
      </c>
      <c r="F353" s="8" t="s">
        <v>7</v>
      </c>
      <c r="G353" s="31">
        <f>G354+G357+G362+G365+G368</f>
        <v>136306.821</v>
      </c>
      <c r="H353" s="31">
        <f t="shared" ref="H353:I353" si="161">H354+H357+H362+H365+H368</f>
        <v>89334.46</v>
      </c>
      <c r="I353" s="31">
        <f t="shared" si="161"/>
        <v>155.30000000000001</v>
      </c>
    </row>
    <row r="354" spans="1:9" s="5" customFormat="1" ht="33.75" x14ac:dyDescent="0.2">
      <c r="A354" s="84" t="s">
        <v>350</v>
      </c>
      <c r="B354" s="9">
        <v>10</v>
      </c>
      <c r="C354" s="10">
        <v>0</v>
      </c>
      <c r="D354" s="9" t="s">
        <v>2</v>
      </c>
      <c r="E354" s="11" t="str">
        <f>E355</f>
        <v>S0310</v>
      </c>
      <c r="F354" s="12" t="s">
        <v>7</v>
      </c>
      <c r="G354" s="15">
        <f t="shared" ref="G354:I355" si="162">G355</f>
        <v>33209.57</v>
      </c>
      <c r="H354" s="15">
        <f t="shared" si="162"/>
        <v>34607.660000000003</v>
      </c>
      <c r="I354" s="56">
        <f t="shared" si="162"/>
        <v>0</v>
      </c>
    </row>
    <row r="355" spans="1:9" s="5" customFormat="1" ht="22.5" x14ac:dyDescent="0.2">
      <c r="A355" s="3" t="s">
        <v>99</v>
      </c>
      <c r="B355" s="9">
        <v>10</v>
      </c>
      <c r="C355" s="10">
        <v>0</v>
      </c>
      <c r="D355" s="9" t="s">
        <v>2</v>
      </c>
      <c r="E355" s="11" t="str">
        <f>E356</f>
        <v>S0310</v>
      </c>
      <c r="F355" s="12">
        <v>400</v>
      </c>
      <c r="G355" s="15">
        <f t="shared" si="162"/>
        <v>33209.57</v>
      </c>
      <c r="H355" s="15">
        <f t="shared" si="162"/>
        <v>34607.660000000003</v>
      </c>
      <c r="I355" s="56">
        <f t="shared" si="162"/>
        <v>0</v>
      </c>
    </row>
    <row r="356" spans="1:9" s="5" customFormat="1" x14ac:dyDescent="0.2">
      <c r="A356" s="3" t="s">
        <v>98</v>
      </c>
      <c r="B356" s="9">
        <v>10</v>
      </c>
      <c r="C356" s="10">
        <v>0</v>
      </c>
      <c r="D356" s="9" t="s">
        <v>2</v>
      </c>
      <c r="E356" s="11" t="s">
        <v>351</v>
      </c>
      <c r="F356" s="12">
        <v>410</v>
      </c>
      <c r="G356" s="15">
        <v>33209.57</v>
      </c>
      <c r="H356" s="15">
        <v>34607.660000000003</v>
      </c>
      <c r="I356" s="56">
        <v>0</v>
      </c>
    </row>
    <row r="357" spans="1:9" s="5" customFormat="1" ht="20.25" customHeight="1" x14ac:dyDescent="0.2">
      <c r="A357" s="103" t="s">
        <v>346</v>
      </c>
      <c r="B357" s="13">
        <v>10</v>
      </c>
      <c r="C357" s="14" t="s">
        <v>3</v>
      </c>
      <c r="D357" s="13" t="s">
        <v>2</v>
      </c>
      <c r="E357" s="82" t="s">
        <v>347</v>
      </c>
      <c r="F357" s="12"/>
      <c r="G357" s="15">
        <f>G360+G358</f>
        <v>52522.200000000004</v>
      </c>
      <c r="H357" s="15">
        <f t="shared" ref="H357:I357" si="163">H360+H358</f>
        <v>54726.8</v>
      </c>
      <c r="I357" s="15">
        <f t="shared" si="163"/>
        <v>155.30000000000001</v>
      </c>
    </row>
    <row r="358" spans="1:9" s="5" customFormat="1" ht="20.25" customHeight="1" x14ac:dyDescent="0.2">
      <c r="A358" s="103" t="s">
        <v>40</v>
      </c>
      <c r="B358" s="9">
        <v>10</v>
      </c>
      <c r="C358" s="10">
        <v>0</v>
      </c>
      <c r="D358" s="9">
        <v>0</v>
      </c>
      <c r="E358" s="82" t="s">
        <v>373</v>
      </c>
      <c r="F358" s="12">
        <v>300</v>
      </c>
      <c r="G358" s="15">
        <f>G359</f>
        <v>155.30000000000001</v>
      </c>
      <c r="H358" s="15">
        <f>H359</f>
        <v>155.30000000000001</v>
      </c>
      <c r="I358" s="15">
        <f>I359</f>
        <v>155.30000000000001</v>
      </c>
    </row>
    <row r="359" spans="1:9" s="5" customFormat="1" ht="20.25" customHeight="1" x14ac:dyDescent="0.2">
      <c r="A359" s="84" t="s">
        <v>44</v>
      </c>
      <c r="B359" s="9">
        <v>10</v>
      </c>
      <c r="C359" s="10">
        <v>0</v>
      </c>
      <c r="D359" s="9">
        <v>0</v>
      </c>
      <c r="E359" s="82" t="s">
        <v>373</v>
      </c>
      <c r="F359" s="12">
        <v>320</v>
      </c>
      <c r="G359" s="15">
        <v>155.30000000000001</v>
      </c>
      <c r="H359" s="15">
        <v>155.30000000000001</v>
      </c>
      <c r="I359" s="15">
        <v>155.30000000000001</v>
      </c>
    </row>
    <row r="360" spans="1:9" s="5" customFormat="1" ht="22.5" x14ac:dyDescent="0.2">
      <c r="A360" s="3" t="s">
        <v>99</v>
      </c>
      <c r="B360" s="13">
        <v>10</v>
      </c>
      <c r="C360" s="14" t="s">
        <v>3</v>
      </c>
      <c r="D360" s="13" t="s">
        <v>2</v>
      </c>
      <c r="E360" s="82" t="s">
        <v>347</v>
      </c>
      <c r="F360" s="12">
        <v>400</v>
      </c>
      <c r="G360" s="15">
        <f>G361</f>
        <v>52366.9</v>
      </c>
      <c r="H360" s="15">
        <f t="shared" ref="H360:I360" si="164">H361</f>
        <v>54571.5</v>
      </c>
      <c r="I360" s="56">
        <f t="shared" si="164"/>
        <v>0</v>
      </c>
    </row>
    <row r="361" spans="1:9" s="5" customFormat="1" x14ac:dyDescent="0.2">
      <c r="A361" s="3" t="s">
        <v>98</v>
      </c>
      <c r="B361" s="13">
        <v>10</v>
      </c>
      <c r="C361" s="14" t="s">
        <v>3</v>
      </c>
      <c r="D361" s="13" t="s">
        <v>2</v>
      </c>
      <c r="E361" s="82" t="s">
        <v>347</v>
      </c>
      <c r="F361" s="12">
        <v>410</v>
      </c>
      <c r="G361" s="15">
        <v>52366.9</v>
      </c>
      <c r="H361" s="15">
        <v>54571.5</v>
      </c>
      <c r="I361" s="56">
        <v>0</v>
      </c>
    </row>
    <row r="362" spans="1:9" s="5" customFormat="1" ht="45" x14ac:dyDescent="0.2">
      <c r="A362" s="107" t="s">
        <v>352</v>
      </c>
      <c r="B362" s="9">
        <v>10</v>
      </c>
      <c r="C362" s="10">
        <v>0</v>
      </c>
      <c r="D362" s="9" t="s">
        <v>2</v>
      </c>
      <c r="E362" s="11" t="s">
        <v>353</v>
      </c>
      <c r="F362" s="12"/>
      <c r="G362" s="15">
        <f>G363</f>
        <v>31306.050999999999</v>
      </c>
      <c r="H362" s="15">
        <v>0</v>
      </c>
      <c r="I362" s="56">
        <v>0</v>
      </c>
    </row>
    <row r="363" spans="1:9" s="5" customFormat="1" ht="22.5" x14ac:dyDescent="0.2">
      <c r="A363" s="79" t="s">
        <v>14</v>
      </c>
      <c r="B363" s="9">
        <v>10</v>
      </c>
      <c r="C363" s="10">
        <v>0</v>
      </c>
      <c r="D363" s="9" t="s">
        <v>2</v>
      </c>
      <c r="E363" s="11" t="s">
        <v>353</v>
      </c>
      <c r="F363" s="12">
        <v>200</v>
      </c>
      <c r="G363" s="15">
        <f>G364</f>
        <v>31306.050999999999</v>
      </c>
      <c r="H363" s="15">
        <v>0</v>
      </c>
      <c r="I363" s="56">
        <v>0</v>
      </c>
    </row>
    <row r="364" spans="1:9" s="5" customFormat="1" ht="22.5" x14ac:dyDescent="0.2">
      <c r="A364" s="79" t="s">
        <v>13</v>
      </c>
      <c r="B364" s="9">
        <v>10</v>
      </c>
      <c r="C364" s="10">
        <v>0</v>
      </c>
      <c r="D364" s="9" t="s">
        <v>2</v>
      </c>
      <c r="E364" s="11" t="s">
        <v>353</v>
      </c>
      <c r="F364" s="12">
        <v>240</v>
      </c>
      <c r="G364" s="15">
        <v>31306.050999999999</v>
      </c>
      <c r="H364" s="15">
        <v>0</v>
      </c>
      <c r="I364" s="56">
        <v>0</v>
      </c>
    </row>
    <row r="365" spans="1:9" s="5" customFormat="1" ht="45" x14ac:dyDescent="0.2">
      <c r="A365" s="79" t="s">
        <v>325</v>
      </c>
      <c r="B365" s="13">
        <v>10</v>
      </c>
      <c r="C365" s="14" t="s">
        <v>3</v>
      </c>
      <c r="D365" s="13" t="s">
        <v>2</v>
      </c>
      <c r="E365" s="82" t="s">
        <v>338</v>
      </c>
      <c r="F365" s="12"/>
      <c r="G365" s="16">
        <f>G366</f>
        <v>13535</v>
      </c>
      <c r="H365" s="16">
        <f t="shared" ref="H365:I366" si="165">H366</f>
        <v>0</v>
      </c>
      <c r="I365" s="16">
        <f t="shared" si="165"/>
        <v>0</v>
      </c>
    </row>
    <row r="366" spans="1:9" s="5" customFormat="1" ht="22.5" x14ac:dyDescent="0.2">
      <c r="A366" s="79" t="s">
        <v>77</v>
      </c>
      <c r="B366" s="13">
        <v>10</v>
      </c>
      <c r="C366" s="14" t="s">
        <v>3</v>
      </c>
      <c r="D366" s="13" t="s">
        <v>2</v>
      </c>
      <c r="E366" s="82" t="s">
        <v>338</v>
      </c>
      <c r="F366" s="12">
        <v>600</v>
      </c>
      <c r="G366" s="16">
        <f>G367</f>
        <v>13535</v>
      </c>
      <c r="H366" s="16">
        <f t="shared" si="165"/>
        <v>0</v>
      </c>
      <c r="I366" s="16">
        <f t="shared" si="165"/>
        <v>0</v>
      </c>
    </row>
    <row r="367" spans="1:9" s="5" customFormat="1" x14ac:dyDescent="0.2">
      <c r="A367" s="79" t="s">
        <v>148</v>
      </c>
      <c r="B367" s="13">
        <v>10</v>
      </c>
      <c r="C367" s="14" t="s">
        <v>3</v>
      </c>
      <c r="D367" s="13" t="s">
        <v>2</v>
      </c>
      <c r="E367" s="82" t="s">
        <v>338</v>
      </c>
      <c r="F367" s="12">
        <v>610</v>
      </c>
      <c r="G367" s="100">
        <f>690.7+12844.3</f>
        <v>13535</v>
      </c>
      <c r="H367" s="16">
        <v>0</v>
      </c>
      <c r="I367" s="16">
        <v>0</v>
      </c>
    </row>
    <row r="368" spans="1:9" s="5" customFormat="1" ht="45" x14ac:dyDescent="0.2">
      <c r="A368" s="83" t="s">
        <v>326</v>
      </c>
      <c r="B368" s="13">
        <v>10</v>
      </c>
      <c r="C368" s="14" t="s">
        <v>3</v>
      </c>
      <c r="D368" s="13" t="s">
        <v>2</v>
      </c>
      <c r="E368" s="82" t="s">
        <v>339</v>
      </c>
      <c r="F368" s="12"/>
      <c r="G368" s="100">
        <f>G369</f>
        <v>5734</v>
      </c>
      <c r="H368" s="100">
        <f t="shared" ref="H368:I369" si="166">H369</f>
        <v>0</v>
      </c>
      <c r="I368" s="100">
        <f t="shared" si="166"/>
        <v>0</v>
      </c>
    </row>
    <row r="369" spans="1:9" s="5" customFormat="1" ht="22.5" x14ac:dyDescent="0.2">
      <c r="A369" s="79" t="s">
        <v>77</v>
      </c>
      <c r="B369" s="13">
        <v>10</v>
      </c>
      <c r="C369" s="14" t="s">
        <v>3</v>
      </c>
      <c r="D369" s="13" t="s">
        <v>2</v>
      </c>
      <c r="E369" s="82" t="s">
        <v>339</v>
      </c>
      <c r="F369" s="12">
        <v>600</v>
      </c>
      <c r="G369" s="100">
        <f>G370</f>
        <v>5734</v>
      </c>
      <c r="H369" s="100">
        <f t="shared" si="166"/>
        <v>0</v>
      </c>
      <c r="I369" s="100">
        <f t="shared" si="166"/>
        <v>0</v>
      </c>
    </row>
    <row r="370" spans="1:9" s="5" customFormat="1" x14ac:dyDescent="0.2">
      <c r="A370" s="79" t="s">
        <v>148</v>
      </c>
      <c r="B370" s="13">
        <v>10</v>
      </c>
      <c r="C370" s="14" t="s">
        <v>3</v>
      </c>
      <c r="D370" s="13" t="s">
        <v>2</v>
      </c>
      <c r="E370" s="82" t="s">
        <v>339</v>
      </c>
      <c r="F370" s="12">
        <v>610</v>
      </c>
      <c r="G370" s="100">
        <f>585.1+5148.9</f>
        <v>5734</v>
      </c>
      <c r="H370" s="16">
        <v>0</v>
      </c>
      <c r="I370" s="16">
        <v>0</v>
      </c>
    </row>
    <row r="371" spans="1:9" s="5" customFormat="1" ht="45" x14ac:dyDescent="0.2">
      <c r="A371" s="54" t="s">
        <v>278</v>
      </c>
      <c r="B371" s="23">
        <v>11</v>
      </c>
      <c r="C371" s="24" t="s">
        <v>3</v>
      </c>
      <c r="D371" s="23" t="s">
        <v>2</v>
      </c>
      <c r="E371" s="25" t="s">
        <v>9</v>
      </c>
      <c r="F371" s="8" t="s">
        <v>7</v>
      </c>
      <c r="G371" s="31">
        <f>G372+G412+G416+G403+G376</f>
        <v>34989.101459999998</v>
      </c>
      <c r="H371" s="31">
        <f>H372+H412+H416+H403+H376</f>
        <v>34707.770919999995</v>
      </c>
      <c r="I371" s="55">
        <f>I372+I412+I416+I403+I376</f>
        <v>35721.629329999996</v>
      </c>
    </row>
    <row r="372" spans="1:9" s="5" customFormat="1" ht="22.5" x14ac:dyDescent="0.2">
      <c r="A372" s="54" t="s">
        <v>300</v>
      </c>
      <c r="B372" s="23">
        <v>11</v>
      </c>
      <c r="C372" s="24">
        <v>1</v>
      </c>
      <c r="D372" s="23" t="s">
        <v>2</v>
      </c>
      <c r="E372" s="25" t="s">
        <v>9</v>
      </c>
      <c r="F372" s="8"/>
      <c r="G372" s="31">
        <f t="shared" ref="G372:I372" si="167">G373</f>
        <v>3491.3999999999996</v>
      </c>
      <c r="H372" s="31">
        <f t="shared" si="167"/>
        <v>3407.8</v>
      </c>
      <c r="I372" s="55">
        <f t="shared" si="167"/>
        <v>3411.5</v>
      </c>
    </row>
    <row r="373" spans="1:9" s="5" customFormat="1" ht="22.5" x14ac:dyDescent="0.2">
      <c r="A373" s="84" t="s">
        <v>80</v>
      </c>
      <c r="B373" s="13">
        <v>11</v>
      </c>
      <c r="C373" s="14">
        <v>1</v>
      </c>
      <c r="D373" s="13" t="s">
        <v>2</v>
      </c>
      <c r="E373" s="82" t="s">
        <v>79</v>
      </c>
      <c r="F373" s="12" t="s">
        <v>7</v>
      </c>
      <c r="G373" s="16">
        <f t="shared" ref="G373:I373" si="168">G374</f>
        <v>3491.3999999999996</v>
      </c>
      <c r="H373" s="16">
        <f t="shared" si="168"/>
        <v>3407.8</v>
      </c>
      <c r="I373" s="56">
        <f t="shared" si="168"/>
        <v>3411.5</v>
      </c>
    </row>
    <row r="374" spans="1:9" s="5" customFormat="1" ht="22.5" x14ac:dyDescent="0.2">
      <c r="A374" s="84" t="s">
        <v>14</v>
      </c>
      <c r="B374" s="13">
        <v>11</v>
      </c>
      <c r="C374" s="14">
        <v>1</v>
      </c>
      <c r="D374" s="13" t="s">
        <v>2</v>
      </c>
      <c r="E374" s="82" t="s">
        <v>79</v>
      </c>
      <c r="F374" s="12">
        <v>200</v>
      </c>
      <c r="G374" s="16">
        <f>G375</f>
        <v>3491.3999999999996</v>
      </c>
      <c r="H374" s="16">
        <f>H375</f>
        <v>3407.8</v>
      </c>
      <c r="I374" s="56">
        <f>I375</f>
        <v>3411.5</v>
      </c>
    </row>
    <row r="375" spans="1:9" s="5" customFormat="1" ht="22.5" x14ac:dyDescent="0.2">
      <c r="A375" s="84" t="s">
        <v>13</v>
      </c>
      <c r="B375" s="13">
        <v>11</v>
      </c>
      <c r="C375" s="14">
        <v>1</v>
      </c>
      <c r="D375" s="13" t="s">
        <v>2</v>
      </c>
      <c r="E375" s="82" t="s">
        <v>79</v>
      </c>
      <c r="F375" s="12">
        <v>240</v>
      </c>
      <c r="G375" s="16">
        <v>3491.3999999999996</v>
      </c>
      <c r="H375" s="16">
        <v>3407.8</v>
      </c>
      <c r="I375" s="56">
        <v>3411.5</v>
      </c>
    </row>
    <row r="376" spans="1:9" s="5" customFormat="1" ht="22.5" x14ac:dyDescent="0.2">
      <c r="A376" s="54" t="s">
        <v>301</v>
      </c>
      <c r="B376" s="23">
        <v>11</v>
      </c>
      <c r="C376" s="24">
        <v>2</v>
      </c>
      <c r="D376" s="23" t="s">
        <v>2</v>
      </c>
      <c r="E376" s="25">
        <v>0</v>
      </c>
      <c r="F376" s="8"/>
      <c r="G376" s="31">
        <f>G377+G380+G385+G390+G397+G400</f>
        <v>29894.986489999996</v>
      </c>
      <c r="H376" s="31">
        <f t="shared" ref="H376:I376" si="169">H377+H380+H385+H390+H397+H400</f>
        <v>30260.057669999998</v>
      </c>
      <c r="I376" s="55">
        <f t="shared" si="169"/>
        <v>31244.267959999997</v>
      </c>
    </row>
    <row r="377" spans="1:9" s="5" customFormat="1" ht="33.75" x14ac:dyDescent="0.2">
      <c r="A377" s="84" t="s">
        <v>87</v>
      </c>
      <c r="B377" s="13">
        <v>11</v>
      </c>
      <c r="C377" s="14">
        <v>2</v>
      </c>
      <c r="D377" s="13" t="s">
        <v>2</v>
      </c>
      <c r="E377" s="82" t="s">
        <v>86</v>
      </c>
      <c r="F377" s="12" t="s">
        <v>7</v>
      </c>
      <c r="G377" s="16">
        <f t="shared" ref="G377:I378" si="170">G378</f>
        <v>9.7042199999999994</v>
      </c>
      <c r="H377" s="16">
        <f t="shared" si="170"/>
        <v>105.92458000000001</v>
      </c>
      <c r="I377" s="56">
        <f t="shared" si="170"/>
        <v>4.0055500000000004</v>
      </c>
    </row>
    <row r="378" spans="1:9" s="5" customFormat="1" ht="22.5" x14ac:dyDescent="0.2">
      <c r="A378" s="84" t="s">
        <v>14</v>
      </c>
      <c r="B378" s="13">
        <v>11</v>
      </c>
      <c r="C378" s="14">
        <v>2</v>
      </c>
      <c r="D378" s="13" t="s">
        <v>2</v>
      </c>
      <c r="E378" s="82" t="s">
        <v>86</v>
      </c>
      <c r="F378" s="12">
        <v>200</v>
      </c>
      <c r="G378" s="16">
        <f t="shared" si="170"/>
        <v>9.7042199999999994</v>
      </c>
      <c r="H378" s="16">
        <f t="shared" si="170"/>
        <v>105.92458000000001</v>
      </c>
      <c r="I378" s="56">
        <f t="shared" si="170"/>
        <v>4.0055500000000004</v>
      </c>
    </row>
    <row r="379" spans="1:9" s="5" customFormat="1" ht="22.5" x14ac:dyDescent="0.2">
      <c r="A379" s="84" t="s">
        <v>13</v>
      </c>
      <c r="B379" s="13">
        <v>11</v>
      </c>
      <c r="C379" s="14">
        <v>2</v>
      </c>
      <c r="D379" s="13" t="s">
        <v>2</v>
      </c>
      <c r="E379" s="82" t="s">
        <v>86</v>
      </c>
      <c r="F379" s="12">
        <v>240</v>
      </c>
      <c r="G379" s="16">
        <v>9.7042199999999994</v>
      </c>
      <c r="H379" s="16">
        <v>105.92458000000001</v>
      </c>
      <c r="I379" s="56">
        <v>4.0055500000000004</v>
      </c>
    </row>
    <row r="380" spans="1:9" s="5" customFormat="1" ht="56.25" x14ac:dyDescent="0.2">
      <c r="A380" s="84" t="s">
        <v>245</v>
      </c>
      <c r="B380" s="13">
        <v>11</v>
      </c>
      <c r="C380" s="14">
        <v>2</v>
      </c>
      <c r="D380" s="13">
        <v>0</v>
      </c>
      <c r="E380" s="82">
        <v>78791</v>
      </c>
      <c r="F380" s="12"/>
      <c r="G380" s="16">
        <f t="shared" ref="G380:I380" si="171">G381+G383</f>
        <v>1464.56041</v>
      </c>
      <c r="H380" s="16">
        <f t="shared" si="171"/>
        <v>1477.4060099999999</v>
      </c>
      <c r="I380" s="56">
        <f t="shared" si="171"/>
        <v>1529.30225</v>
      </c>
    </row>
    <row r="381" spans="1:9" s="5" customFormat="1" ht="45" x14ac:dyDescent="0.2">
      <c r="A381" s="84" t="s">
        <v>6</v>
      </c>
      <c r="B381" s="13">
        <v>11</v>
      </c>
      <c r="C381" s="14">
        <v>2</v>
      </c>
      <c r="D381" s="13" t="s">
        <v>2</v>
      </c>
      <c r="E381" s="82">
        <v>78791</v>
      </c>
      <c r="F381" s="12">
        <v>100</v>
      </c>
      <c r="G381" s="16">
        <f t="shared" ref="G381:I381" si="172">G382</f>
        <v>1324.56041</v>
      </c>
      <c r="H381" s="16">
        <f t="shared" si="172"/>
        <v>1337.4060099999999</v>
      </c>
      <c r="I381" s="56">
        <f t="shared" si="172"/>
        <v>1389.30225</v>
      </c>
    </row>
    <row r="382" spans="1:9" s="5" customFormat="1" ht="22.5" x14ac:dyDescent="0.2">
      <c r="A382" s="84" t="s">
        <v>5</v>
      </c>
      <c r="B382" s="13">
        <v>11</v>
      </c>
      <c r="C382" s="14">
        <v>2</v>
      </c>
      <c r="D382" s="13" t="s">
        <v>2</v>
      </c>
      <c r="E382" s="82">
        <v>78791</v>
      </c>
      <c r="F382" s="12">
        <v>120</v>
      </c>
      <c r="G382" s="15">
        <v>1324.56041</v>
      </c>
      <c r="H382" s="15">
        <v>1337.4060099999999</v>
      </c>
      <c r="I382" s="56">
        <v>1389.30225</v>
      </c>
    </row>
    <row r="383" spans="1:9" s="5" customFormat="1" ht="22.5" x14ac:dyDescent="0.2">
      <c r="A383" s="84" t="s">
        <v>14</v>
      </c>
      <c r="B383" s="13">
        <v>11</v>
      </c>
      <c r="C383" s="14">
        <v>2</v>
      </c>
      <c r="D383" s="13" t="s">
        <v>2</v>
      </c>
      <c r="E383" s="82">
        <v>78791</v>
      </c>
      <c r="F383" s="12">
        <v>200</v>
      </c>
      <c r="G383" s="15">
        <f>G384</f>
        <v>140</v>
      </c>
      <c r="H383" s="15">
        <f t="shared" ref="H383:I383" si="173">H384</f>
        <v>140</v>
      </c>
      <c r="I383" s="56">
        <f t="shared" si="173"/>
        <v>140</v>
      </c>
    </row>
    <row r="384" spans="1:9" s="5" customFormat="1" ht="22.5" x14ac:dyDescent="0.2">
      <c r="A384" s="84" t="s">
        <v>13</v>
      </c>
      <c r="B384" s="13">
        <v>11</v>
      </c>
      <c r="C384" s="14">
        <v>2</v>
      </c>
      <c r="D384" s="13" t="s">
        <v>2</v>
      </c>
      <c r="E384" s="82">
        <v>78791</v>
      </c>
      <c r="F384" s="12">
        <v>240</v>
      </c>
      <c r="G384" s="16">
        <v>140</v>
      </c>
      <c r="H384" s="16">
        <v>140</v>
      </c>
      <c r="I384" s="56">
        <v>140</v>
      </c>
    </row>
    <row r="385" spans="1:9" s="5" customFormat="1" ht="56.25" x14ac:dyDescent="0.2">
      <c r="A385" s="84" t="s">
        <v>247</v>
      </c>
      <c r="B385" s="13">
        <v>11</v>
      </c>
      <c r="C385" s="14">
        <v>2</v>
      </c>
      <c r="D385" s="13">
        <v>0</v>
      </c>
      <c r="E385" s="82">
        <v>78792</v>
      </c>
      <c r="F385" s="12"/>
      <c r="G385" s="16">
        <f>G386+G388</f>
        <v>6590.5218599999998</v>
      </c>
      <c r="H385" s="16">
        <f>H386+H388</f>
        <v>6648.32708</v>
      </c>
      <c r="I385" s="56">
        <f>I386+I388</f>
        <v>6881.8601600000002</v>
      </c>
    </row>
    <row r="386" spans="1:9" s="5" customFormat="1" ht="45" x14ac:dyDescent="0.2">
      <c r="A386" s="84" t="s">
        <v>6</v>
      </c>
      <c r="B386" s="13">
        <v>11</v>
      </c>
      <c r="C386" s="14">
        <v>2</v>
      </c>
      <c r="D386" s="13" t="s">
        <v>2</v>
      </c>
      <c r="E386" s="82">
        <v>78792</v>
      </c>
      <c r="F386" s="12">
        <v>100</v>
      </c>
      <c r="G386" s="16">
        <f>G387</f>
        <v>5960.5218599999998</v>
      </c>
      <c r="H386" s="16">
        <f>H387</f>
        <v>6018.32708</v>
      </c>
      <c r="I386" s="56">
        <f>I387</f>
        <v>6251.8601600000002</v>
      </c>
    </row>
    <row r="387" spans="1:9" s="5" customFormat="1" ht="22.5" x14ac:dyDescent="0.2">
      <c r="A387" s="84" t="s">
        <v>5</v>
      </c>
      <c r="B387" s="13">
        <v>11</v>
      </c>
      <c r="C387" s="14">
        <v>2</v>
      </c>
      <c r="D387" s="13" t="s">
        <v>2</v>
      </c>
      <c r="E387" s="82">
        <v>78792</v>
      </c>
      <c r="F387" s="12">
        <v>120</v>
      </c>
      <c r="G387" s="16">
        <v>5960.5218599999998</v>
      </c>
      <c r="H387" s="16">
        <v>6018.32708</v>
      </c>
      <c r="I387" s="56">
        <v>6251.8601600000002</v>
      </c>
    </row>
    <row r="388" spans="1:9" s="5" customFormat="1" ht="22.5" x14ac:dyDescent="0.2">
      <c r="A388" s="84" t="s">
        <v>14</v>
      </c>
      <c r="B388" s="13">
        <v>11</v>
      </c>
      <c r="C388" s="14">
        <v>2</v>
      </c>
      <c r="D388" s="13" t="s">
        <v>2</v>
      </c>
      <c r="E388" s="82">
        <v>78792</v>
      </c>
      <c r="F388" s="12">
        <v>200</v>
      </c>
      <c r="G388" s="16">
        <f>G389</f>
        <v>630</v>
      </c>
      <c r="H388" s="16">
        <f>H389</f>
        <v>630</v>
      </c>
      <c r="I388" s="56">
        <f>I389</f>
        <v>630</v>
      </c>
    </row>
    <row r="389" spans="1:9" s="5" customFormat="1" ht="22.5" x14ac:dyDescent="0.2">
      <c r="A389" s="84" t="s">
        <v>13</v>
      </c>
      <c r="B389" s="13">
        <v>11</v>
      </c>
      <c r="C389" s="14">
        <v>2</v>
      </c>
      <c r="D389" s="13" t="s">
        <v>2</v>
      </c>
      <c r="E389" s="82">
        <v>78792</v>
      </c>
      <c r="F389" s="12">
        <v>240</v>
      </c>
      <c r="G389" s="16">
        <v>630</v>
      </c>
      <c r="H389" s="16">
        <v>630</v>
      </c>
      <c r="I389" s="56">
        <v>630</v>
      </c>
    </row>
    <row r="390" spans="1:9" s="5" customFormat="1" ht="22.5" x14ac:dyDescent="0.2">
      <c r="A390" s="84" t="s">
        <v>15</v>
      </c>
      <c r="B390" s="13">
        <v>11</v>
      </c>
      <c r="C390" s="14">
        <v>2</v>
      </c>
      <c r="D390" s="13" t="s">
        <v>2</v>
      </c>
      <c r="E390" s="82" t="s">
        <v>11</v>
      </c>
      <c r="F390" s="12" t="s">
        <v>7</v>
      </c>
      <c r="G390" s="16">
        <f>G391+G393+G395</f>
        <v>21725.199999999997</v>
      </c>
      <c r="H390" s="16">
        <f t="shared" ref="H390:I390" si="174">H391+H393+H395</f>
        <v>21923.399999999998</v>
      </c>
      <c r="I390" s="56">
        <f t="shared" si="174"/>
        <v>22724.1</v>
      </c>
    </row>
    <row r="391" spans="1:9" s="5" customFormat="1" ht="45" x14ac:dyDescent="0.2">
      <c r="A391" s="84" t="s">
        <v>6</v>
      </c>
      <c r="B391" s="13">
        <v>11</v>
      </c>
      <c r="C391" s="14">
        <v>2</v>
      </c>
      <c r="D391" s="13" t="s">
        <v>2</v>
      </c>
      <c r="E391" s="82" t="s">
        <v>11</v>
      </c>
      <c r="F391" s="12">
        <v>100</v>
      </c>
      <c r="G391" s="16">
        <f t="shared" ref="G391:I391" si="175">G392</f>
        <v>20732.099999999999</v>
      </c>
      <c r="H391" s="16">
        <f t="shared" si="175"/>
        <v>20930.3</v>
      </c>
      <c r="I391" s="56">
        <f t="shared" si="175"/>
        <v>21731</v>
      </c>
    </row>
    <row r="392" spans="1:9" s="5" customFormat="1" ht="22.5" x14ac:dyDescent="0.2">
      <c r="A392" s="84" t="s">
        <v>5</v>
      </c>
      <c r="B392" s="13">
        <v>11</v>
      </c>
      <c r="C392" s="14">
        <v>2</v>
      </c>
      <c r="D392" s="13" t="s">
        <v>2</v>
      </c>
      <c r="E392" s="82" t="s">
        <v>11</v>
      </c>
      <c r="F392" s="12">
        <v>120</v>
      </c>
      <c r="G392" s="16">
        <v>20732.099999999999</v>
      </c>
      <c r="H392" s="16">
        <v>20930.3</v>
      </c>
      <c r="I392" s="56">
        <v>21731</v>
      </c>
    </row>
    <row r="393" spans="1:9" s="5" customFormat="1" ht="22.5" x14ac:dyDescent="0.2">
      <c r="A393" s="84" t="s">
        <v>14</v>
      </c>
      <c r="B393" s="13">
        <v>11</v>
      </c>
      <c r="C393" s="14">
        <v>2</v>
      </c>
      <c r="D393" s="13" t="s">
        <v>2</v>
      </c>
      <c r="E393" s="82" t="s">
        <v>11</v>
      </c>
      <c r="F393" s="12">
        <v>200</v>
      </c>
      <c r="G393" s="16">
        <f t="shared" ref="G393:I393" si="176">G394</f>
        <v>984.1</v>
      </c>
      <c r="H393" s="16">
        <f t="shared" si="176"/>
        <v>984.1</v>
      </c>
      <c r="I393" s="56">
        <f t="shared" si="176"/>
        <v>984.1</v>
      </c>
    </row>
    <row r="394" spans="1:9" s="5" customFormat="1" ht="22.5" x14ac:dyDescent="0.2">
      <c r="A394" s="84" t="s">
        <v>13</v>
      </c>
      <c r="B394" s="13">
        <v>11</v>
      </c>
      <c r="C394" s="14">
        <v>2</v>
      </c>
      <c r="D394" s="13" t="s">
        <v>2</v>
      </c>
      <c r="E394" s="82" t="s">
        <v>11</v>
      </c>
      <c r="F394" s="12">
        <v>240</v>
      </c>
      <c r="G394" s="16">
        <v>984.1</v>
      </c>
      <c r="H394" s="16">
        <v>984.1</v>
      </c>
      <c r="I394" s="56">
        <v>984.1</v>
      </c>
    </row>
    <row r="395" spans="1:9" s="5" customFormat="1" x14ac:dyDescent="0.2">
      <c r="A395" s="84" t="s">
        <v>71</v>
      </c>
      <c r="B395" s="13">
        <v>11</v>
      </c>
      <c r="C395" s="14">
        <v>2</v>
      </c>
      <c r="D395" s="13" t="s">
        <v>2</v>
      </c>
      <c r="E395" s="82" t="s">
        <v>11</v>
      </c>
      <c r="F395" s="12">
        <v>800</v>
      </c>
      <c r="G395" s="16">
        <f t="shared" ref="G395:I395" si="177">G396</f>
        <v>9</v>
      </c>
      <c r="H395" s="16">
        <f t="shared" si="177"/>
        <v>9</v>
      </c>
      <c r="I395" s="56">
        <f t="shared" si="177"/>
        <v>9</v>
      </c>
    </row>
    <row r="396" spans="1:9" s="5" customFormat="1" x14ac:dyDescent="0.2">
      <c r="A396" s="84" t="s">
        <v>70</v>
      </c>
      <c r="B396" s="13">
        <v>11</v>
      </c>
      <c r="C396" s="14">
        <v>2</v>
      </c>
      <c r="D396" s="13" t="s">
        <v>2</v>
      </c>
      <c r="E396" s="82" t="s">
        <v>11</v>
      </c>
      <c r="F396" s="12">
        <v>850</v>
      </c>
      <c r="G396" s="16">
        <v>9</v>
      </c>
      <c r="H396" s="16">
        <v>9</v>
      </c>
      <c r="I396" s="56">
        <v>9</v>
      </c>
    </row>
    <row r="397" spans="1:9" s="5" customFormat="1" ht="22.5" x14ac:dyDescent="0.2">
      <c r="A397" s="84" t="s">
        <v>84</v>
      </c>
      <c r="B397" s="13">
        <v>11</v>
      </c>
      <c r="C397" s="14">
        <v>2</v>
      </c>
      <c r="D397" s="13" t="s">
        <v>2</v>
      </c>
      <c r="E397" s="82" t="s">
        <v>83</v>
      </c>
      <c r="F397" s="12" t="s">
        <v>7</v>
      </c>
      <c r="G397" s="16">
        <f t="shared" ref="G397:I398" si="178">G398</f>
        <v>65</v>
      </c>
      <c r="H397" s="16">
        <f t="shared" si="178"/>
        <v>65</v>
      </c>
      <c r="I397" s="56">
        <f t="shared" si="178"/>
        <v>65</v>
      </c>
    </row>
    <row r="398" spans="1:9" s="5" customFormat="1" x14ac:dyDescent="0.2">
      <c r="A398" s="84" t="s">
        <v>71</v>
      </c>
      <c r="B398" s="13">
        <v>11</v>
      </c>
      <c r="C398" s="14">
        <v>2</v>
      </c>
      <c r="D398" s="13" t="s">
        <v>2</v>
      </c>
      <c r="E398" s="82" t="s">
        <v>83</v>
      </c>
      <c r="F398" s="12">
        <v>800</v>
      </c>
      <c r="G398" s="16">
        <f t="shared" si="178"/>
        <v>65</v>
      </c>
      <c r="H398" s="16">
        <f t="shared" si="178"/>
        <v>65</v>
      </c>
      <c r="I398" s="56">
        <f t="shared" si="178"/>
        <v>65</v>
      </c>
    </row>
    <row r="399" spans="1:9" s="5" customFormat="1" x14ac:dyDescent="0.2">
      <c r="A399" s="84" t="s">
        <v>70</v>
      </c>
      <c r="B399" s="13">
        <v>11</v>
      </c>
      <c r="C399" s="14">
        <v>2</v>
      </c>
      <c r="D399" s="13" t="s">
        <v>2</v>
      </c>
      <c r="E399" s="82" t="s">
        <v>83</v>
      </c>
      <c r="F399" s="12">
        <v>850</v>
      </c>
      <c r="G399" s="16">
        <v>65</v>
      </c>
      <c r="H399" s="16">
        <v>65</v>
      </c>
      <c r="I399" s="56">
        <v>65</v>
      </c>
    </row>
    <row r="400" spans="1:9" s="5" customFormat="1" x14ac:dyDescent="0.2">
      <c r="A400" s="84" t="s">
        <v>82</v>
      </c>
      <c r="B400" s="13">
        <v>11</v>
      </c>
      <c r="C400" s="14">
        <v>2</v>
      </c>
      <c r="D400" s="13" t="s">
        <v>2</v>
      </c>
      <c r="E400" s="82" t="s">
        <v>81</v>
      </c>
      <c r="F400" s="12" t="s">
        <v>7</v>
      </c>
      <c r="G400" s="16">
        <f t="shared" ref="G400:I400" si="179">G401</f>
        <v>40</v>
      </c>
      <c r="H400" s="16">
        <f t="shared" si="179"/>
        <v>40</v>
      </c>
      <c r="I400" s="56">
        <f t="shared" si="179"/>
        <v>40</v>
      </c>
    </row>
    <row r="401" spans="1:9" s="5" customFormat="1" ht="22.5" x14ac:dyDescent="0.2">
      <c r="A401" s="84" t="s">
        <v>14</v>
      </c>
      <c r="B401" s="13">
        <v>11</v>
      </c>
      <c r="C401" s="14">
        <v>2</v>
      </c>
      <c r="D401" s="13" t="s">
        <v>2</v>
      </c>
      <c r="E401" s="82" t="s">
        <v>81</v>
      </c>
      <c r="F401" s="12">
        <v>200</v>
      </c>
      <c r="G401" s="16">
        <f t="shared" ref="G401:I401" si="180">G402</f>
        <v>40</v>
      </c>
      <c r="H401" s="16">
        <f t="shared" si="180"/>
        <v>40</v>
      </c>
      <c r="I401" s="56">
        <f t="shared" si="180"/>
        <v>40</v>
      </c>
    </row>
    <row r="402" spans="1:9" s="5" customFormat="1" ht="22.5" x14ac:dyDescent="0.2">
      <c r="A402" s="84" t="s">
        <v>13</v>
      </c>
      <c r="B402" s="13">
        <v>11</v>
      </c>
      <c r="C402" s="14">
        <v>2</v>
      </c>
      <c r="D402" s="13" t="s">
        <v>2</v>
      </c>
      <c r="E402" s="82" t="s">
        <v>81</v>
      </c>
      <c r="F402" s="12">
        <v>240</v>
      </c>
      <c r="G402" s="16">
        <v>40</v>
      </c>
      <c r="H402" s="16">
        <v>40</v>
      </c>
      <c r="I402" s="56">
        <v>40</v>
      </c>
    </row>
    <row r="403" spans="1:9" s="5" customFormat="1" ht="22.5" x14ac:dyDescent="0.2">
      <c r="A403" s="54" t="s">
        <v>302</v>
      </c>
      <c r="B403" s="23">
        <v>11</v>
      </c>
      <c r="C403" s="24">
        <v>3</v>
      </c>
      <c r="D403" s="23">
        <v>0</v>
      </c>
      <c r="E403" s="25">
        <v>0</v>
      </c>
      <c r="F403" s="8"/>
      <c r="G403" s="31">
        <f>G404+G409</f>
        <v>647.23476000000005</v>
      </c>
      <c r="H403" s="31">
        <f t="shared" ref="H403" si="181">H404+H409</f>
        <v>78.010239999999996</v>
      </c>
      <c r="I403" s="55">
        <f>I404+I409</f>
        <v>78.010239999999996</v>
      </c>
    </row>
    <row r="404" spans="1:9" s="5" customFormat="1" ht="22.5" x14ac:dyDescent="0.2">
      <c r="A404" s="84" t="s">
        <v>257</v>
      </c>
      <c r="B404" s="13">
        <v>11</v>
      </c>
      <c r="C404" s="14">
        <v>3</v>
      </c>
      <c r="D404" s="13">
        <v>0</v>
      </c>
      <c r="E404" s="82">
        <v>80550</v>
      </c>
      <c r="F404" s="12"/>
      <c r="G404" s="16">
        <f>G405+G407</f>
        <v>72</v>
      </c>
      <c r="H404" s="16">
        <f t="shared" ref="H404:I404" si="182">H405+H407</f>
        <v>72</v>
      </c>
      <c r="I404" s="16">
        <f t="shared" si="182"/>
        <v>72</v>
      </c>
    </row>
    <row r="405" spans="1:9" s="5" customFormat="1" ht="45" x14ac:dyDescent="0.2">
      <c r="A405" s="84" t="s">
        <v>6</v>
      </c>
      <c r="B405" s="13">
        <v>11</v>
      </c>
      <c r="C405" s="14">
        <v>3</v>
      </c>
      <c r="D405" s="13">
        <v>0</v>
      </c>
      <c r="E405" s="82">
        <v>80550</v>
      </c>
      <c r="F405" s="12">
        <v>100</v>
      </c>
      <c r="G405" s="16">
        <f>G406</f>
        <v>20</v>
      </c>
      <c r="H405" s="16">
        <f t="shared" ref="H405:I405" si="183">H406</f>
        <v>20</v>
      </c>
      <c r="I405" s="56">
        <f t="shared" si="183"/>
        <v>20</v>
      </c>
    </row>
    <row r="406" spans="1:9" s="5" customFormat="1" ht="22.5" x14ac:dyDescent="0.2">
      <c r="A406" s="84" t="s">
        <v>5</v>
      </c>
      <c r="B406" s="13">
        <v>11</v>
      </c>
      <c r="C406" s="14">
        <v>3</v>
      </c>
      <c r="D406" s="13">
        <v>0</v>
      </c>
      <c r="E406" s="82">
        <v>80550</v>
      </c>
      <c r="F406" s="12">
        <v>120</v>
      </c>
      <c r="G406" s="16">
        <v>20</v>
      </c>
      <c r="H406" s="16">
        <v>20</v>
      </c>
      <c r="I406" s="56">
        <v>20</v>
      </c>
    </row>
    <row r="407" spans="1:9" s="5" customFormat="1" ht="22.5" x14ac:dyDescent="0.2">
      <c r="A407" s="84" t="s">
        <v>14</v>
      </c>
      <c r="B407" s="13">
        <v>11</v>
      </c>
      <c r="C407" s="14">
        <v>3</v>
      </c>
      <c r="D407" s="13">
        <v>0</v>
      </c>
      <c r="E407" s="82">
        <v>80550</v>
      </c>
      <c r="F407" s="12">
        <v>200</v>
      </c>
      <c r="G407" s="16">
        <f>G408</f>
        <v>52</v>
      </c>
      <c r="H407" s="16">
        <f t="shared" ref="H407:I407" si="184">H408</f>
        <v>52</v>
      </c>
      <c r="I407" s="16">
        <f t="shared" si="184"/>
        <v>52</v>
      </c>
    </row>
    <row r="408" spans="1:9" s="5" customFormat="1" ht="22.5" x14ac:dyDescent="0.2">
      <c r="A408" s="84" t="s">
        <v>13</v>
      </c>
      <c r="B408" s="13">
        <v>11</v>
      </c>
      <c r="C408" s="14">
        <v>3</v>
      </c>
      <c r="D408" s="13">
        <v>0</v>
      </c>
      <c r="E408" s="82">
        <v>80550</v>
      </c>
      <c r="F408" s="12">
        <v>240</v>
      </c>
      <c r="G408" s="16">
        <v>52</v>
      </c>
      <c r="H408" s="16">
        <v>52</v>
      </c>
      <c r="I408" s="56">
        <v>52</v>
      </c>
    </row>
    <row r="409" spans="1:9" s="5" customFormat="1" ht="22.5" x14ac:dyDescent="0.2">
      <c r="A409" s="84" t="s">
        <v>237</v>
      </c>
      <c r="B409" s="13">
        <v>11</v>
      </c>
      <c r="C409" s="14">
        <v>3</v>
      </c>
      <c r="D409" s="13" t="s">
        <v>2</v>
      </c>
      <c r="E409" s="82" t="s">
        <v>78</v>
      </c>
      <c r="F409" s="12" t="s">
        <v>7</v>
      </c>
      <c r="G409" s="16">
        <f>G410</f>
        <v>575.23476000000005</v>
      </c>
      <c r="H409" s="16">
        <f t="shared" ref="H409:I409" si="185">H410</f>
        <v>6.0102399999999996</v>
      </c>
      <c r="I409" s="56">
        <f t="shared" si="185"/>
        <v>6.0102399999999996</v>
      </c>
    </row>
    <row r="410" spans="1:9" s="5" customFormat="1" ht="22.5" x14ac:dyDescent="0.2">
      <c r="A410" s="84" t="s">
        <v>14</v>
      </c>
      <c r="B410" s="13">
        <v>11</v>
      </c>
      <c r="C410" s="14">
        <v>3</v>
      </c>
      <c r="D410" s="13" t="s">
        <v>2</v>
      </c>
      <c r="E410" s="82" t="s">
        <v>78</v>
      </c>
      <c r="F410" s="12">
        <v>200</v>
      </c>
      <c r="G410" s="16">
        <f t="shared" ref="G410:I410" si="186">G411</f>
        <v>575.23476000000005</v>
      </c>
      <c r="H410" s="16">
        <f t="shared" si="186"/>
        <v>6.0102399999999996</v>
      </c>
      <c r="I410" s="56">
        <f t="shared" si="186"/>
        <v>6.0102399999999996</v>
      </c>
    </row>
    <row r="411" spans="1:9" s="5" customFormat="1" ht="22.5" x14ac:dyDescent="0.2">
      <c r="A411" s="84" t="s">
        <v>13</v>
      </c>
      <c r="B411" s="13">
        <v>11</v>
      </c>
      <c r="C411" s="14">
        <v>3</v>
      </c>
      <c r="D411" s="13" t="s">
        <v>2</v>
      </c>
      <c r="E411" s="82" t="s">
        <v>78</v>
      </c>
      <c r="F411" s="12">
        <v>240</v>
      </c>
      <c r="G411" s="16">
        <v>575.23476000000005</v>
      </c>
      <c r="H411" s="16">
        <v>6.0102399999999996</v>
      </c>
      <c r="I411" s="56">
        <v>6.0102399999999996</v>
      </c>
    </row>
    <row r="412" spans="1:9" s="5" customFormat="1" ht="22.5" x14ac:dyDescent="0.2">
      <c r="A412" s="54" t="s">
        <v>282</v>
      </c>
      <c r="B412" s="23">
        <v>11</v>
      </c>
      <c r="C412" s="24">
        <v>4</v>
      </c>
      <c r="D412" s="23">
        <v>0</v>
      </c>
      <c r="E412" s="25">
        <v>0</v>
      </c>
      <c r="F412" s="8"/>
      <c r="G412" s="31">
        <f>G413</f>
        <v>100</v>
      </c>
      <c r="H412" s="31">
        <f t="shared" ref="H412:I412" si="187">H413</f>
        <v>100</v>
      </c>
      <c r="I412" s="55">
        <f t="shared" si="187"/>
        <v>100</v>
      </c>
    </row>
    <row r="413" spans="1:9" s="5" customFormat="1" ht="22.5" x14ac:dyDescent="0.2">
      <c r="A413" s="84" t="s">
        <v>238</v>
      </c>
      <c r="B413" s="13">
        <v>11</v>
      </c>
      <c r="C413" s="14">
        <v>4</v>
      </c>
      <c r="D413" s="13" t="s">
        <v>2</v>
      </c>
      <c r="E413" s="82">
        <v>78410</v>
      </c>
      <c r="F413" s="12" t="s">
        <v>7</v>
      </c>
      <c r="G413" s="16">
        <f t="shared" ref="G413:I414" si="188">G414</f>
        <v>100</v>
      </c>
      <c r="H413" s="16">
        <f t="shared" si="188"/>
        <v>100</v>
      </c>
      <c r="I413" s="56">
        <f t="shared" si="188"/>
        <v>100</v>
      </c>
    </row>
    <row r="414" spans="1:9" s="5" customFormat="1" ht="22.5" x14ac:dyDescent="0.2">
      <c r="A414" s="84" t="s">
        <v>77</v>
      </c>
      <c r="B414" s="13">
        <v>11</v>
      </c>
      <c r="C414" s="14">
        <v>4</v>
      </c>
      <c r="D414" s="13" t="s">
        <v>2</v>
      </c>
      <c r="E414" s="82">
        <v>78410</v>
      </c>
      <c r="F414" s="12">
        <v>600</v>
      </c>
      <c r="G414" s="16">
        <f t="shared" si="188"/>
        <v>100</v>
      </c>
      <c r="H414" s="16">
        <f t="shared" si="188"/>
        <v>100</v>
      </c>
      <c r="I414" s="56">
        <f t="shared" si="188"/>
        <v>100</v>
      </c>
    </row>
    <row r="415" spans="1:9" s="5" customFormat="1" ht="56.25" x14ac:dyDescent="0.2">
      <c r="A415" s="84" t="s">
        <v>370</v>
      </c>
      <c r="B415" s="13">
        <v>11</v>
      </c>
      <c r="C415" s="14">
        <v>4</v>
      </c>
      <c r="D415" s="13" t="s">
        <v>2</v>
      </c>
      <c r="E415" s="82">
        <v>78410</v>
      </c>
      <c r="F415" s="12">
        <v>630</v>
      </c>
      <c r="G415" s="16">
        <v>100</v>
      </c>
      <c r="H415" s="16">
        <v>100</v>
      </c>
      <c r="I415" s="56">
        <v>100</v>
      </c>
    </row>
    <row r="416" spans="1:9" s="5" customFormat="1" x14ac:dyDescent="0.2">
      <c r="A416" s="54" t="s">
        <v>303</v>
      </c>
      <c r="B416" s="23">
        <v>11</v>
      </c>
      <c r="C416" s="24">
        <v>5</v>
      </c>
      <c r="D416" s="23">
        <v>0</v>
      </c>
      <c r="E416" s="25">
        <v>0</v>
      </c>
      <c r="F416" s="8"/>
      <c r="G416" s="31">
        <f>G417+G422</f>
        <v>855.48021000000006</v>
      </c>
      <c r="H416" s="31">
        <f t="shared" ref="H416:I416" si="189">H417+H422</f>
        <v>861.90300999999999</v>
      </c>
      <c r="I416" s="55">
        <f t="shared" si="189"/>
        <v>887.85113000000001</v>
      </c>
    </row>
    <row r="417" spans="1:9" s="5" customFormat="1" ht="22.5" x14ac:dyDescent="0.2">
      <c r="A417" s="3" t="s">
        <v>91</v>
      </c>
      <c r="B417" s="13">
        <v>11</v>
      </c>
      <c r="C417" s="14">
        <v>5</v>
      </c>
      <c r="D417" s="13" t="s">
        <v>2</v>
      </c>
      <c r="E417" s="82" t="s">
        <v>90</v>
      </c>
      <c r="F417" s="12" t="s">
        <v>7</v>
      </c>
      <c r="G417" s="15">
        <f>G418+G420</f>
        <v>732.28021000000001</v>
      </c>
      <c r="H417" s="15">
        <f t="shared" ref="H417:I417" si="190">H418+H420</f>
        <v>738.70300999999995</v>
      </c>
      <c r="I417" s="56">
        <f t="shared" si="190"/>
        <v>764.65112999999997</v>
      </c>
    </row>
    <row r="418" spans="1:9" s="5" customFormat="1" ht="45" x14ac:dyDescent="0.2">
      <c r="A418" s="3" t="s">
        <v>6</v>
      </c>
      <c r="B418" s="13">
        <v>11</v>
      </c>
      <c r="C418" s="14">
        <v>5</v>
      </c>
      <c r="D418" s="13" t="s">
        <v>2</v>
      </c>
      <c r="E418" s="82" t="s">
        <v>90</v>
      </c>
      <c r="F418" s="12">
        <v>100</v>
      </c>
      <c r="G418" s="15">
        <f>G419</f>
        <v>662.28021000000001</v>
      </c>
      <c r="H418" s="15">
        <f t="shared" ref="H418:I418" si="191">H419</f>
        <v>668.70300999999995</v>
      </c>
      <c r="I418" s="56">
        <f t="shared" si="191"/>
        <v>694.65112999999997</v>
      </c>
    </row>
    <row r="419" spans="1:9" s="5" customFormat="1" ht="22.5" x14ac:dyDescent="0.2">
      <c r="A419" s="3" t="s">
        <v>5</v>
      </c>
      <c r="B419" s="13">
        <v>11</v>
      </c>
      <c r="C419" s="14">
        <v>5</v>
      </c>
      <c r="D419" s="13" t="s">
        <v>2</v>
      </c>
      <c r="E419" s="82" t="s">
        <v>90</v>
      </c>
      <c r="F419" s="12">
        <v>120</v>
      </c>
      <c r="G419" s="15">
        <v>662.28021000000001</v>
      </c>
      <c r="H419" s="15">
        <v>668.70300999999995</v>
      </c>
      <c r="I419" s="56">
        <v>694.65112999999997</v>
      </c>
    </row>
    <row r="420" spans="1:9" s="5" customFormat="1" ht="22.5" x14ac:dyDescent="0.2">
      <c r="A420" s="3" t="s">
        <v>14</v>
      </c>
      <c r="B420" s="13">
        <v>11</v>
      </c>
      <c r="C420" s="14">
        <v>5</v>
      </c>
      <c r="D420" s="13" t="s">
        <v>2</v>
      </c>
      <c r="E420" s="82" t="s">
        <v>90</v>
      </c>
      <c r="F420" s="12">
        <v>200</v>
      </c>
      <c r="G420" s="15">
        <v>70</v>
      </c>
      <c r="H420" s="15">
        <v>70</v>
      </c>
      <c r="I420" s="56">
        <v>70</v>
      </c>
    </row>
    <row r="421" spans="1:9" s="5" customFormat="1" ht="22.5" x14ac:dyDescent="0.2">
      <c r="A421" s="3" t="s">
        <v>13</v>
      </c>
      <c r="B421" s="13">
        <v>11</v>
      </c>
      <c r="C421" s="14">
        <v>5</v>
      </c>
      <c r="D421" s="13" t="s">
        <v>2</v>
      </c>
      <c r="E421" s="82" t="s">
        <v>90</v>
      </c>
      <c r="F421" s="12">
        <v>240</v>
      </c>
      <c r="G421" s="15">
        <v>70</v>
      </c>
      <c r="H421" s="15">
        <v>70</v>
      </c>
      <c r="I421" s="56">
        <v>70</v>
      </c>
    </row>
    <row r="422" spans="1:9" s="5" customFormat="1" x14ac:dyDescent="0.2">
      <c r="A422" s="84" t="s">
        <v>258</v>
      </c>
      <c r="B422" s="13">
        <v>11</v>
      </c>
      <c r="C422" s="14">
        <v>5</v>
      </c>
      <c r="D422" s="13" t="s">
        <v>2</v>
      </c>
      <c r="E422" s="82" t="s">
        <v>89</v>
      </c>
      <c r="F422" s="12" t="s">
        <v>7</v>
      </c>
      <c r="G422" s="16">
        <f t="shared" ref="G422:I422" si="192">G423</f>
        <v>123.2</v>
      </c>
      <c r="H422" s="16">
        <f t="shared" si="192"/>
        <v>123.2</v>
      </c>
      <c r="I422" s="56">
        <f t="shared" si="192"/>
        <v>123.2</v>
      </c>
    </row>
    <row r="423" spans="1:9" s="5" customFormat="1" ht="22.5" x14ac:dyDescent="0.2">
      <c r="A423" s="84" t="s">
        <v>14</v>
      </c>
      <c r="B423" s="13">
        <v>11</v>
      </c>
      <c r="C423" s="14">
        <v>5</v>
      </c>
      <c r="D423" s="13" t="s">
        <v>2</v>
      </c>
      <c r="E423" s="82" t="s">
        <v>89</v>
      </c>
      <c r="F423" s="12">
        <v>200</v>
      </c>
      <c r="G423" s="16">
        <f t="shared" ref="G423:I423" si="193">G424</f>
        <v>123.2</v>
      </c>
      <c r="H423" s="16">
        <f t="shared" si="193"/>
        <v>123.2</v>
      </c>
      <c r="I423" s="56">
        <f t="shared" si="193"/>
        <v>123.2</v>
      </c>
    </row>
    <row r="424" spans="1:9" s="5" customFormat="1" ht="22.5" x14ac:dyDescent="0.2">
      <c r="A424" s="84" t="s">
        <v>13</v>
      </c>
      <c r="B424" s="13">
        <v>11</v>
      </c>
      <c r="C424" s="14">
        <v>5</v>
      </c>
      <c r="D424" s="13" t="s">
        <v>2</v>
      </c>
      <c r="E424" s="82" t="s">
        <v>89</v>
      </c>
      <c r="F424" s="12">
        <v>240</v>
      </c>
      <c r="G424" s="16">
        <v>123.2</v>
      </c>
      <c r="H424" s="16">
        <v>123.2</v>
      </c>
      <c r="I424" s="56">
        <v>123.2</v>
      </c>
    </row>
    <row r="425" spans="1:9" s="5" customFormat="1" ht="56.25" x14ac:dyDescent="0.2">
      <c r="A425" s="54" t="s">
        <v>269</v>
      </c>
      <c r="B425" s="23">
        <v>12</v>
      </c>
      <c r="C425" s="24" t="s">
        <v>3</v>
      </c>
      <c r="D425" s="23" t="s">
        <v>2</v>
      </c>
      <c r="E425" s="25" t="s">
        <v>9</v>
      </c>
      <c r="F425" s="8" t="s">
        <v>7</v>
      </c>
      <c r="G425" s="31">
        <f>G426+G429+G432+G435+G443+G446+G449+G440</f>
        <v>51353.018100000001</v>
      </c>
      <c r="H425" s="31">
        <f t="shared" ref="H425:I425" si="194">H426+H429+H432+H435+H443+H446+H449+H440</f>
        <v>29416.308939999999</v>
      </c>
      <c r="I425" s="31">
        <f t="shared" si="194"/>
        <v>30963.638239999997</v>
      </c>
    </row>
    <row r="426" spans="1:9" s="5" customFormat="1" ht="22.5" x14ac:dyDescent="0.2">
      <c r="A426" s="84" t="s">
        <v>138</v>
      </c>
      <c r="B426" s="13">
        <v>12</v>
      </c>
      <c r="C426" s="14" t="s">
        <v>3</v>
      </c>
      <c r="D426" s="13" t="s">
        <v>2</v>
      </c>
      <c r="E426" s="82" t="s">
        <v>136</v>
      </c>
      <c r="F426" s="12" t="s">
        <v>7</v>
      </c>
      <c r="G426" s="16">
        <f t="shared" ref="G426:I426" si="195">G427</f>
        <v>3408.0623000000001</v>
      </c>
      <c r="H426" s="16">
        <f t="shared" si="195"/>
        <v>3443.5843</v>
      </c>
      <c r="I426" s="56">
        <f t="shared" si="195"/>
        <v>3581.0136000000002</v>
      </c>
    </row>
    <row r="427" spans="1:9" s="5" customFormat="1" x14ac:dyDescent="0.2">
      <c r="A427" s="84" t="s">
        <v>29</v>
      </c>
      <c r="B427" s="13">
        <v>12</v>
      </c>
      <c r="C427" s="14" t="s">
        <v>3</v>
      </c>
      <c r="D427" s="13" t="s">
        <v>2</v>
      </c>
      <c r="E427" s="82" t="s">
        <v>136</v>
      </c>
      <c r="F427" s="12">
        <v>500</v>
      </c>
      <c r="G427" s="16">
        <f t="shared" ref="G427:I427" si="196">G428</f>
        <v>3408.0623000000001</v>
      </c>
      <c r="H427" s="16">
        <f t="shared" si="196"/>
        <v>3443.5843</v>
      </c>
      <c r="I427" s="56">
        <f t="shared" si="196"/>
        <v>3581.0136000000002</v>
      </c>
    </row>
    <row r="428" spans="1:9" s="5" customFormat="1" x14ac:dyDescent="0.2">
      <c r="A428" s="84" t="s">
        <v>137</v>
      </c>
      <c r="B428" s="13">
        <v>12</v>
      </c>
      <c r="C428" s="14" t="s">
        <v>3</v>
      </c>
      <c r="D428" s="13" t="s">
        <v>2</v>
      </c>
      <c r="E428" s="82" t="s">
        <v>136</v>
      </c>
      <c r="F428" s="12">
        <v>530</v>
      </c>
      <c r="G428" s="15">
        <v>3408.0623000000001</v>
      </c>
      <c r="H428" s="15">
        <v>3443.5843</v>
      </c>
      <c r="I428" s="56">
        <v>3581.0136000000002</v>
      </c>
    </row>
    <row r="429" spans="1:9" s="5" customFormat="1" x14ac:dyDescent="0.2">
      <c r="A429" s="84" t="s">
        <v>129</v>
      </c>
      <c r="B429" s="13">
        <v>12</v>
      </c>
      <c r="C429" s="14" t="s">
        <v>3</v>
      </c>
      <c r="D429" s="13" t="s">
        <v>2</v>
      </c>
      <c r="E429" s="82" t="s">
        <v>128</v>
      </c>
      <c r="F429" s="12" t="s">
        <v>7</v>
      </c>
      <c r="G429" s="16">
        <f t="shared" ref="G429:I429" si="197">G430</f>
        <v>5033.6558000000005</v>
      </c>
      <c r="H429" s="16">
        <f t="shared" si="197"/>
        <v>4026.9246400000002</v>
      </c>
      <c r="I429" s="56">
        <f t="shared" si="197"/>
        <v>4026.9246400000002</v>
      </c>
    </row>
    <row r="430" spans="1:9" s="5" customFormat="1" x14ac:dyDescent="0.2">
      <c r="A430" s="84" t="s">
        <v>29</v>
      </c>
      <c r="B430" s="13">
        <v>12</v>
      </c>
      <c r="C430" s="14" t="s">
        <v>3</v>
      </c>
      <c r="D430" s="13" t="s">
        <v>2</v>
      </c>
      <c r="E430" s="82" t="s">
        <v>128</v>
      </c>
      <c r="F430" s="12">
        <v>500</v>
      </c>
      <c r="G430" s="16">
        <f t="shared" ref="G430:I430" si="198">G431</f>
        <v>5033.6558000000005</v>
      </c>
      <c r="H430" s="16">
        <f t="shared" si="198"/>
        <v>4026.9246400000002</v>
      </c>
      <c r="I430" s="56">
        <f t="shared" si="198"/>
        <v>4026.9246400000002</v>
      </c>
    </row>
    <row r="431" spans="1:9" s="5" customFormat="1" x14ac:dyDescent="0.2">
      <c r="A431" s="84" t="s">
        <v>124</v>
      </c>
      <c r="B431" s="13">
        <v>12</v>
      </c>
      <c r="C431" s="14" t="s">
        <v>3</v>
      </c>
      <c r="D431" s="13" t="s">
        <v>2</v>
      </c>
      <c r="E431" s="82" t="s">
        <v>128</v>
      </c>
      <c r="F431" s="12">
        <v>510</v>
      </c>
      <c r="G431" s="16">
        <v>5033.6558000000005</v>
      </c>
      <c r="H431" s="16">
        <v>4026.9246400000002</v>
      </c>
      <c r="I431" s="56">
        <v>4026.9246400000002</v>
      </c>
    </row>
    <row r="432" spans="1:9" s="5" customFormat="1" ht="22.5" x14ac:dyDescent="0.2">
      <c r="A432" s="84" t="s">
        <v>144</v>
      </c>
      <c r="B432" s="13">
        <v>12</v>
      </c>
      <c r="C432" s="14" t="s">
        <v>3</v>
      </c>
      <c r="D432" s="13" t="s">
        <v>2</v>
      </c>
      <c r="E432" s="11">
        <v>78793</v>
      </c>
      <c r="F432" s="12" t="s">
        <v>7</v>
      </c>
      <c r="G432" s="16">
        <f t="shared" ref="G432:I432" si="199">G433</f>
        <v>875</v>
      </c>
      <c r="H432" s="16">
        <f t="shared" si="199"/>
        <v>875</v>
      </c>
      <c r="I432" s="56">
        <f t="shared" si="199"/>
        <v>875</v>
      </c>
    </row>
    <row r="433" spans="1:9" s="5" customFormat="1" x14ac:dyDescent="0.2">
      <c r="A433" s="84" t="s">
        <v>29</v>
      </c>
      <c r="B433" s="13">
        <v>12</v>
      </c>
      <c r="C433" s="14" t="s">
        <v>3</v>
      </c>
      <c r="D433" s="13" t="s">
        <v>2</v>
      </c>
      <c r="E433" s="11">
        <v>78793</v>
      </c>
      <c r="F433" s="12">
        <v>500</v>
      </c>
      <c r="G433" s="16">
        <f t="shared" ref="G433:I433" si="200">G434</f>
        <v>875</v>
      </c>
      <c r="H433" s="16">
        <f t="shared" si="200"/>
        <v>875</v>
      </c>
      <c r="I433" s="56">
        <f t="shared" si="200"/>
        <v>875</v>
      </c>
    </row>
    <row r="434" spans="1:9" s="5" customFormat="1" x14ac:dyDescent="0.2">
      <c r="A434" s="84" t="s">
        <v>137</v>
      </c>
      <c r="B434" s="13">
        <v>12</v>
      </c>
      <c r="C434" s="14" t="s">
        <v>3</v>
      </c>
      <c r="D434" s="13" t="s">
        <v>2</v>
      </c>
      <c r="E434" s="11">
        <v>78793</v>
      </c>
      <c r="F434" s="12">
        <v>530</v>
      </c>
      <c r="G434" s="15">
        <v>875</v>
      </c>
      <c r="H434" s="15">
        <v>875</v>
      </c>
      <c r="I434" s="56">
        <v>875</v>
      </c>
    </row>
    <row r="435" spans="1:9" s="5" customFormat="1" ht="22.5" x14ac:dyDescent="0.2">
      <c r="A435" s="84" t="s">
        <v>15</v>
      </c>
      <c r="B435" s="13">
        <v>12</v>
      </c>
      <c r="C435" s="14" t="s">
        <v>3</v>
      </c>
      <c r="D435" s="13" t="s">
        <v>2</v>
      </c>
      <c r="E435" s="82" t="s">
        <v>11</v>
      </c>
      <c r="F435" s="12" t="s">
        <v>7</v>
      </c>
      <c r="G435" s="16">
        <f>G436+G438</f>
        <v>13162.5</v>
      </c>
      <c r="H435" s="16">
        <f t="shared" ref="H435:I435" si="201">H436+H438</f>
        <v>13283.5</v>
      </c>
      <c r="I435" s="56">
        <f t="shared" si="201"/>
        <v>13772.800000000001</v>
      </c>
    </row>
    <row r="436" spans="1:9" s="5" customFormat="1" ht="45" x14ac:dyDescent="0.2">
      <c r="A436" s="84" t="s">
        <v>6</v>
      </c>
      <c r="B436" s="13">
        <v>12</v>
      </c>
      <c r="C436" s="14" t="s">
        <v>3</v>
      </c>
      <c r="D436" s="13" t="s">
        <v>2</v>
      </c>
      <c r="E436" s="82" t="s">
        <v>11</v>
      </c>
      <c r="F436" s="12">
        <v>100</v>
      </c>
      <c r="G436" s="16">
        <f t="shared" ref="G436:I436" si="202">G437</f>
        <v>12571.3</v>
      </c>
      <c r="H436" s="16">
        <f t="shared" si="202"/>
        <v>12692.3</v>
      </c>
      <c r="I436" s="56">
        <f t="shared" si="202"/>
        <v>13181.6</v>
      </c>
    </row>
    <row r="437" spans="1:9" s="5" customFormat="1" ht="22.5" x14ac:dyDescent="0.2">
      <c r="A437" s="84" t="s">
        <v>5</v>
      </c>
      <c r="B437" s="13">
        <v>12</v>
      </c>
      <c r="C437" s="14" t="s">
        <v>3</v>
      </c>
      <c r="D437" s="13" t="s">
        <v>2</v>
      </c>
      <c r="E437" s="82" t="s">
        <v>11</v>
      </c>
      <c r="F437" s="12">
        <v>120</v>
      </c>
      <c r="G437" s="15">
        <v>12571.3</v>
      </c>
      <c r="H437" s="15">
        <v>12692.3</v>
      </c>
      <c r="I437" s="56">
        <v>13181.6</v>
      </c>
    </row>
    <row r="438" spans="1:9" s="5" customFormat="1" ht="22.5" x14ac:dyDescent="0.2">
      <c r="A438" s="84" t="s">
        <v>14</v>
      </c>
      <c r="B438" s="13">
        <v>12</v>
      </c>
      <c r="C438" s="14" t="s">
        <v>3</v>
      </c>
      <c r="D438" s="13" t="s">
        <v>2</v>
      </c>
      <c r="E438" s="82" t="s">
        <v>11</v>
      </c>
      <c r="F438" s="12">
        <v>200</v>
      </c>
      <c r="G438" s="16">
        <f t="shared" ref="G438:I438" si="203">G439</f>
        <v>591.20000000000005</v>
      </c>
      <c r="H438" s="16">
        <f t="shared" si="203"/>
        <v>591.20000000000005</v>
      </c>
      <c r="I438" s="56">
        <f t="shared" si="203"/>
        <v>591.20000000000005</v>
      </c>
    </row>
    <row r="439" spans="1:9" s="5" customFormat="1" ht="22.5" x14ac:dyDescent="0.2">
      <c r="A439" s="84" t="s">
        <v>13</v>
      </c>
      <c r="B439" s="13">
        <v>12</v>
      </c>
      <c r="C439" s="14" t="s">
        <v>3</v>
      </c>
      <c r="D439" s="13" t="s">
        <v>2</v>
      </c>
      <c r="E439" s="82" t="s">
        <v>11</v>
      </c>
      <c r="F439" s="12">
        <v>240</v>
      </c>
      <c r="G439" s="16">
        <v>591.20000000000005</v>
      </c>
      <c r="H439" s="16">
        <v>591.20000000000005</v>
      </c>
      <c r="I439" s="56">
        <v>591.20000000000005</v>
      </c>
    </row>
    <row r="440" spans="1:9" s="5" customFormat="1" x14ac:dyDescent="0.2">
      <c r="A440" s="3" t="s">
        <v>332</v>
      </c>
      <c r="B440" s="9">
        <v>12</v>
      </c>
      <c r="C440" s="10">
        <v>0</v>
      </c>
      <c r="D440" s="9">
        <v>0</v>
      </c>
      <c r="E440" s="11">
        <v>80680</v>
      </c>
      <c r="F440" s="12"/>
      <c r="G440" s="16">
        <f>G441</f>
        <v>30</v>
      </c>
      <c r="H440" s="16">
        <f t="shared" ref="H440:I441" si="204">H441</f>
        <v>30</v>
      </c>
      <c r="I440" s="16">
        <f t="shared" si="204"/>
        <v>30</v>
      </c>
    </row>
    <row r="441" spans="1:9" s="5" customFormat="1" ht="22.5" x14ac:dyDescent="0.2">
      <c r="A441" s="3" t="s">
        <v>77</v>
      </c>
      <c r="B441" s="9">
        <v>12</v>
      </c>
      <c r="C441" s="10">
        <v>0</v>
      </c>
      <c r="D441" s="9">
        <v>0</v>
      </c>
      <c r="E441" s="11">
        <v>80680</v>
      </c>
      <c r="F441" s="12">
        <v>600</v>
      </c>
      <c r="G441" s="16">
        <f>G442</f>
        <v>30</v>
      </c>
      <c r="H441" s="16">
        <f t="shared" si="204"/>
        <v>30</v>
      </c>
      <c r="I441" s="16">
        <f t="shared" si="204"/>
        <v>30</v>
      </c>
    </row>
    <row r="442" spans="1:9" s="5" customFormat="1" x14ac:dyDescent="0.2">
      <c r="A442" s="3" t="s">
        <v>148</v>
      </c>
      <c r="B442" s="9">
        <v>12</v>
      </c>
      <c r="C442" s="10">
        <v>0</v>
      </c>
      <c r="D442" s="9">
        <v>0</v>
      </c>
      <c r="E442" s="11">
        <v>80680</v>
      </c>
      <c r="F442" s="12">
        <v>610</v>
      </c>
      <c r="G442" s="16">
        <v>30</v>
      </c>
      <c r="H442" s="16">
        <v>30</v>
      </c>
      <c r="I442" s="16">
        <v>30</v>
      </c>
    </row>
    <row r="443" spans="1:9" s="5" customFormat="1" x14ac:dyDescent="0.2">
      <c r="A443" s="84" t="s">
        <v>132</v>
      </c>
      <c r="B443" s="13">
        <v>12</v>
      </c>
      <c r="C443" s="14" t="s">
        <v>3</v>
      </c>
      <c r="D443" s="13" t="s">
        <v>2</v>
      </c>
      <c r="E443" s="82" t="s">
        <v>131</v>
      </c>
      <c r="F443" s="12" t="s">
        <v>7</v>
      </c>
      <c r="G443" s="16">
        <f>G444</f>
        <v>5404.3</v>
      </c>
      <c r="H443" s="16">
        <f t="shared" ref="H443:I443" si="205">H444</f>
        <v>6402.5</v>
      </c>
      <c r="I443" s="56">
        <f t="shared" si="205"/>
        <v>7400.8</v>
      </c>
    </row>
    <row r="444" spans="1:9" s="5" customFormat="1" x14ac:dyDescent="0.2">
      <c r="A444" s="84" t="s">
        <v>133</v>
      </c>
      <c r="B444" s="13">
        <v>12</v>
      </c>
      <c r="C444" s="14" t="s">
        <v>3</v>
      </c>
      <c r="D444" s="13" t="s">
        <v>2</v>
      </c>
      <c r="E444" s="82" t="s">
        <v>131</v>
      </c>
      <c r="F444" s="12">
        <v>700</v>
      </c>
      <c r="G444" s="16">
        <f t="shared" ref="G444:I444" si="206">G445</f>
        <v>5404.3</v>
      </c>
      <c r="H444" s="16">
        <f t="shared" si="206"/>
        <v>6402.5</v>
      </c>
      <c r="I444" s="56">
        <f t="shared" si="206"/>
        <v>7400.8</v>
      </c>
    </row>
    <row r="445" spans="1:9" s="5" customFormat="1" x14ac:dyDescent="0.2">
      <c r="A445" s="84" t="s">
        <v>132</v>
      </c>
      <c r="B445" s="13">
        <v>12</v>
      </c>
      <c r="C445" s="14" t="s">
        <v>3</v>
      </c>
      <c r="D445" s="13" t="s">
        <v>2</v>
      </c>
      <c r="E445" s="82" t="s">
        <v>131</v>
      </c>
      <c r="F445" s="12">
        <v>730</v>
      </c>
      <c r="G445" s="15">
        <v>5404.3</v>
      </c>
      <c r="H445" s="15">
        <v>6402.5</v>
      </c>
      <c r="I445" s="56">
        <v>7400.8</v>
      </c>
    </row>
    <row r="446" spans="1:9" s="5" customFormat="1" ht="22.5" x14ac:dyDescent="0.2">
      <c r="A446" s="84" t="s">
        <v>125</v>
      </c>
      <c r="B446" s="13">
        <v>12</v>
      </c>
      <c r="C446" s="14" t="s">
        <v>3</v>
      </c>
      <c r="D446" s="13" t="s">
        <v>2</v>
      </c>
      <c r="E446" s="82" t="s">
        <v>123</v>
      </c>
      <c r="F446" s="12" t="s">
        <v>7</v>
      </c>
      <c r="G446" s="16">
        <f t="shared" ref="G446:I446" si="207">G447</f>
        <v>21949</v>
      </c>
      <c r="H446" s="16">
        <f t="shared" si="207"/>
        <v>0</v>
      </c>
      <c r="I446" s="56">
        <f t="shared" si="207"/>
        <v>0</v>
      </c>
    </row>
    <row r="447" spans="1:9" s="5" customFormat="1" x14ac:dyDescent="0.2">
      <c r="A447" s="84" t="s">
        <v>29</v>
      </c>
      <c r="B447" s="13">
        <v>12</v>
      </c>
      <c r="C447" s="14" t="s">
        <v>3</v>
      </c>
      <c r="D447" s="13" t="s">
        <v>2</v>
      </c>
      <c r="E447" s="82" t="s">
        <v>123</v>
      </c>
      <c r="F447" s="12">
        <v>500</v>
      </c>
      <c r="G447" s="16">
        <f t="shared" ref="G447:I447" si="208">G448</f>
        <v>21949</v>
      </c>
      <c r="H447" s="16">
        <f t="shared" si="208"/>
        <v>0</v>
      </c>
      <c r="I447" s="56">
        <f t="shared" si="208"/>
        <v>0</v>
      </c>
    </row>
    <row r="448" spans="1:9" s="5" customFormat="1" x14ac:dyDescent="0.2">
      <c r="A448" s="3" t="s">
        <v>28</v>
      </c>
      <c r="B448" s="13">
        <v>12</v>
      </c>
      <c r="C448" s="14" t="s">
        <v>3</v>
      </c>
      <c r="D448" s="13" t="s">
        <v>2</v>
      </c>
      <c r="E448" s="82" t="s">
        <v>123</v>
      </c>
      <c r="F448" s="12">
        <v>540</v>
      </c>
      <c r="G448" s="16">
        <v>21949</v>
      </c>
      <c r="H448" s="16">
        <v>0</v>
      </c>
      <c r="I448" s="56">
        <v>0</v>
      </c>
    </row>
    <row r="449" spans="1:9" s="5" customFormat="1" ht="22.5" x14ac:dyDescent="0.2">
      <c r="A449" s="84" t="s">
        <v>127</v>
      </c>
      <c r="B449" s="13">
        <v>12</v>
      </c>
      <c r="C449" s="14" t="s">
        <v>3</v>
      </c>
      <c r="D449" s="13" t="s">
        <v>2</v>
      </c>
      <c r="E449" s="82" t="s">
        <v>126</v>
      </c>
      <c r="F449" s="12" t="s">
        <v>7</v>
      </c>
      <c r="G449" s="16">
        <f t="shared" ref="G449:I449" si="209">G450</f>
        <v>1490.5</v>
      </c>
      <c r="H449" s="16">
        <f t="shared" si="209"/>
        <v>1354.8</v>
      </c>
      <c r="I449" s="56">
        <f t="shared" si="209"/>
        <v>1277.0999999999999</v>
      </c>
    </row>
    <row r="450" spans="1:9" s="5" customFormat="1" x14ac:dyDescent="0.2">
      <c r="A450" s="84" t="s">
        <v>29</v>
      </c>
      <c r="B450" s="13">
        <v>12</v>
      </c>
      <c r="C450" s="14" t="s">
        <v>3</v>
      </c>
      <c r="D450" s="13" t="s">
        <v>2</v>
      </c>
      <c r="E450" s="82" t="s">
        <v>126</v>
      </c>
      <c r="F450" s="12">
        <v>500</v>
      </c>
      <c r="G450" s="16">
        <f t="shared" ref="G450:I450" si="210">G451</f>
        <v>1490.5</v>
      </c>
      <c r="H450" s="16">
        <f t="shared" si="210"/>
        <v>1354.8</v>
      </c>
      <c r="I450" s="56">
        <f t="shared" si="210"/>
        <v>1277.0999999999999</v>
      </c>
    </row>
    <row r="451" spans="1:9" s="5" customFormat="1" x14ac:dyDescent="0.2">
      <c r="A451" s="84" t="s">
        <v>124</v>
      </c>
      <c r="B451" s="13">
        <v>12</v>
      </c>
      <c r="C451" s="14" t="s">
        <v>3</v>
      </c>
      <c r="D451" s="13" t="s">
        <v>2</v>
      </c>
      <c r="E451" s="82" t="s">
        <v>126</v>
      </c>
      <c r="F451" s="12">
        <v>510</v>
      </c>
      <c r="G451" s="16">
        <v>1490.5</v>
      </c>
      <c r="H451" s="16">
        <v>1354.8</v>
      </c>
      <c r="I451" s="56">
        <v>1277.0999999999999</v>
      </c>
    </row>
    <row r="452" spans="1:9" s="5" customFormat="1" ht="33.75" x14ac:dyDescent="0.2">
      <c r="A452" s="54" t="s">
        <v>275</v>
      </c>
      <c r="B452" s="23">
        <v>13</v>
      </c>
      <c r="C452" s="24" t="s">
        <v>3</v>
      </c>
      <c r="D452" s="23" t="s">
        <v>2</v>
      </c>
      <c r="E452" s="25" t="s">
        <v>9</v>
      </c>
      <c r="F452" s="8" t="s">
        <v>7</v>
      </c>
      <c r="G452" s="31">
        <f>G453+G458+G461</f>
        <v>12105.8</v>
      </c>
      <c r="H452" s="31">
        <f>H453+H458+H461</f>
        <v>12182.1</v>
      </c>
      <c r="I452" s="55">
        <f>I453+I458+I461</f>
        <v>12611.3</v>
      </c>
    </row>
    <row r="453" spans="1:9" s="5" customFormat="1" ht="22.5" x14ac:dyDescent="0.2">
      <c r="A453" s="84" t="s">
        <v>15</v>
      </c>
      <c r="B453" s="13">
        <v>13</v>
      </c>
      <c r="C453" s="14" t="s">
        <v>3</v>
      </c>
      <c r="D453" s="13" t="s">
        <v>2</v>
      </c>
      <c r="E453" s="82" t="s">
        <v>11</v>
      </c>
      <c r="F453" s="12" t="s">
        <v>7</v>
      </c>
      <c r="G453" s="16">
        <f>G454+G456</f>
        <v>11549.3</v>
      </c>
      <c r="H453" s="16">
        <f t="shared" ref="H453:I453" si="211">H454+H456</f>
        <v>11655.6</v>
      </c>
      <c r="I453" s="56">
        <f t="shared" si="211"/>
        <v>12084.8</v>
      </c>
    </row>
    <row r="454" spans="1:9" s="5" customFormat="1" ht="45" x14ac:dyDescent="0.2">
      <c r="A454" s="84" t="s">
        <v>6</v>
      </c>
      <c r="B454" s="13">
        <v>13</v>
      </c>
      <c r="C454" s="14" t="s">
        <v>3</v>
      </c>
      <c r="D454" s="13" t="s">
        <v>2</v>
      </c>
      <c r="E454" s="82" t="s">
        <v>11</v>
      </c>
      <c r="F454" s="12">
        <v>100</v>
      </c>
      <c r="G454" s="16">
        <f t="shared" ref="G454:I454" si="212">G455</f>
        <v>11228</v>
      </c>
      <c r="H454" s="16">
        <f t="shared" si="212"/>
        <v>11334.300000000001</v>
      </c>
      <c r="I454" s="56">
        <f t="shared" si="212"/>
        <v>11763.5</v>
      </c>
    </row>
    <row r="455" spans="1:9" s="5" customFormat="1" ht="22.5" x14ac:dyDescent="0.2">
      <c r="A455" s="84" t="s">
        <v>5</v>
      </c>
      <c r="B455" s="13">
        <v>13</v>
      </c>
      <c r="C455" s="14" t="s">
        <v>3</v>
      </c>
      <c r="D455" s="13" t="s">
        <v>2</v>
      </c>
      <c r="E455" s="82" t="s">
        <v>11</v>
      </c>
      <c r="F455" s="12">
        <v>120</v>
      </c>
      <c r="G455" s="16">
        <f>10625+603</f>
        <v>11228</v>
      </c>
      <c r="H455" s="16">
        <v>11334.300000000001</v>
      </c>
      <c r="I455" s="56">
        <v>11763.5</v>
      </c>
    </row>
    <row r="456" spans="1:9" s="5" customFormat="1" ht="22.5" x14ac:dyDescent="0.2">
      <c r="A456" s="84" t="s">
        <v>14</v>
      </c>
      <c r="B456" s="13">
        <v>13</v>
      </c>
      <c r="C456" s="14" t="s">
        <v>3</v>
      </c>
      <c r="D456" s="13" t="s">
        <v>2</v>
      </c>
      <c r="E456" s="82" t="s">
        <v>11</v>
      </c>
      <c r="F456" s="12">
        <v>200</v>
      </c>
      <c r="G456" s="16">
        <f t="shared" ref="G456:I456" si="213">G457</f>
        <v>321.3</v>
      </c>
      <c r="H456" s="16">
        <f t="shared" si="213"/>
        <v>321.3</v>
      </c>
      <c r="I456" s="56">
        <f t="shared" si="213"/>
        <v>321.3</v>
      </c>
    </row>
    <row r="457" spans="1:9" s="5" customFormat="1" ht="22.5" x14ac:dyDescent="0.2">
      <c r="A457" s="84" t="s">
        <v>13</v>
      </c>
      <c r="B457" s="13">
        <v>13</v>
      </c>
      <c r="C457" s="14" t="s">
        <v>3</v>
      </c>
      <c r="D457" s="13" t="s">
        <v>2</v>
      </c>
      <c r="E457" s="82" t="s">
        <v>11</v>
      </c>
      <c r="F457" s="12">
        <v>240</v>
      </c>
      <c r="G457" s="16">
        <v>321.3</v>
      </c>
      <c r="H457" s="16">
        <v>321.3</v>
      </c>
      <c r="I457" s="56">
        <v>321.3</v>
      </c>
    </row>
    <row r="458" spans="1:9" s="5" customFormat="1" ht="56.25" x14ac:dyDescent="0.2">
      <c r="A458" s="84" t="s">
        <v>108</v>
      </c>
      <c r="B458" s="13">
        <v>13</v>
      </c>
      <c r="C458" s="14" t="s">
        <v>3</v>
      </c>
      <c r="D458" s="13" t="s">
        <v>2</v>
      </c>
      <c r="E458" s="82" t="s">
        <v>107</v>
      </c>
      <c r="F458" s="12" t="s">
        <v>7</v>
      </c>
      <c r="G458" s="16">
        <f t="shared" ref="G458:I459" si="214">G459</f>
        <v>470</v>
      </c>
      <c r="H458" s="16">
        <f t="shared" si="214"/>
        <v>440</v>
      </c>
      <c r="I458" s="56">
        <f t="shared" si="214"/>
        <v>440</v>
      </c>
    </row>
    <row r="459" spans="1:9" s="5" customFormat="1" ht="22.5" x14ac:dyDescent="0.2">
      <c r="A459" s="84" t="s">
        <v>14</v>
      </c>
      <c r="B459" s="13">
        <v>13</v>
      </c>
      <c r="C459" s="14" t="s">
        <v>3</v>
      </c>
      <c r="D459" s="13" t="s">
        <v>2</v>
      </c>
      <c r="E459" s="82" t="s">
        <v>107</v>
      </c>
      <c r="F459" s="12">
        <v>200</v>
      </c>
      <c r="G459" s="16">
        <f t="shared" si="214"/>
        <v>470</v>
      </c>
      <c r="H459" s="16">
        <f t="shared" si="214"/>
        <v>440</v>
      </c>
      <c r="I459" s="56">
        <f t="shared" si="214"/>
        <v>440</v>
      </c>
    </row>
    <row r="460" spans="1:9" s="5" customFormat="1" ht="22.5" x14ac:dyDescent="0.2">
      <c r="A460" s="84" t="s">
        <v>13</v>
      </c>
      <c r="B460" s="13">
        <v>13</v>
      </c>
      <c r="C460" s="14" t="s">
        <v>3</v>
      </c>
      <c r="D460" s="13" t="s">
        <v>2</v>
      </c>
      <c r="E460" s="82" t="s">
        <v>107</v>
      </c>
      <c r="F460" s="12">
        <v>240</v>
      </c>
      <c r="G460" s="16">
        <v>470</v>
      </c>
      <c r="H460" s="16">
        <v>440</v>
      </c>
      <c r="I460" s="56">
        <v>440</v>
      </c>
    </row>
    <row r="461" spans="1:9" s="5" customFormat="1" ht="33.75" x14ac:dyDescent="0.2">
      <c r="A461" s="84" t="s">
        <v>106</v>
      </c>
      <c r="B461" s="13">
        <v>13</v>
      </c>
      <c r="C461" s="14" t="s">
        <v>3</v>
      </c>
      <c r="D461" s="13" t="s">
        <v>2</v>
      </c>
      <c r="E461" s="82" t="s">
        <v>105</v>
      </c>
      <c r="F461" s="12" t="s">
        <v>7</v>
      </c>
      <c r="G461" s="16">
        <f t="shared" ref="G461:I461" si="215">G462</f>
        <v>86.5</v>
      </c>
      <c r="H461" s="16">
        <f t="shared" si="215"/>
        <v>86.5</v>
      </c>
      <c r="I461" s="56">
        <f t="shared" si="215"/>
        <v>86.5</v>
      </c>
    </row>
    <row r="462" spans="1:9" s="5" customFormat="1" ht="22.5" x14ac:dyDescent="0.2">
      <c r="A462" s="84" t="s">
        <v>14</v>
      </c>
      <c r="B462" s="13">
        <v>13</v>
      </c>
      <c r="C462" s="14" t="s">
        <v>3</v>
      </c>
      <c r="D462" s="13" t="s">
        <v>2</v>
      </c>
      <c r="E462" s="82" t="s">
        <v>105</v>
      </c>
      <c r="F462" s="12">
        <v>200</v>
      </c>
      <c r="G462" s="16">
        <f t="shared" ref="G462:I462" si="216">G463</f>
        <v>86.5</v>
      </c>
      <c r="H462" s="16">
        <f t="shared" si="216"/>
        <v>86.5</v>
      </c>
      <c r="I462" s="56">
        <f t="shared" si="216"/>
        <v>86.5</v>
      </c>
    </row>
    <row r="463" spans="1:9" s="5" customFormat="1" ht="22.5" x14ac:dyDescent="0.2">
      <c r="A463" s="84" t="s">
        <v>13</v>
      </c>
      <c r="B463" s="13">
        <v>13</v>
      </c>
      <c r="C463" s="14" t="s">
        <v>3</v>
      </c>
      <c r="D463" s="13" t="s">
        <v>2</v>
      </c>
      <c r="E463" s="82" t="s">
        <v>105</v>
      </c>
      <c r="F463" s="12">
        <v>240</v>
      </c>
      <c r="G463" s="16">
        <v>86.5</v>
      </c>
      <c r="H463" s="16">
        <v>86.5</v>
      </c>
      <c r="I463" s="56">
        <v>86.5</v>
      </c>
    </row>
    <row r="464" spans="1:9" s="5" customFormat="1" x14ac:dyDescent="0.2">
      <c r="A464" s="54" t="s">
        <v>241</v>
      </c>
      <c r="B464" s="13"/>
      <c r="C464" s="14"/>
      <c r="D464" s="13"/>
      <c r="E464" s="25"/>
      <c r="F464" s="8"/>
      <c r="G464" s="31">
        <f>G465+G470+G487+G497+G501+G511+G515+G493</f>
        <v>33370.199999999997</v>
      </c>
      <c r="H464" s="31">
        <f t="shared" ref="H464:I464" si="217">H465+H470+H487+H497+H501+H511+H515+H493</f>
        <v>36057.9</v>
      </c>
      <c r="I464" s="31">
        <f t="shared" si="217"/>
        <v>30757.200000000001</v>
      </c>
    </row>
    <row r="465" spans="1:9" s="5" customFormat="1" ht="22.5" x14ac:dyDescent="0.2">
      <c r="A465" s="54" t="s">
        <v>255</v>
      </c>
      <c r="B465" s="23" t="s">
        <v>93</v>
      </c>
      <c r="C465" s="24" t="s">
        <v>3</v>
      </c>
      <c r="D465" s="23" t="s">
        <v>2</v>
      </c>
      <c r="E465" s="25" t="s">
        <v>9</v>
      </c>
      <c r="F465" s="8" t="s">
        <v>7</v>
      </c>
      <c r="G465" s="31">
        <f t="shared" ref="G465:I468" si="218">G466</f>
        <v>2843.3</v>
      </c>
      <c r="H465" s="31">
        <f t="shared" si="218"/>
        <v>2871.7</v>
      </c>
      <c r="I465" s="56">
        <f t="shared" si="218"/>
        <v>2986.5</v>
      </c>
    </row>
    <row r="466" spans="1:9" s="5" customFormat="1" ht="22.5" x14ac:dyDescent="0.2">
      <c r="A466" s="84" t="s">
        <v>94</v>
      </c>
      <c r="B466" s="13" t="s">
        <v>93</v>
      </c>
      <c r="C466" s="14" t="s">
        <v>22</v>
      </c>
      <c r="D466" s="13" t="s">
        <v>2</v>
      </c>
      <c r="E466" s="82" t="s">
        <v>9</v>
      </c>
      <c r="F466" s="12" t="s">
        <v>7</v>
      </c>
      <c r="G466" s="16">
        <f t="shared" si="218"/>
        <v>2843.3</v>
      </c>
      <c r="H466" s="16">
        <f t="shared" si="218"/>
        <v>2871.7</v>
      </c>
      <c r="I466" s="56">
        <f t="shared" si="218"/>
        <v>2986.5</v>
      </c>
    </row>
    <row r="467" spans="1:9" s="5" customFormat="1" ht="22.5" x14ac:dyDescent="0.2">
      <c r="A467" s="84" t="s">
        <v>15</v>
      </c>
      <c r="B467" s="13" t="s">
        <v>93</v>
      </c>
      <c r="C467" s="14" t="s">
        <v>22</v>
      </c>
      <c r="D467" s="13" t="s">
        <v>2</v>
      </c>
      <c r="E467" s="82" t="s">
        <v>11</v>
      </c>
      <c r="F467" s="12" t="s">
        <v>7</v>
      </c>
      <c r="G467" s="16">
        <f t="shared" si="218"/>
        <v>2843.3</v>
      </c>
      <c r="H467" s="16">
        <f t="shared" si="218"/>
        <v>2871.7</v>
      </c>
      <c r="I467" s="56">
        <f t="shared" si="218"/>
        <v>2986.5</v>
      </c>
    </row>
    <row r="468" spans="1:9" s="5" customFormat="1" ht="45" x14ac:dyDescent="0.2">
      <c r="A468" s="84" t="s">
        <v>6</v>
      </c>
      <c r="B468" s="13" t="s">
        <v>93</v>
      </c>
      <c r="C468" s="14" t="s">
        <v>22</v>
      </c>
      <c r="D468" s="13" t="s">
        <v>2</v>
      </c>
      <c r="E468" s="82" t="s">
        <v>11</v>
      </c>
      <c r="F468" s="12">
        <v>100</v>
      </c>
      <c r="G468" s="16">
        <f t="shared" si="218"/>
        <v>2843.3</v>
      </c>
      <c r="H468" s="16">
        <f t="shared" si="218"/>
        <v>2871.7</v>
      </c>
      <c r="I468" s="56">
        <f t="shared" si="218"/>
        <v>2986.5</v>
      </c>
    </row>
    <row r="469" spans="1:9" s="5" customFormat="1" ht="22.5" x14ac:dyDescent="0.2">
      <c r="A469" s="84" t="s">
        <v>5</v>
      </c>
      <c r="B469" s="13" t="s">
        <v>93</v>
      </c>
      <c r="C469" s="14" t="s">
        <v>22</v>
      </c>
      <c r="D469" s="13" t="s">
        <v>2</v>
      </c>
      <c r="E469" s="82" t="s">
        <v>11</v>
      </c>
      <c r="F469" s="12">
        <v>120</v>
      </c>
      <c r="G469" s="16">
        <v>2843.3</v>
      </c>
      <c r="H469" s="16">
        <v>2871.7</v>
      </c>
      <c r="I469" s="56">
        <v>2986.5</v>
      </c>
    </row>
    <row r="470" spans="1:9" s="5" customFormat="1" ht="56.25" x14ac:dyDescent="0.2">
      <c r="A470" s="54" t="s">
        <v>24</v>
      </c>
      <c r="B470" s="23" t="s">
        <v>19</v>
      </c>
      <c r="C470" s="24" t="s">
        <v>3</v>
      </c>
      <c r="D470" s="23" t="s">
        <v>2</v>
      </c>
      <c r="E470" s="25" t="s">
        <v>9</v>
      </c>
      <c r="F470" s="8" t="s">
        <v>7</v>
      </c>
      <c r="G470" s="31">
        <f>G471+G475+G483</f>
        <v>4688.0999999999995</v>
      </c>
      <c r="H470" s="31">
        <f t="shared" ref="H470:I470" si="219">H471+H475+H483</f>
        <v>4724.8</v>
      </c>
      <c r="I470" s="55">
        <f t="shared" si="219"/>
        <v>4872.7</v>
      </c>
    </row>
    <row r="471" spans="1:9" s="5" customFormat="1" ht="22.5" x14ac:dyDescent="0.2">
      <c r="A471" s="54" t="s">
        <v>23</v>
      </c>
      <c r="B471" s="23" t="s">
        <v>19</v>
      </c>
      <c r="C471" s="24" t="s">
        <v>22</v>
      </c>
      <c r="D471" s="23" t="s">
        <v>2</v>
      </c>
      <c r="E471" s="25" t="s">
        <v>9</v>
      </c>
      <c r="F471" s="8" t="s">
        <v>7</v>
      </c>
      <c r="G471" s="31">
        <f t="shared" ref="G471:I473" si="220">G472</f>
        <v>2116.5</v>
      </c>
      <c r="H471" s="31">
        <f t="shared" si="220"/>
        <v>2137.6999999999998</v>
      </c>
      <c r="I471" s="55">
        <f t="shared" si="220"/>
        <v>2223.1999999999998</v>
      </c>
    </row>
    <row r="472" spans="1:9" s="5" customFormat="1" ht="22.5" x14ac:dyDescent="0.2">
      <c r="A472" s="84" t="s">
        <v>15</v>
      </c>
      <c r="B472" s="13" t="s">
        <v>19</v>
      </c>
      <c r="C472" s="14" t="s">
        <v>22</v>
      </c>
      <c r="D472" s="13" t="s">
        <v>2</v>
      </c>
      <c r="E472" s="82" t="s">
        <v>11</v>
      </c>
      <c r="F472" s="12" t="s">
        <v>7</v>
      </c>
      <c r="G472" s="16">
        <f t="shared" si="220"/>
        <v>2116.5</v>
      </c>
      <c r="H472" s="16">
        <f t="shared" si="220"/>
        <v>2137.6999999999998</v>
      </c>
      <c r="I472" s="56">
        <f t="shared" si="220"/>
        <v>2223.1999999999998</v>
      </c>
    </row>
    <row r="473" spans="1:9" s="5" customFormat="1" ht="45" x14ac:dyDescent="0.2">
      <c r="A473" s="84" t="s">
        <v>6</v>
      </c>
      <c r="B473" s="13" t="s">
        <v>19</v>
      </c>
      <c r="C473" s="14" t="s">
        <v>22</v>
      </c>
      <c r="D473" s="13" t="s">
        <v>2</v>
      </c>
      <c r="E473" s="82" t="s">
        <v>11</v>
      </c>
      <c r="F473" s="12">
        <v>100</v>
      </c>
      <c r="G473" s="16">
        <f t="shared" si="220"/>
        <v>2116.5</v>
      </c>
      <c r="H473" s="16">
        <f t="shared" si="220"/>
        <v>2137.6999999999998</v>
      </c>
      <c r="I473" s="56">
        <f t="shared" si="220"/>
        <v>2223.1999999999998</v>
      </c>
    </row>
    <row r="474" spans="1:9" s="5" customFormat="1" ht="22.5" x14ac:dyDescent="0.2">
      <c r="A474" s="84" t="s">
        <v>5</v>
      </c>
      <c r="B474" s="13" t="s">
        <v>19</v>
      </c>
      <c r="C474" s="14" t="s">
        <v>22</v>
      </c>
      <c r="D474" s="13" t="s">
        <v>2</v>
      </c>
      <c r="E474" s="82" t="s">
        <v>11</v>
      </c>
      <c r="F474" s="12">
        <v>120</v>
      </c>
      <c r="G474" s="15">
        <v>2116.5</v>
      </c>
      <c r="H474" s="15">
        <v>2137.6999999999998</v>
      </c>
      <c r="I474" s="56">
        <v>2223.1999999999998</v>
      </c>
    </row>
    <row r="475" spans="1:9" s="5" customFormat="1" x14ac:dyDescent="0.2">
      <c r="A475" s="54" t="s">
        <v>21</v>
      </c>
      <c r="B475" s="23" t="s">
        <v>19</v>
      </c>
      <c r="C475" s="24" t="s">
        <v>20</v>
      </c>
      <c r="D475" s="23" t="s">
        <v>2</v>
      </c>
      <c r="E475" s="25" t="s">
        <v>9</v>
      </c>
      <c r="F475" s="8" t="s">
        <v>7</v>
      </c>
      <c r="G475" s="31">
        <f t="shared" ref="G475:I475" si="221">G476</f>
        <v>2076.4</v>
      </c>
      <c r="H475" s="31">
        <f t="shared" si="221"/>
        <v>2091.8000000000002</v>
      </c>
      <c r="I475" s="55">
        <f t="shared" si="221"/>
        <v>2154.2000000000003</v>
      </c>
    </row>
    <row r="476" spans="1:9" s="5" customFormat="1" ht="22.5" x14ac:dyDescent="0.2">
      <c r="A476" s="84" t="s">
        <v>15</v>
      </c>
      <c r="B476" s="13" t="s">
        <v>19</v>
      </c>
      <c r="C476" s="14" t="s">
        <v>20</v>
      </c>
      <c r="D476" s="13" t="s">
        <v>2</v>
      </c>
      <c r="E476" s="82" t="s">
        <v>11</v>
      </c>
      <c r="F476" s="12" t="s">
        <v>7</v>
      </c>
      <c r="G476" s="15">
        <f>G477+G479+G481</f>
        <v>2076.4</v>
      </c>
      <c r="H476" s="15">
        <f t="shared" ref="H476:I476" si="222">H477+H479+H481</f>
        <v>2091.8000000000002</v>
      </c>
      <c r="I476" s="56">
        <f t="shared" si="222"/>
        <v>2154.2000000000003</v>
      </c>
    </row>
    <row r="477" spans="1:9" s="5" customFormat="1" ht="45" x14ac:dyDescent="0.2">
      <c r="A477" s="84" t="s">
        <v>6</v>
      </c>
      <c r="B477" s="13" t="s">
        <v>19</v>
      </c>
      <c r="C477" s="14" t="s">
        <v>20</v>
      </c>
      <c r="D477" s="13" t="s">
        <v>2</v>
      </c>
      <c r="E477" s="82" t="s">
        <v>11</v>
      </c>
      <c r="F477" s="12">
        <v>100</v>
      </c>
      <c r="G477" s="15">
        <f>G478</f>
        <v>1671.1</v>
      </c>
      <c r="H477" s="15">
        <f t="shared" ref="H477:I477" si="223">H478</f>
        <v>1686.5</v>
      </c>
      <c r="I477" s="56">
        <f t="shared" si="223"/>
        <v>1748.9</v>
      </c>
    </row>
    <row r="478" spans="1:9" s="5" customFormat="1" ht="22.5" x14ac:dyDescent="0.2">
      <c r="A478" s="84" t="s">
        <v>5</v>
      </c>
      <c r="B478" s="13" t="s">
        <v>19</v>
      </c>
      <c r="C478" s="14" t="s">
        <v>20</v>
      </c>
      <c r="D478" s="13" t="s">
        <v>2</v>
      </c>
      <c r="E478" s="82" t="s">
        <v>11</v>
      </c>
      <c r="F478" s="12">
        <v>120</v>
      </c>
      <c r="G478" s="15">
        <v>1671.1</v>
      </c>
      <c r="H478" s="15">
        <v>1686.5</v>
      </c>
      <c r="I478" s="56">
        <v>1748.9</v>
      </c>
    </row>
    <row r="479" spans="1:9" s="5" customFormat="1" ht="22.5" x14ac:dyDescent="0.2">
      <c r="A479" s="84" t="s">
        <v>14</v>
      </c>
      <c r="B479" s="13" t="s">
        <v>19</v>
      </c>
      <c r="C479" s="14" t="s">
        <v>20</v>
      </c>
      <c r="D479" s="13" t="s">
        <v>2</v>
      </c>
      <c r="E479" s="82" t="s">
        <v>11</v>
      </c>
      <c r="F479" s="12">
        <v>200</v>
      </c>
      <c r="G479" s="15">
        <v>404.3</v>
      </c>
      <c r="H479" s="15">
        <v>404.3</v>
      </c>
      <c r="I479" s="56">
        <v>404.3</v>
      </c>
    </row>
    <row r="480" spans="1:9" s="5" customFormat="1" ht="22.5" x14ac:dyDescent="0.2">
      <c r="A480" s="84" t="s">
        <v>13</v>
      </c>
      <c r="B480" s="13" t="s">
        <v>19</v>
      </c>
      <c r="C480" s="14" t="s">
        <v>20</v>
      </c>
      <c r="D480" s="13" t="s">
        <v>2</v>
      </c>
      <c r="E480" s="82" t="s">
        <v>11</v>
      </c>
      <c r="F480" s="12">
        <v>240</v>
      </c>
      <c r="G480" s="15">
        <v>404.3</v>
      </c>
      <c r="H480" s="15">
        <v>404.3</v>
      </c>
      <c r="I480" s="56">
        <v>404.3</v>
      </c>
    </row>
    <row r="481" spans="1:9" s="5" customFormat="1" x14ac:dyDescent="0.2">
      <c r="A481" s="84" t="s">
        <v>71</v>
      </c>
      <c r="B481" s="13" t="s">
        <v>19</v>
      </c>
      <c r="C481" s="14" t="s">
        <v>20</v>
      </c>
      <c r="D481" s="13" t="s">
        <v>2</v>
      </c>
      <c r="E481" s="82" t="s">
        <v>11</v>
      </c>
      <c r="F481" s="12">
        <v>800</v>
      </c>
      <c r="G481" s="16">
        <v>1</v>
      </c>
      <c r="H481" s="15">
        <v>1</v>
      </c>
      <c r="I481" s="56">
        <v>1</v>
      </c>
    </row>
    <row r="482" spans="1:9" s="5" customFormat="1" x14ac:dyDescent="0.2">
      <c r="A482" s="84" t="s">
        <v>70</v>
      </c>
      <c r="B482" s="13" t="s">
        <v>19</v>
      </c>
      <c r="C482" s="14" t="s">
        <v>20</v>
      </c>
      <c r="D482" s="13" t="s">
        <v>2</v>
      </c>
      <c r="E482" s="82" t="s">
        <v>11</v>
      </c>
      <c r="F482" s="12">
        <v>850</v>
      </c>
      <c r="G482" s="16">
        <v>1</v>
      </c>
      <c r="H482" s="15">
        <v>1</v>
      </c>
      <c r="I482" s="56">
        <v>1</v>
      </c>
    </row>
    <row r="483" spans="1:9" s="5" customFormat="1" ht="22.5" x14ac:dyDescent="0.2">
      <c r="A483" s="54" t="s">
        <v>236</v>
      </c>
      <c r="B483" s="23" t="s">
        <v>19</v>
      </c>
      <c r="C483" s="24" t="s">
        <v>18</v>
      </c>
      <c r="D483" s="23" t="s">
        <v>2</v>
      </c>
      <c r="E483" s="25" t="s">
        <v>9</v>
      </c>
      <c r="F483" s="8" t="s">
        <v>7</v>
      </c>
      <c r="G483" s="28">
        <f t="shared" ref="G483:G485" si="224">G484</f>
        <v>495.2</v>
      </c>
      <c r="H483" s="31">
        <f t="shared" ref="H483:I484" si="225">H484</f>
        <v>495.3</v>
      </c>
      <c r="I483" s="55">
        <f t="shared" si="225"/>
        <v>495.3</v>
      </c>
    </row>
    <row r="484" spans="1:9" s="5" customFormat="1" ht="22.5" x14ac:dyDescent="0.2">
      <c r="A484" s="84" t="s">
        <v>15</v>
      </c>
      <c r="B484" s="13" t="s">
        <v>19</v>
      </c>
      <c r="C484" s="14" t="s">
        <v>18</v>
      </c>
      <c r="D484" s="13" t="s">
        <v>2</v>
      </c>
      <c r="E484" s="82" t="s">
        <v>11</v>
      </c>
      <c r="F484" s="12" t="s">
        <v>7</v>
      </c>
      <c r="G484" s="15">
        <f t="shared" si="224"/>
        <v>495.2</v>
      </c>
      <c r="H484" s="16">
        <f t="shared" si="225"/>
        <v>495.3</v>
      </c>
      <c r="I484" s="56">
        <f t="shared" si="225"/>
        <v>495.3</v>
      </c>
    </row>
    <row r="485" spans="1:9" s="5" customFormat="1" ht="45" x14ac:dyDescent="0.2">
      <c r="A485" s="84" t="s">
        <v>6</v>
      </c>
      <c r="B485" s="13" t="s">
        <v>19</v>
      </c>
      <c r="C485" s="14" t="s">
        <v>18</v>
      </c>
      <c r="D485" s="13" t="s">
        <v>2</v>
      </c>
      <c r="E485" s="82" t="s">
        <v>11</v>
      </c>
      <c r="F485" s="12">
        <v>100</v>
      </c>
      <c r="G485" s="15">
        <f t="shared" si="224"/>
        <v>495.2</v>
      </c>
      <c r="H485" s="16">
        <f t="shared" ref="H485:I485" si="226">H486</f>
        <v>495.3</v>
      </c>
      <c r="I485" s="56">
        <f t="shared" si="226"/>
        <v>495.3</v>
      </c>
    </row>
    <row r="486" spans="1:9" s="5" customFormat="1" ht="22.5" x14ac:dyDescent="0.2">
      <c r="A486" s="84" t="s">
        <v>5</v>
      </c>
      <c r="B486" s="13" t="s">
        <v>19</v>
      </c>
      <c r="C486" s="14" t="s">
        <v>18</v>
      </c>
      <c r="D486" s="13" t="s">
        <v>2</v>
      </c>
      <c r="E486" s="82" t="s">
        <v>11</v>
      </c>
      <c r="F486" s="12">
        <v>120</v>
      </c>
      <c r="G486" s="15">
        <v>495.2</v>
      </c>
      <c r="H486" s="15">
        <v>495.3</v>
      </c>
      <c r="I486" s="56">
        <v>495.3</v>
      </c>
    </row>
    <row r="487" spans="1:9" s="5" customFormat="1" ht="33.75" x14ac:dyDescent="0.2">
      <c r="A487" s="54" t="s">
        <v>16</v>
      </c>
      <c r="B487" s="23" t="s">
        <v>12</v>
      </c>
      <c r="C487" s="24" t="s">
        <v>3</v>
      </c>
      <c r="D487" s="23" t="s">
        <v>2</v>
      </c>
      <c r="E487" s="25" t="s">
        <v>9</v>
      </c>
      <c r="F487" s="8" t="s">
        <v>7</v>
      </c>
      <c r="G487" s="31">
        <f t="shared" ref="G487:I487" si="227">G488</f>
        <v>1400.2</v>
      </c>
      <c r="H487" s="31">
        <f t="shared" si="227"/>
        <v>1418.5</v>
      </c>
      <c r="I487" s="55">
        <f t="shared" si="227"/>
        <v>1492.3000000000002</v>
      </c>
    </row>
    <row r="488" spans="1:9" s="5" customFormat="1" ht="22.5" x14ac:dyDescent="0.2">
      <c r="A488" s="84" t="s">
        <v>15</v>
      </c>
      <c r="B488" s="13" t="s">
        <v>12</v>
      </c>
      <c r="C488" s="14" t="s">
        <v>3</v>
      </c>
      <c r="D488" s="13" t="s">
        <v>2</v>
      </c>
      <c r="E488" s="82" t="s">
        <v>11</v>
      </c>
      <c r="F488" s="12" t="s">
        <v>7</v>
      </c>
      <c r="G488" s="15">
        <f>G489+G491</f>
        <v>1400.2</v>
      </c>
      <c r="H488" s="15">
        <f t="shared" ref="H488:I488" si="228">H489+H491</f>
        <v>1418.5</v>
      </c>
      <c r="I488" s="56">
        <f t="shared" si="228"/>
        <v>1492.3000000000002</v>
      </c>
    </row>
    <row r="489" spans="1:9" s="5" customFormat="1" ht="45" x14ac:dyDescent="0.2">
      <c r="A489" s="84" t="s">
        <v>6</v>
      </c>
      <c r="B489" s="13" t="s">
        <v>12</v>
      </c>
      <c r="C489" s="14" t="s">
        <v>3</v>
      </c>
      <c r="D489" s="13" t="s">
        <v>2</v>
      </c>
      <c r="E489" s="82" t="s">
        <v>11</v>
      </c>
      <c r="F489" s="12">
        <v>100</v>
      </c>
      <c r="G489" s="15">
        <f>G490</f>
        <v>1349.8</v>
      </c>
      <c r="H489" s="16">
        <f t="shared" ref="H489:I489" si="229">H490</f>
        <v>1368.1</v>
      </c>
      <c r="I489" s="56">
        <f t="shared" si="229"/>
        <v>1441.9</v>
      </c>
    </row>
    <row r="490" spans="1:9" s="5" customFormat="1" ht="22.5" x14ac:dyDescent="0.2">
      <c r="A490" s="84" t="s">
        <v>5</v>
      </c>
      <c r="B490" s="13" t="s">
        <v>12</v>
      </c>
      <c r="C490" s="14" t="s">
        <v>3</v>
      </c>
      <c r="D490" s="13" t="s">
        <v>2</v>
      </c>
      <c r="E490" s="82" t="s">
        <v>11</v>
      </c>
      <c r="F490" s="12">
        <v>120</v>
      </c>
      <c r="G490" s="15">
        <v>1349.8</v>
      </c>
      <c r="H490" s="16">
        <v>1368.1</v>
      </c>
      <c r="I490" s="56">
        <v>1441.9</v>
      </c>
    </row>
    <row r="491" spans="1:9" s="5" customFormat="1" ht="22.5" x14ac:dyDescent="0.2">
      <c r="A491" s="84" t="s">
        <v>14</v>
      </c>
      <c r="B491" s="13" t="s">
        <v>12</v>
      </c>
      <c r="C491" s="14" t="s">
        <v>3</v>
      </c>
      <c r="D491" s="13" t="s">
        <v>2</v>
      </c>
      <c r="E491" s="82" t="s">
        <v>11</v>
      </c>
      <c r="F491" s="12">
        <v>200</v>
      </c>
      <c r="G491" s="15">
        <v>50.4</v>
      </c>
      <c r="H491" s="16">
        <v>50.4</v>
      </c>
      <c r="I491" s="56">
        <v>50.4</v>
      </c>
    </row>
    <row r="492" spans="1:9" s="5" customFormat="1" ht="22.5" x14ac:dyDescent="0.2">
      <c r="A492" s="84" t="s">
        <v>13</v>
      </c>
      <c r="B492" s="13" t="s">
        <v>12</v>
      </c>
      <c r="C492" s="14" t="s">
        <v>3</v>
      </c>
      <c r="D492" s="13" t="s">
        <v>2</v>
      </c>
      <c r="E492" s="82" t="s">
        <v>11</v>
      </c>
      <c r="F492" s="12">
        <v>240</v>
      </c>
      <c r="G492" s="15">
        <v>50.4</v>
      </c>
      <c r="H492" s="16">
        <v>50.4</v>
      </c>
      <c r="I492" s="56">
        <v>50.4</v>
      </c>
    </row>
    <row r="493" spans="1:9" s="5" customFormat="1" ht="33.75" x14ac:dyDescent="0.2">
      <c r="A493" s="57" t="s">
        <v>358</v>
      </c>
      <c r="B493" s="45">
        <v>54</v>
      </c>
      <c r="C493" s="46">
        <v>0</v>
      </c>
      <c r="D493" s="45">
        <v>0</v>
      </c>
      <c r="E493" s="25">
        <v>0</v>
      </c>
      <c r="F493" s="8"/>
      <c r="G493" s="31">
        <f>G494</f>
        <v>0</v>
      </c>
      <c r="H493" s="31">
        <f t="shared" ref="H493:I495" si="230">H494</f>
        <v>0</v>
      </c>
      <c r="I493" s="31">
        <f t="shared" si="230"/>
        <v>1931.2</v>
      </c>
    </row>
    <row r="494" spans="1:9" s="5" customFormat="1" ht="22.5" x14ac:dyDescent="0.2">
      <c r="A494" s="3" t="s">
        <v>359</v>
      </c>
      <c r="B494" s="9">
        <v>54</v>
      </c>
      <c r="C494" s="10">
        <v>0</v>
      </c>
      <c r="D494" s="9">
        <v>0</v>
      </c>
      <c r="E494" s="82">
        <v>81110</v>
      </c>
      <c r="F494" s="12"/>
      <c r="G494" s="16">
        <f>G495</f>
        <v>0</v>
      </c>
      <c r="H494" s="16">
        <f t="shared" si="230"/>
        <v>0</v>
      </c>
      <c r="I494" s="16">
        <f t="shared" si="230"/>
        <v>1931.2</v>
      </c>
    </row>
    <row r="495" spans="1:9" s="5" customFormat="1" x14ac:dyDescent="0.2">
      <c r="A495" s="3" t="s">
        <v>71</v>
      </c>
      <c r="B495" s="9">
        <v>54</v>
      </c>
      <c r="C495" s="10">
        <v>0</v>
      </c>
      <c r="D495" s="9">
        <v>0</v>
      </c>
      <c r="E495" s="11">
        <v>81110</v>
      </c>
      <c r="F495" s="12">
        <v>800</v>
      </c>
      <c r="G495" s="16">
        <f>G496</f>
        <v>0</v>
      </c>
      <c r="H495" s="16">
        <f t="shared" si="230"/>
        <v>0</v>
      </c>
      <c r="I495" s="16">
        <f t="shared" si="230"/>
        <v>1931.2</v>
      </c>
    </row>
    <row r="496" spans="1:9" s="5" customFormat="1" x14ac:dyDescent="0.2">
      <c r="A496" s="3" t="s">
        <v>360</v>
      </c>
      <c r="B496" s="9">
        <v>54</v>
      </c>
      <c r="C496" s="10">
        <v>0</v>
      </c>
      <c r="D496" s="9">
        <v>0</v>
      </c>
      <c r="E496" s="11">
        <v>81110</v>
      </c>
      <c r="F496" s="12">
        <v>880</v>
      </c>
      <c r="G496" s="16">
        <v>0</v>
      </c>
      <c r="H496" s="16">
        <v>0</v>
      </c>
      <c r="I496" s="16">
        <v>1931.2</v>
      </c>
    </row>
    <row r="497" spans="1:9" s="5" customFormat="1" ht="22.5" x14ac:dyDescent="0.2">
      <c r="A497" s="54" t="s">
        <v>32</v>
      </c>
      <c r="B497" s="23" t="s">
        <v>31</v>
      </c>
      <c r="C497" s="24" t="s">
        <v>3</v>
      </c>
      <c r="D497" s="23" t="s">
        <v>2</v>
      </c>
      <c r="E497" s="25" t="s">
        <v>9</v>
      </c>
      <c r="F497" s="8" t="s">
        <v>7</v>
      </c>
      <c r="G497" s="31">
        <f t="shared" ref="G497:I499" si="231">G498</f>
        <v>5000</v>
      </c>
      <c r="H497" s="31">
        <f t="shared" si="231"/>
        <v>5000</v>
      </c>
      <c r="I497" s="55">
        <f t="shared" si="231"/>
        <v>5000</v>
      </c>
    </row>
    <row r="498" spans="1:9" s="5" customFormat="1" ht="22.5" x14ac:dyDescent="0.2">
      <c r="A498" s="84" t="s">
        <v>32</v>
      </c>
      <c r="B498" s="13" t="s">
        <v>31</v>
      </c>
      <c r="C498" s="14" t="s">
        <v>3</v>
      </c>
      <c r="D498" s="13" t="s">
        <v>2</v>
      </c>
      <c r="E498" s="82" t="s">
        <v>30</v>
      </c>
      <c r="F498" s="12" t="s">
        <v>7</v>
      </c>
      <c r="G498" s="16">
        <f t="shared" si="231"/>
        <v>5000</v>
      </c>
      <c r="H498" s="16">
        <f t="shared" si="231"/>
        <v>5000</v>
      </c>
      <c r="I498" s="56">
        <f t="shared" si="231"/>
        <v>5000</v>
      </c>
    </row>
    <row r="499" spans="1:9" s="5" customFormat="1" x14ac:dyDescent="0.2">
      <c r="A499" s="84" t="s">
        <v>71</v>
      </c>
      <c r="B499" s="13" t="s">
        <v>31</v>
      </c>
      <c r="C499" s="14" t="s">
        <v>3</v>
      </c>
      <c r="D499" s="13" t="s">
        <v>2</v>
      </c>
      <c r="E499" s="82" t="s">
        <v>30</v>
      </c>
      <c r="F499" s="12">
        <v>800</v>
      </c>
      <c r="G499" s="16">
        <f t="shared" si="231"/>
        <v>5000</v>
      </c>
      <c r="H499" s="16">
        <f t="shared" si="231"/>
        <v>5000</v>
      </c>
      <c r="I499" s="56">
        <f t="shared" si="231"/>
        <v>5000</v>
      </c>
    </row>
    <row r="500" spans="1:9" s="5" customFormat="1" x14ac:dyDescent="0.2">
      <c r="A500" s="84" t="s">
        <v>142</v>
      </c>
      <c r="B500" s="13" t="s">
        <v>31</v>
      </c>
      <c r="C500" s="14" t="s">
        <v>3</v>
      </c>
      <c r="D500" s="13" t="s">
        <v>2</v>
      </c>
      <c r="E500" s="82" t="s">
        <v>30</v>
      </c>
      <c r="F500" s="12">
        <v>870</v>
      </c>
      <c r="G500" s="16">
        <v>5000</v>
      </c>
      <c r="H500" s="16">
        <v>5000</v>
      </c>
      <c r="I500" s="56">
        <v>5000</v>
      </c>
    </row>
    <row r="501" spans="1:9" s="5" customFormat="1" ht="22.5" x14ac:dyDescent="0.2">
      <c r="A501" s="54" t="s">
        <v>10</v>
      </c>
      <c r="B501" s="23" t="s">
        <v>4</v>
      </c>
      <c r="C501" s="24" t="s">
        <v>3</v>
      </c>
      <c r="D501" s="23" t="s">
        <v>2</v>
      </c>
      <c r="E501" s="25" t="s">
        <v>9</v>
      </c>
      <c r="F501" s="8" t="s">
        <v>7</v>
      </c>
      <c r="G501" s="31">
        <f>G502+G505+G508</f>
        <v>17098.599999999999</v>
      </c>
      <c r="H501" s="31">
        <f t="shared" ref="H501:I501" si="232">H502+H505+H508</f>
        <v>21382.9</v>
      </c>
      <c r="I501" s="31">
        <f t="shared" si="232"/>
        <v>11654.5</v>
      </c>
    </row>
    <row r="502" spans="1:9" s="5" customFormat="1" ht="45" x14ac:dyDescent="0.2">
      <c r="A502" s="84" t="s">
        <v>8</v>
      </c>
      <c r="B502" s="13" t="s">
        <v>4</v>
      </c>
      <c r="C502" s="14" t="s">
        <v>3</v>
      </c>
      <c r="D502" s="13" t="s">
        <v>2</v>
      </c>
      <c r="E502" s="82" t="s">
        <v>1</v>
      </c>
      <c r="F502" s="12" t="s">
        <v>7</v>
      </c>
      <c r="G502" s="16">
        <f t="shared" ref="G502:I502" si="233">G503</f>
        <v>522</v>
      </c>
      <c r="H502" s="16">
        <f t="shared" si="233"/>
        <v>522</v>
      </c>
      <c r="I502" s="56">
        <f t="shared" si="233"/>
        <v>522</v>
      </c>
    </row>
    <row r="503" spans="1:9" s="5" customFormat="1" ht="45" x14ac:dyDescent="0.2">
      <c r="A503" s="84" t="s">
        <v>6</v>
      </c>
      <c r="B503" s="13" t="s">
        <v>4</v>
      </c>
      <c r="C503" s="14" t="s">
        <v>3</v>
      </c>
      <c r="D503" s="13" t="s">
        <v>2</v>
      </c>
      <c r="E503" s="82" t="s">
        <v>1</v>
      </c>
      <c r="F503" s="12">
        <v>100</v>
      </c>
      <c r="G503" s="16">
        <f t="shared" ref="G503:I503" si="234">G504</f>
        <v>522</v>
      </c>
      <c r="H503" s="16">
        <f t="shared" si="234"/>
        <v>522</v>
      </c>
      <c r="I503" s="56">
        <f t="shared" si="234"/>
        <v>522</v>
      </c>
    </row>
    <row r="504" spans="1:9" s="5" customFormat="1" ht="22.5" x14ac:dyDescent="0.2">
      <c r="A504" s="84" t="s">
        <v>5</v>
      </c>
      <c r="B504" s="13" t="s">
        <v>4</v>
      </c>
      <c r="C504" s="14" t="s">
        <v>3</v>
      </c>
      <c r="D504" s="13" t="s">
        <v>2</v>
      </c>
      <c r="E504" s="82" t="s">
        <v>1</v>
      </c>
      <c r="F504" s="12">
        <v>120</v>
      </c>
      <c r="G504" s="16">
        <v>522</v>
      </c>
      <c r="H504" s="16">
        <v>522</v>
      </c>
      <c r="I504" s="56">
        <v>522</v>
      </c>
    </row>
    <row r="505" spans="1:9" s="5" customFormat="1" ht="33.75" x14ac:dyDescent="0.2">
      <c r="A505" s="84" t="s">
        <v>76</v>
      </c>
      <c r="B505" s="13" t="s">
        <v>4</v>
      </c>
      <c r="C505" s="14" t="s">
        <v>3</v>
      </c>
      <c r="D505" s="13" t="s">
        <v>2</v>
      </c>
      <c r="E505" s="82" t="s">
        <v>75</v>
      </c>
      <c r="F505" s="12" t="s">
        <v>7</v>
      </c>
      <c r="G505" s="16">
        <f t="shared" ref="G505:I505" si="235">G506</f>
        <v>3000</v>
      </c>
      <c r="H505" s="16">
        <f t="shared" si="235"/>
        <v>3000</v>
      </c>
      <c r="I505" s="56">
        <f t="shared" si="235"/>
        <v>3000</v>
      </c>
    </row>
    <row r="506" spans="1:9" s="5" customFormat="1" x14ac:dyDescent="0.2">
      <c r="A506" s="84" t="s">
        <v>71</v>
      </c>
      <c r="B506" s="13" t="s">
        <v>4</v>
      </c>
      <c r="C506" s="14" t="s">
        <v>3</v>
      </c>
      <c r="D506" s="13" t="s">
        <v>2</v>
      </c>
      <c r="E506" s="82" t="s">
        <v>75</v>
      </c>
      <c r="F506" s="12">
        <v>800</v>
      </c>
      <c r="G506" s="16">
        <f t="shared" ref="G506:I506" si="236">G507</f>
        <v>3000</v>
      </c>
      <c r="H506" s="16">
        <f t="shared" si="236"/>
        <v>3000</v>
      </c>
      <c r="I506" s="56">
        <f t="shared" si="236"/>
        <v>3000</v>
      </c>
    </row>
    <row r="507" spans="1:9" s="5" customFormat="1" x14ac:dyDescent="0.2">
      <c r="A507" s="84" t="s">
        <v>142</v>
      </c>
      <c r="B507" s="13" t="s">
        <v>4</v>
      </c>
      <c r="C507" s="14" t="s">
        <v>3</v>
      </c>
      <c r="D507" s="13" t="s">
        <v>2</v>
      </c>
      <c r="E507" s="82" t="s">
        <v>75</v>
      </c>
      <c r="F507" s="12">
        <v>870</v>
      </c>
      <c r="G507" s="16">
        <v>3000</v>
      </c>
      <c r="H507" s="16">
        <v>3000</v>
      </c>
      <c r="I507" s="56">
        <v>3000</v>
      </c>
    </row>
    <row r="508" spans="1:9" s="5" customFormat="1" ht="56.25" x14ac:dyDescent="0.2">
      <c r="A508" s="84" t="s">
        <v>254</v>
      </c>
      <c r="B508" s="13" t="s">
        <v>4</v>
      </c>
      <c r="C508" s="14" t="s">
        <v>3</v>
      </c>
      <c r="D508" s="13" t="s">
        <v>2</v>
      </c>
      <c r="E508" s="82" t="s">
        <v>141</v>
      </c>
      <c r="F508" s="12" t="s">
        <v>7</v>
      </c>
      <c r="G508" s="16">
        <f t="shared" ref="G508:I509" si="237">G509</f>
        <v>13576.6</v>
      </c>
      <c r="H508" s="16">
        <f t="shared" si="237"/>
        <v>17860.900000000001</v>
      </c>
      <c r="I508" s="56">
        <f t="shared" si="237"/>
        <v>8132.5</v>
      </c>
    </row>
    <row r="509" spans="1:9" s="5" customFormat="1" x14ac:dyDescent="0.2">
      <c r="A509" s="84" t="s">
        <v>71</v>
      </c>
      <c r="B509" s="13" t="s">
        <v>4</v>
      </c>
      <c r="C509" s="14" t="s">
        <v>3</v>
      </c>
      <c r="D509" s="13" t="s">
        <v>2</v>
      </c>
      <c r="E509" s="82" t="s">
        <v>141</v>
      </c>
      <c r="F509" s="12">
        <v>800</v>
      </c>
      <c r="G509" s="16">
        <f t="shared" si="237"/>
        <v>13576.6</v>
      </c>
      <c r="H509" s="16">
        <f t="shared" si="237"/>
        <v>17860.900000000001</v>
      </c>
      <c r="I509" s="56">
        <f t="shared" si="237"/>
        <v>8132.5</v>
      </c>
    </row>
    <row r="510" spans="1:9" s="5" customFormat="1" x14ac:dyDescent="0.2">
      <c r="A510" s="84" t="s">
        <v>142</v>
      </c>
      <c r="B510" s="13" t="s">
        <v>4</v>
      </c>
      <c r="C510" s="14" t="s">
        <v>3</v>
      </c>
      <c r="D510" s="13" t="s">
        <v>2</v>
      </c>
      <c r="E510" s="82" t="s">
        <v>141</v>
      </c>
      <c r="F510" s="12">
        <v>870</v>
      </c>
      <c r="G510" s="16">
        <f>13876.6-300</f>
        <v>13576.6</v>
      </c>
      <c r="H510" s="16">
        <v>17860.900000000001</v>
      </c>
      <c r="I510" s="56">
        <v>8132.5</v>
      </c>
    </row>
    <row r="511" spans="1:9" s="5" customFormat="1" x14ac:dyDescent="0.2">
      <c r="A511" s="54" t="s">
        <v>357</v>
      </c>
      <c r="B511" s="45">
        <v>59</v>
      </c>
      <c r="C511" s="46">
        <v>0</v>
      </c>
      <c r="D511" s="45">
        <v>0</v>
      </c>
      <c r="E511" s="29">
        <v>0</v>
      </c>
      <c r="F511" s="8"/>
      <c r="G511" s="28">
        <f>G512</f>
        <v>660</v>
      </c>
      <c r="H511" s="28">
        <f t="shared" ref="H511:I513" si="238">H512</f>
        <v>660</v>
      </c>
      <c r="I511" s="28">
        <f t="shared" si="238"/>
        <v>660</v>
      </c>
    </row>
    <row r="512" spans="1:9" s="5" customFormat="1" x14ac:dyDescent="0.2">
      <c r="A512" s="84" t="s">
        <v>355</v>
      </c>
      <c r="B512" s="9">
        <v>59</v>
      </c>
      <c r="C512" s="10">
        <v>0</v>
      </c>
      <c r="D512" s="9">
        <v>0</v>
      </c>
      <c r="E512" s="11">
        <v>80970</v>
      </c>
      <c r="F512" s="12"/>
      <c r="G512" s="15">
        <f>G513</f>
        <v>660</v>
      </c>
      <c r="H512" s="15">
        <f t="shared" si="238"/>
        <v>660</v>
      </c>
      <c r="I512" s="15">
        <f t="shared" si="238"/>
        <v>660</v>
      </c>
    </row>
    <row r="513" spans="1:9" s="5" customFormat="1" x14ac:dyDescent="0.2">
      <c r="A513" s="79" t="s">
        <v>71</v>
      </c>
      <c r="B513" s="9">
        <v>59</v>
      </c>
      <c r="C513" s="10">
        <v>0</v>
      </c>
      <c r="D513" s="9">
        <v>0</v>
      </c>
      <c r="E513" s="11">
        <v>80970</v>
      </c>
      <c r="F513" s="12">
        <v>800</v>
      </c>
      <c r="G513" s="15">
        <f>G514</f>
        <v>660</v>
      </c>
      <c r="H513" s="15">
        <f t="shared" si="238"/>
        <v>660</v>
      </c>
      <c r="I513" s="15">
        <f t="shared" si="238"/>
        <v>660</v>
      </c>
    </row>
    <row r="514" spans="1:9" s="5" customFormat="1" x14ac:dyDescent="0.2">
      <c r="A514" s="79" t="s">
        <v>356</v>
      </c>
      <c r="B514" s="9">
        <v>59</v>
      </c>
      <c r="C514" s="10">
        <v>0</v>
      </c>
      <c r="D514" s="9">
        <v>0</v>
      </c>
      <c r="E514" s="11">
        <v>80970</v>
      </c>
      <c r="F514" s="12">
        <v>830</v>
      </c>
      <c r="G514" s="15">
        <v>660</v>
      </c>
      <c r="H514" s="15">
        <v>660</v>
      </c>
      <c r="I514" s="56">
        <v>660</v>
      </c>
    </row>
    <row r="515" spans="1:9" s="5" customFormat="1" ht="22.5" x14ac:dyDescent="0.2">
      <c r="A515" s="54" t="s">
        <v>363</v>
      </c>
      <c r="B515" s="45">
        <v>60</v>
      </c>
      <c r="C515" s="46">
        <v>0</v>
      </c>
      <c r="D515" s="45">
        <v>0</v>
      </c>
      <c r="E515" s="29">
        <v>0</v>
      </c>
      <c r="F515" s="8"/>
      <c r="G515" s="28">
        <f>G516</f>
        <v>1680</v>
      </c>
      <c r="H515" s="28">
        <f t="shared" ref="H515:I517" si="239">H516</f>
        <v>0</v>
      </c>
      <c r="I515" s="28">
        <f t="shared" si="239"/>
        <v>2160</v>
      </c>
    </row>
    <row r="516" spans="1:9" s="5" customFormat="1" ht="22.5" x14ac:dyDescent="0.2">
      <c r="A516" s="80" t="s">
        <v>327</v>
      </c>
      <c r="B516" s="9">
        <v>60</v>
      </c>
      <c r="C516" s="10">
        <v>0</v>
      </c>
      <c r="D516" s="9">
        <v>0</v>
      </c>
      <c r="E516" s="11">
        <v>70330</v>
      </c>
      <c r="F516" s="12"/>
      <c r="G516" s="15">
        <f t="shared" ref="G516:G517" si="240">G517</f>
        <v>1680</v>
      </c>
      <c r="H516" s="15">
        <f t="shared" si="239"/>
        <v>0</v>
      </c>
      <c r="I516" s="15">
        <f t="shared" si="239"/>
        <v>2160</v>
      </c>
    </row>
    <row r="517" spans="1:9" s="5" customFormat="1" ht="22.5" x14ac:dyDescent="0.2">
      <c r="A517" s="79" t="s">
        <v>99</v>
      </c>
      <c r="B517" s="9">
        <v>60</v>
      </c>
      <c r="C517" s="10">
        <v>0</v>
      </c>
      <c r="D517" s="9">
        <v>0</v>
      </c>
      <c r="E517" s="11">
        <v>70330</v>
      </c>
      <c r="F517" s="12">
        <v>400</v>
      </c>
      <c r="G517" s="15">
        <f t="shared" si="240"/>
        <v>1680</v>
      </c>
      <c r="H517" s="15">
        <f t="shared" si="239"/>
        <v>0</v>
      </c>
      <c r="I517" s="15">
        <f t="shared" si="239"/>
        <v>2160</v>
      </c>
    </row>
    <row r="518" spans="1:9" s="5" customFormat="1" x14ac:dyDescent="0.2">
      <c r="A518" s="3" t="s">
        <v>98</v>
      </c>
      <c r="B518" s="9">
        <v>60</v>
      </c>
      <c r="C518" s="10">
        <v>0</v>
      </c>
      <c r="D518" s="9">
        <v>0</v>
      </c>
      <c r="E518" s="11">
        <v>70330</v>
      </c>
      <c r="F518" s="12">
        <v>410</v>
      </c>
      <c r="G518" s="15">
        <v>1680</v>
      </c>
      <c r="H518" s="15">
        <v>0</v>
      </c>
      <c r="I518" s="56">
        <v>2160</v>
      </c>
    </row>
    <row r="519" spans="1:9" s="5" customFormat="1" x14ac:dyDescent="0.2">
      <c r="A519" s="79"/>
      <c r="B519" s="13"/>
      <c r="C519" s="14"/>
      <c r="D519" s="13"/>
      <c r="E519" s="82"/>
      <c r="F519" s="12"/>
      <c r="G519" s="16"/>
      <c r="H519" s="16"/>
      <c r="I519" s="16"/>
    </row>
    <row r="520" spans="1:9" s="5" customFormat="1" ht="13.5" thickBot="1" x14ac:dyDescent="0.25">
      <c r="A520" s="111"/>
      <c r="B520" s="112"/>
      <c r="C520" s="113"/>
      <c r="D520" s="112"/>
      <c r="E520" s="114"/>
      <c r="F520" s="115"/>
      <c r="G520" s="116"/>
      <c r="H520" s="116"/>
      <c r="I520" s="117"/>
    </row>
    <row r="521" spans="1:9" s="5" customFormat="1" ht="13.5" thickBot="1" x14ac:dyDescent="0.25">
      <c r="A521" s="39" t="s">
        <v>294</v>
      </c>
      <c r="B521" s="40"/>
      <c r="C521" s="37"/>
      <c r="D521" s="36"/>
      <c r="E521" s="38"/>
      <c r="F521" s="41"/>
      <c r="G521" s="64">
        <f t="shared" ref="G521" si="241">D521+F521</f>
        <v>0</v>
      </c>
      <c r="H521" s="65">
        <v>35000</v>
      </c>
      <c r="I521" s="65">
        <v>38000</v>
      </c>
    </row>
    <row r="522" spans="1:9" s="5" customFormat="1" ht="13.5" thickBot="1" x14ac:dyDescent="0.25">
      <c r="A522" s="162" t="s">
        <v>0</v>
      </c>
      <c r="B522" s="162"/>
      <c r="C522" s="162"/>
      <c r="D522" s="162"/>
      <c r="E522" s="162"/>
      <c r="F522" s="162"/>
      <c r="G522" s="64">
        <f>G10+G464+G521</f>
        <v>1341120.76352</v>
      </c>
      <c r="H522" s="65">
        <f>H10+H464+H521</f>
        <v>1378311.2637499999</v>
      </c>
      <c r="I522" s="151">
        <f>I10+I464+I521</f>
        <v>1405917.2643299997</v>
      </c>
    </row>
    <row r="523" spans="1:9" s="5" customFormat="1" x14ac:dyDescent="0.2">
      <c r="A523" s="20"/>
      <c r="B523" s="20"/>
      <c r="C523" s="20"/>
      <c r="D523" s="20"/>
      <c r="E523" s="20"/>
      <c r="F523" s="20"/>
      <c r="G523" s="66"/>
      <c r="H523" s="66"/>
      <c r="I523" s="66"/>
    </row>
    <row r="524" spans="1:9" s="5" customFormat="1" x14ac:dyDescent="0.2">
      <c r="A524" s="20"/>
      <c r="B524" s="20"/>
      <c r="C524" s="20"/>
      <c r="D524" s="20"/>
      <c r="E524" s="20"/>
      <c r="F524" s="20"/>
      <c r="G524" s="66"/>
      <c r="H524" s="66"/>
      <c r="I524" s="66"/>
    </row>
    <row r="525" spans="1:9" s="5" customFormat="1" x14ac:dyDescent="0.2">
      <c r="A525" s="20"/>
      <c r="B525" s="20"/>
      <c r="C525" s="20"/>
      <c r="D525" s="20"/>
      <c r="E525" s="20"/>
      <c r="F525" s="20"/>
      <c r="G525" s="66"/>
      <c r="H525" s="66"/>
      <c r="I525" s="66"/>
    </row>
    <row r="526" spans="1:9" s="5" customFormat="1" x14ac:dyDescent="0.2">
      <c r="A526" s="20"/>
      <c r="B526" s="20"/>
      <c r="C526" s="20"/>
      <c r="D526" s="20"/>
      <c r="E526" s="20"/>
      <c r="F526" s="20"/>
      <c r="G526" s="66"/>
      <c r="H526" s="66"/>
      <c r="I526" s="66"/>
    </row>
    <row r="527" spans="1:9" x14ac:dyDescent="0.2">
      <c r="A527" s="2"/>
      <c r="B527" s="2"/>
      <c r="C527" s="2"/>
      <c r="D527" s="2"/>
      <c r="E527" s="2"/>
      <c r="F527" s="2"/>
      <c r="G527" s="110"/>
      <c r="H527" s="110"/>
      <c r="I527" s="110"/>
    </row>
    <row r="528" spans="1:9" x14ac:dyDescent="0.2">
      <c r="A528" s="2"/>
      <c r="B528" s="2"/>
      <c r="C528" s="2"/>
      <c r="D528" s="2"/>
      <c r="E528" s="2"/>
      <c r="F528" s="2"/>
      <c r="G528" s="109"/>
      <c r="H528" s="109"/>
      <c r="I528" s="109"/>
    </row>
    <row r="529" spans="1:9" x14ac:dyDescent="0.2">
      <c r="A529" s="2"/>
      <c r="B529" s="2"/>
      <c r="C529" s="2"/>
      <c r="D529" s="2"/>
      <c r="G529" s="66"/>
      <c r="H529" s="66"/>
      <c r="I529" s="66"/>
    </row>
    <row r="530" spans="1:9" x14ac:dyDescent="0.2">
      <c r="A530" s="2"/>
      <c r="B530" s="2"/>
      <c r="C530" s="2"/>
      <c r="D530" s="2"/>
      <c r="E530" s="2"/>
      <c r="F530" s="2"/>
    </row>
    <row r="531" spans="1:9" x14ac:dyDescent="0.2">
      <c r="A531" s="2"/>
      <c r="D531" s="32"/>
      <c r="E531" s="32"/>
      <c r="F531" s="33"/>
    </row>
    <row r="533" spans="1:9" x14ac:dyDescent="0.2">
      <c r="G533" s="75"/>
    </row>
    <row r="534" spans="1:9" x14ac:dyDescent="0.2">
      <c r="G534" s="75"/>
    </row>
    <row r="535" spans="1:9" x14ac:dyDescent="0.2">
      <c r="G535" s="75"/>
    </row>
    <row r="536" spans="1:9" x14ac:dyDescent="0.2">
      <c r="G536" s="75"/>
    </row>
    <row r="537" spans="1:9" x14ac:dyDescent="0.2">
      <c r="G537" s="76"/>
      <c r="H537" s="77"/>
    </row>
    <row r="538" spans="1:9" x14ac:dyDescent="0.2">
      <c r="D538" s="32"/>
      <c r="E538" s="32"/>
      <c r="F538" s="32"/>
      <c r="G538" s="75"/>
    </row>
    <row r="539" spans="1:9" x14ac:dyDescent="0.2">
      <c r="D539" s="32"/>
      <c r="G539" s="75"/>
    </row>
    <row r="540" spans="1:9" x14ac:dyDescent="0.2">
      <c r="D540" s="32"/>
      <c r="E540" s="32"/>
      <c r="F540" s="32"/>
      <c r="G540" s="75"/>
    </row>
    <row r="541" spans="1:9" x14ac:dyDescent="0.2">
      <c r="G541" s="75"/>
    </row>
    <row r="542" spans="1:9" x14ac:dyDescent="0.2">
      <c r="G542" s="75"/>
    </row>
    <row r="544" spans="1:9" x14ac:dyDescent="0.2">
      <c r="G544" s="78"/>
    </row>
  </sheetData>
  <mergeCells count="9">
    <mergeCell ref="G2:I3"/>
    <mergeCell ref="A5:I5"/>
    <mergeCell ref="I7:I8"/>
    <mergeCell ref="H7:H8"/>
    <mergeCell ref="A522:F522"/>
    <mergeCell ref="A7:A8"/>
    <mergeCell ref="B7:E8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№5</vt:lpstr>
      <vt:lpstr>Приложение №6</vt:lpstr>
      <vt:lpstr>'Приложение №5'!Заголовки_для_печати</vt:lpstr>
      <vt:lpstr>'Приложение №5'!Область_печати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Сицинская Юлия Леонидовна</cp:lastModifiedBy>
  <cp:lastPrinted>2020-11-05T13:24:27Z</cp:lastPrinted>
  <dcterms:created xsi:type="dcterms:W3CDTF">2018-05-31T13:02:00Z</dcterms:created>
  <dcterms:modified xsi:type="dcterms:W3CDTF">2020-11-11T08:24:04Z</dcterms:modified>
</cp:coreProperties>
</file>