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0" windowWidth="15360" windowHeight="9630" activeTab="1"/>
  </bookViews>
  <sheets>
    <sheet name="Приложение №5" sheetId="2" r:id="rId1"/>
    <sheet name="Приложение №6" sheetId="4" r:id="rId2"/>
  </sheets>
  <definedNames>
    <definedName name="_xlnm._FilterDatabase" localSheetId="0" hidden="1">'Приложение №5'!$A$10:$HN$775</definedName>
    <definedName name="_xlnm._FilterDatabase" localSheetId="1" hidden="1">'Приложение №6'!$A$9:$HF$526</definedName>
    <definedName name="_xlnm.Print_Titles" localSheetId="0">'Приложение №5'!$8:$10</definedName>
    <definedName name="_xlnm.Print_Area" localSheetId="0">'Приложение №5'!$A$1:$L$794</definedName>
    <definedName name="_xlnm.Print_Area" localSheetId="1">'Приложение №6'!$A$1:$I$527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5" i="4" l="1"/>
  <c r="I145" i="4"/>
  <c r="G145" i="4"/>
  <c r="I147" i="4"/>
  <c r="H147" i="4"/>
  <c r="H146" i="4" s="1"/>
  <c r="G147" i="4"/>
  <c r="G146" i="4" s="1"/>
  <c r="I146" i="4"/>
  <c r="I148" i="4"/>
  <c r="H148" i="4"/>
  <c r="G148" i="4"/>
  <c r="J385" i="2"/>
  <c r="K385" i="2"/>
  <c r="I385" i="2"/>
  <c r="I386" i="2"/>
  <c r="J388" i="2"/>
  <c r="K388" i="2"/>
  <c r="I388" i="2"/>
  <c r="K387" i="2"/>
  <c r="J387" i="2"/>
  <c r="I387" i="2"/>
  <c r="H140" i="4"/>
  <c r="I140" i="4"/>
  <c r="G140" i="4"/>
  <c r="H143" i="4"/>
  <c r="I143" i="4"/>
  <c r="G143" i="4"/>
  <c r="I142" i="4"/>
  <c r="H142" i="4"/>
  <c r="G142" i="4"/>
  <c r="J272" i="2"/>
  <c r="K272" i="2"/>
  <c r="I272" i="2"/>
  <c r="K275" i="2"/>
  <c r="J275" i="2"/>
  <c r="I275" i="2"/>
  <c r="K274" i="2"/>
  <c r="J274" i="2"/>
  <c r="I274" i="2"/>
  <c r="G409" i="4" l="1"/>
  <c r="H411" i="4"/>
  <c r="I411" i="4"/>
  <c r="G411" i="4"/>
  <c r="J622" i="2"/>
  <c r="K622" i="2"/>
  <c r="I622" i="2"/>
  <c r="G408" i="4" l="1"/>
  <c r="I735" i="2"/>
  <c r="K459" i="2"/>
  <c r="K433" i="2" l="1"/>
  <c r="G514" i="4" l="1"/>
  <c r="I433" i="2"/>
  <c r="J316" i="2"/>
  <c r="J315" i="2" s="1"/>
  <c r="J314" i="2" s="1"/>
  <c r="K316" i="2"/>
  <c r="K315" i="2" s="1"/>
  <c r="K314" i="2" s="1"/>
  <c r="I316" i="2"/>
  <c r="I315" i="2" s="1"/>
  <c r="I314" i="2" s="1"/>
  <c r="I499" i="4" l="1"/>
  <c r="I498" i="4" s="1"/>
  <c r="I497" i="4" s="1"/>
  <c r="H499" i="4"/>
  <c r="H498" i="4" s="1"/>
  <c r="H497" i="4" s="1"/>
  <c r="G499" i="4"/>
  <c r="G498" i="4" s="1"/>
  <c r="G497" i="4" s="1"/>
  <c r="I521" i="4"/>
  <c r="I520" i="4" s="1"/>
  <c r="I519" i="4" s="1"/>
  <c r="H521" i="4"/>
  <c r="H520" i="4" s="1"/>
  <c r="H519" i="4" s="1"/>
  <c r="G521" i="4"/>
  <c r="G520" i="4" s="1"/>
  <c r="G519" i="4" s="1"/>
  <c r="G374" i="4"/>
  <c r="G373" i="4" s="1"/>
  <c r="G372" i="4" s="1"/>
  <c r="I373" i="4"/>
  <c r="I372" i="4" s="1"/>
  <c r="H373" i="4"/>
  <c r="H372" i="4" s="1"/>
  <c r="G371" i="4"/>
  <c r="G370" i="4" s="1"/>
  <c r="G369" i="4" s="1"/>
  <c r="I370" i="4"/>
  <c r="I369" i="4" s="1"/>
  <c r="H370" i="4"/>
  <c r="H369" i="4" s="1"/>
  <c r="I209" i="4"/>
  <c r="I208" i="4" s="1"/>
  <c r="H209" i="4"/>
  <c r="H208" i="4" s="1"/>
  <c r="G209" i="4"/>
  <c r="G208" i="4" s="1"/>
  <c r="I132" i="4"/>
  <c r="I131" i="4" s="1"/>
  <c r="H132" i="4"/>
  <c r="H131" i="4" s="1"/>
  <c r="G132" i="4"/>
  <c r="G131" i="4" s="1"/>
  <c r="I155" i="4"/>
  <c r="H155" i="4"/>
  <c r="G155" i="4"/>
  <c r="I153" i="4"/>
  <c r="H153" i="4"/>
  <c r="G153" i="4"/>
  <c r="G152" i="4"/>
  <c r="G151" i="4" s="1"/>
  <c r="I151" i="4"/>
  <c r="H151" i="4"/>
  <c r="I176" i="4"/>
  <c r="H176" i="4"/>
  <c r="G176" i="4"/>
  <c r="I174" i="4"/>
  <c r="H174" i="4"/>
  <c r="G174" i="4"/>
  <c r="I216" i="4"/>
  <c r="I215" i="4" s="1"/>
  <c r="I214" i="4" s="1"/>
  <c r="H216" i="4"/>
  <c r="H215" i="4" s="1"/>
  <c r="H214" i="4" s="1"/>
  <c r="G216" i="4"/>
  <c r="G215" i="4" s="1"/>
  <c r="G214" i="4" s="1"/>
  <c r="H168" i="4"/>
  <c r="H167" i="4" s="1"/>
  <c r="I168" i="4"/>
  <c r="I167" i="4" s="1"/>
  <c r="G168" i="4"/>
  <c r="G167" i="4" s="1"/>
  <c r="I460" i="4"/>
  <c r="H460" i="4"/>
  <c r="G460" i="4"/>
  <c r="G459" i="4"/>
  <c r="I445" i="4"/>
  <c r="I444" i="4" s="1"/>
  <c r="H445" i="4"/>
  <c r="H444" i="4" s="1"/>
  <c r="G445" i="4"/>
  <c r="G444" i="4" s="1"/>
  <c r="I392" i="4"/>
  <c r="H392" i="4"/>
  <c r="G392" i="4"/>
  <c r="I399" i="4"/>
  <c r="H399" i="4"/>
  <c r="G399" i="4"/>
  <c r="I397" i="4"/>
  <c r="H397" i="4"/>
  <c r="G397" i="4"/>
  <c r="I387" i="4"/>
  <c r="H387" i="4"/>
  <c r="G387" i="4"/>
  <c r="I352" i="4"/>
  <c r="H352" i="4"/>
  <c r="G352" i="4"/>
  <c r="I350" i="4"/>
  <c r="H350" i="4"/>
  <c r="G350" i="4"/>
  <c r="I347" i="4"/>
  <c r="H347" i="4"/>
  <c r="G347" i="4"/>
  <c r="I344" i="4"/>
  <c r="H344" i="4"/>
  <c r="G344" i="4"/>
  <c r="I342" i="4"/>
  <c r="H342" i="4"/>
  <c r="G342" i="4"/>
  <c r="I340" i="4"/>
  <c r="H340" i="4"/>
  <c r="G340" i="4"/>
  <c r="I337" i="4"/>
  <c r="H337" i="4"/>
  <c r="G337" i="4"/>
  <c r="I335" i="4"/>
  <c r="H335" i="4"/>
  <c r="G335" i="4"/>
  <c r="I328" i="4"/>
  <c r="I327" i="4" s="1"/>
  <c r="H328" i="4"/>
  <c r="H327" i="4" s="1"/>
  <c r="G328" i="4"/>
  <c r="G327" i="4" s="1"/>
  <c r="I325" i="4"/>
  <c r="I324" i="4" s="1"/>
  <c r="H325" i="4"/>
  <c r="H324" i="4" s="1"/>
  <c r="G325" i="4"/>
  <c r="G324" i="4" s="1"/>
  <c r="I331" i="4"/>
  <c r="I330" i="4" s="1"/>
  <c r="H331" i="4"/>
  <c r="H330" i="4" s="1"/>
  <c r="G331" i="4"/>
  <c r="G330" i="4" s="1"/>
  <c r="I322" i="4"/>
  <c r="I321" i="4" s="1"/>
  <c r="H322" i="4"/>
  <c r="H321" i="4" s="1"/>
  <c r="G322" i="4"/>
  <c r="G321" i="4" s="1"/>
  <c r="I309" i="4"/>
  <c r="I308" i="4" s="1"/>
  <c r="H309" i="4"/>
  <c r="H308" i="4" s="1"/>
  <c r="G309" i="4"/>
  <c r="G308" i="4" s="1"/>
  <c r="I303" i="4"/>
  <c r="H303" i="4"/>
  <c r="G303" i="4"/>
  <c r="I301" i="4"/>
  <c r="H301" i="4"/>
  <c r="G301" i="4"/>
  <c r="I292" i="4"/>
  <c r="I291" i="4" s="1"/>
  <c r="H292" i="4"/>
  <c r="H291" i="4" s="1"/>
  <c r="G292" i="4"/>
  <c r="G291" i="4" s="1"/>
  <c r="I315" i="4"/>
  <c r="I314" i="4" s="1"/>
  <c r="H315" i="4"/>
  <c r="H314" i="4" s="1"/>
  <c r="G315" i="4"/>
  <c r="G314" i="4" s="1"/>
  <c r="I312" i="4"/>
  <c r="I311" i="4" s="1"/>
  <c r="H312" i="4"/>
  <c r="H311" i="4" s="1"/>
  <c r="G312" i="4"/>
  <c r="G311" i="4" s="1"/>
  <c r="I318" i="4"/>
  <c r="I317" i="4" s="1"/>
  <c r="H318" i="4"/>
  <c r="H317" i="4" s="1"/>
  <c r="G318" i="4"/>
  <c r="G317" i="4" s="1"/>
  <c r="I295" i="4"/>
  <c r="I294" i="4" s="1"/>
  <c r="H295" i="4"/>
  <c r="H294" i="4" s="1"/>
  <c r="G295" i="4"/>
  <c r="G294" i="4" s="1"/>
  <c r="I230" i="4"/>
  <c r="H230" i="4"/>
  <c r="G230" i="4"/>
  <c r="I229" i="4"/>
  <c r="I228" i="4" s="1"/>
  <c r="H229" i="4"/>
  <c r="H228" i="4" s="1"/>
  <c r="G229" i="4"/>
  <c r="G228" i="4" s="1"/>
  <c r="I239" i="4"/>
  <c r="I238" i="4" s="1"/>
  <c r="H239" i="4"/>
  <c r="H238" i="4" s="1"/>
  <c r="G239" i="4"/>
  <c r="G238" i="4" s="1"/>
  <c r="I236" i="4"/>
  <c r="I235" i="4" s="1"/>
  <c r="H236" i="4"/>
  <c r="H235" i="4" s="1"/>
  <c r="G236" i="4"/>
  <c r="G235" i="4" s="1"/>
  <c r="I225" i="4"/>
  <c r="I224" i="4" s="1"/>
  <c r="H225" i="4"/>
  <c r="H224" i="4" s="1"/>
  <c r="G225" i="4"/>
  <c r="G224" i="4" s="1"/>
  <c r="I55" i="4"/>
  <c r="H55" i="4"/>
  <c r="G55" i="4"/>
  <c r="I51" i="4"/>
  <c r="H51" i="4"/>
  <c r="G51" i="4"/>
  <c r="J136" i="2"/>
  <c r="J135" i="2" s="1"/>
  <c r="K136" i="2"/>
  <c r="K135" i="2" s="1"/>
  <c r="I136" i="2"/>
  <c r="I135" i="2" s="1"/>
  <c r="K139" i="2"/>
  <c r="K138" i="2" s="1"/>
  <c r="J139" i="2"/>
  <c r="J138" i="2" s="1"/>
  <c r="I139" i="2"/>
  <c r="I138" i="2" s="1"/>
  <c r="G24" i="4"/>
  <c r="G23" i="4"/>
  <c r="G22" i="4" s="1"/>
  <c r="I22" i="4"/>
  <c r="H22" i="4"/>
  <c r="I48" i="4"/>
  <c r="H48" i="4"/>
  <c r="G48" i="4"/>
  <c r="I46" i="4"/>
  <c r="H46" i="4"/>
  <c r="G46" i="4"/>
  <c r="I44" i="4"/>
  <c r="H44" i="4"/>
  <c r="G44" i="4"/>
  <c r="I24" i="4"/>
  <c r="H24" i="4"/>
  <c r="J444" i="2"/>
  <c r="J443" i="2" s="1"/>
  <c r="J442" i="2" s="1"/>
  <c r="J441" i="2" s="1"/>
  <c r="J440" i="2" s="1"/>
  <c r="K444" i="2"/>
  <c r="K443" i="2" s="1"/>
  <c r="K442" i="2" s="1"/>
  <c r="K441" i="2" s="1"/>
  <c r="K440" i="2" s="1"/>
  <c r="I444" i="2"/>
  <c r="I443" i="2" s="1"/>
  <c r="I442" i="2" s="1"/>
  <c r="I441" i="2" s="1"/>
  <c r="I440" i="2" s="1"/>
  <c r="G320" i="4" l="1"/>
  <c r="H320" i="4"/>
  <c r="I320" i="4"/>
  <c r="G227" i="4"/>
  <c r="H227" i="4"/>
  <c r="I227" i="4"/>
  <c r="H21" i="4"/>
  <c r="G21" i="4"/>
  <c r="I21" i="4"/>
  <c r="I43" i="4"/>
  <c r="G43" i="4"/>
  <c r="J134" i="2"/>
  <c r="J133" i="2" s="1"/>
  <c r="J132" i="2" s="1"/>
  <c r="I134" i="2"/>
  <c r="I133" i="2" s="1"/>
  <c r="I132" i="2" s="1"/>
  <c r="K134" i="2"/>
  <c r="K133" i="2" s="1"/>
  <c r="K132" i="2" s="1"/>
  <c r="H43" i="4"/>
  <c r="K395" i="2"/>
  <c r="K394" i="2" s="1"/>
  <c r="K393" i="2" s="1"/>
  <c r="J395" i="2"/>
  <c r="J394" i="2" s="1"/>
  <c r="J393" i="2" s="1"/>
  <c r="I395" i="2"/>
  <c r="I394" i="2" s="1"/>
  <c r="I393" i="2" s="1"/>
  <c r="K364" i="2"/>
  <c r="J364" i="2"/>
  <c r="I364" i="2"/>
  <c r="I324" i="2"/>
  <c r="I323" i="2" s="1"/>
  <c r="I322" i="2" s="1"/>
  <c r="K323" i="2"/>
  <c r="K322" i="2" s="1"/>
  <c r="J323" i="2"/>
  <c r="J322" i="2" s="1"/>
  <c r="I321" i="2"/>
  <c r="I320" i="2" s="1"/>
  <c r="I319" i="2" s="1"/>
  <c r="K320" i="2"/>
  <c r="K319" i="2" s="1"/>
  <c r="J320" i="2"/>
  <c r="J319" i="2" s="1"/>
  <c r="I318" i="2" l="1"/>
  <c r="J318" i="2"/>
  <c r="K318" i="2"/>
  <c r="J654" i="2"/>
  <c r="K654" i="2"/>
  <c r="I654" i="2"/>
  <c r="J656" i="2"/>
  <c r="K656" i="2"/>
  <c r="I656" i="2"/>
  <c r="I653" i="2" l="1"/>
  <c r="J400" i="2" l="1"/>
  <c r="J399" i="2" s="1"/>
  <c r="J398" i="2" s="1"/>
  <c r="K400" i="2"/>
  <c r="K399" i="2" s="1"/>
  <c r="K398" i="2" s="1"/>
  <c r="I400" i="2"/>
  <c r="I399" i="2" s="1"/>
  <c r="I398" i="2" s="1"/>
  <c r="J516" i="2" l="1"/>
  <c r="J515" i="2" s="1"/>
  <c r="J514" i="2" s="1"/>
  <c r="J513" i="2" s="1"/>
  <c r="J512" i="2" s="1"/>
  <c r="K516" i="2"/>
  <c r="K515" i="2" s="1"/>
  <c r="K514" i="2" s="1"/>
  <c r="K513" i="2" s="1"/>
  <c r="K512" i="2" s="1"/>
  <c r="I516" i="2"/>
  <c r="I515" i="2" s="1"/>
  <c r="I514" i="2" s="1"/>
  <c r="I513" i="2" s="1"/>
  <c r="I512" i="2" s="1"/>
  <c r="K498" i="2"/>
  <c r="J498" i="2"/>
  <c r="I498" i="2"/>
  <c r="K671" i="2"/>
  <c r="K670" i="2" s="1"/>
  <c r="K669" i="2" s="1"/>
  <c r="K668" i="2" s="1"/>
  <c r="K667" i="2" s="1"/>
  <c r="J671" i="2"/>
  <c r="J670" i="2" s="1"/>
  <c r="J669" i="2" s="1"/>
  <c r="J668" i="2" s="1"/>
  <c r="J667" i="2" s="1"/>
  <c r="I671" i="2"/>
  <c r="I670" i="2" s="1"/>
  <c r="I669" i="2" s="1"/>
  <c r="I668" i="2" s="1"/>
  <c r="I667" i="2" s="1"/>
  <c r="J602" i="2" l="1"/>
  <c r="J601" i="2" s="1"/>
  <c r="J600" i="2" s="1"/>
  <c r="J599" i="2" s="1"/>
  <c r="K602" i="2"/>
  <c r="K601" i="2" s="1"/>
  <c r="K600" i="2" s="1"/>
  <c r="K599" i="2" s="1"/>
  <c r="I602" i="2"/>
  <c r="I601" i="2" s="1"/>
  <c r="I600" i="2" s="1"/>
  <c r="I599" i="2" s="1"/>
  <c r="I517" i="4" l="1"/>
  <c r="I516" i="4" s="1"/>
  <c r="I515" i="4" s="1"/>
  <c r="H517" i="4"/>
  <c r="H516" i="4" s="1"/>
  <c r="H515" i="4" s="1"/>
  <c r="G517" i="4"/>
  <c r="G516" i="4" s="1"/>
  <c r="G515" i="4" s="1"/>
  <c r="H362" i="4"/>
  <c r="I362" i="4"/>
  <c r="G362" i="4"/>
  <c r="H36" i="4"/>
  <c r="I36" i="4"/>
  <c r="G36" i="4"/>
  <c r="I33" i="4"/>
  <c r="I32" i="4" s="1"/>
  <c r="H33" i="4"/>
  <c r="H32" i="4" s="1"/>
  <c r="G33" i="4"/>
  <c r="G32" i="4" s="1"/>
  <c r="I30" i="4"/>
  <c r="I29" i="4" s="1"/>
  <c r="H30" i="4"/>
  <c r="H29" i="4" s="1"/>
  <c r="G30" i="4"/>
  <c r="G29" i="4" s="1"/>
  <c r="I27" i="4"/>
  <c r="H27" i="4"/>
  <c r="G27" i="4"/>
  <c r="I19" i="4"/>
  <c r="I18" i="4" s="1"/>
  <c r="H19" i="4"/>
  <c r="H18" i="4" s="1"/>
  <c r="G19" i="4"/>
  <c r="G18" i="4" s="1"/>
  <c r="I16" i="4"/>
  <c r="I15" i="4" s="1"/>
  <c r="H16" i="4"/>
  <c r="H15" i="4" s="1"/>
  <c r="G16" i="4"/>
  <c r="G15" i="4" s="1"/>
  <c r="I26" i="4" l="1"/>
  <c r="G26" i="4"/>
  <c r="H26" i="4"/>
  <c r="G35" i="4"/>
  <c r="I35" i="4"/>
  <c r="H35" i="4"/>
  <c r="I359" i="4"/>
  <c r="I358" i="4" s="1"/>
  <c r="H359" i="4"/>
  <c r="H358" i="4" s="1"/>
  <c r="G359" i="4"/>
  <c r="G358" i="4" s="1"/>
  <c r="E359" i="4"/>
  <c r="E358" i="4" s="1"/>
  <c r="G367" i="4"/>
  <c r="G366" i="4" s="1"/>
  <c r="I364" i="4"/>
  <c r="I361" i="4" s="1"/>
  <c r="H364" i="4"/>
  <c r="H361" i="4" s="1"/>
  <c r="G364" i="4"/>
  <c r="G361" i="4" s="1"/>
  <c r="I121" i="4"/>
  <c r="I120" i="4" s="1"/>
  <c r="H121" i="4"/>
  <c r="H120" i="4" s="1"/>
  <c r="G121" i="4"/>
  <c r="G120" i="4" s="1"/>
  <c r="I103" i="4"/>
  <c r="H103" i="4"/>
  <c r="G103" i="4"/>
  <c r="I101" i="4"/>
  <c r="H101" i="4"/>
  <c r="G101" i="4"/>
  <c r="I106" i="4"/>
  <c r="I105" i="4" s="1"/>
  <c r="H106" i="4"/>
  <c r="H105" i="4" s="1"/>
  <c r="G106" i="4"/>
  <c r="G105" i="4" s="1"/>
  <c r="G118" i="4"/>
  <c r="G117" i="4" s="1"/>
  <c r="I125" i="4"/>
  <c r="I124" i="4" s="1"/>
  <c r="H125" i="4"/>
  <c r="H124" i="4" s="1"/>
  <c r="G125" i="4"/>
  <c r="G124" i="4" s="1"/>
  <c r="I115" i="4"/>
  <c r="I114" i="4" s="1"/>
  <c r="H115" i="4"/>
  <c r="H114" i="4" s="1"/>
  <c r="G115" i="4"/>
  <c r="G114" i="4" s="1"/>
  <c r="I112" i="4"/>
  <c r="I111" i="4" s="1"/>
  <c r="H112" i="4"/>
  <c r="H111" i="4" s="1"/>
  <c r="G112" i="4"/>
  <c r="G111" i="4" s="1"/>
  <c r="I109" i="4"/>
  <c r="I108" i="4" s="1"/>
  <c r="H109" i="4"/>
  <c r="H108" i="4" s="1"/>
  <c r="G109" i="4"/>
  <c r="G108" i="4" s="1"/>
  <c r="I85" i="4"/>
  <c r="H85" i="4"/>
  <c r="G85" i="4"/>
  <c r="G77" i="4"/>
  <c r="G76" i="4" s="1"/>
  <c r="G357" i="4" l="1"/>
  <c r="H357" i="4"/>
  <c r="I357" i="4"/>
  <c r="H84" i="4"/>
  <c r="H83" i="4" s="1"/>
  <c r="H82" i="4" s="1"/>
  <c r="I84" i="4"/>
  <c r="I83" i="4" s="1"/>
  <c r="I82" i="4" s="1"/>
  <c r="G84" i="4"/>
  <c r="G83" i="4" s="1"/>
  <c r="G82" i="4" s="1"/>
  <c r="G100" i="4"/>
  <c r="H100" i="4"/>
  <c r="I100" i="4"/>
  <c r="H61" i="4"/>
  <c r="H60" i="4" s="1"/>
  <c r="I61" i="4"/>
  <c r="I60" i="4" s="1"/>
  <c r="G61" i="4"/>
  <c r="G60" i="4" s="1"/>
  <c r="I148" i="2"/>
  <c r="I147" i="2" s="1"/>
  <c r="G145" i="2"/>
  <c r="G144" i="2" s="1"/>
  <c r="J117" i="2" l="1"/>
  <c r="J116" i="2" s="1"/>
  <c r="J115" i="2" s="1"/>
  <c r="J114" i="2" s="1"/>
  <c r="J113" i="2" s="1"/>
  <c r="J112" i="2" s="1"/>
  <c r="K117" i="2"/>
  <c r="K116" i="2" s="1"/>
  <c r="K115" i="2" s="1"/>
  <c r="K114" i="2" s="1"/>
  <c r="K113" i="2" s="1"/>
  <c r="K112" i="2" s="1"/>
  <c r="I117" i="2"/>
  <c r="I116" i="2" s="1"/>
  <c r="I115" i="2" s="1"/>
  <c r="I114" i="2" s="1"/>
  <c r="I113" i="2" s="1"/>
  <c r="I112" i="2" s="1"/>
  <c r="J34" i="2" l="1"/>
  <c r="K34" i="2"/>
  <c r="I34" i="2"/>
  <c r="I626" i="2" l="1"/>
  <c r="K591" i="2" l="1"/>
  <c r="K590" i="2" s="1"/>
  <c r="K589" i="2" s="1"/>
  <c r="J591" i="2"/>
  <c r="J590" i="2" s="1"/>
  <c r="J589" i="2" s="1"/>
  <c r="I591" i="2"/>
  <c r="I590" i="2" s="1"/>
  <c r="I589" i="2" s="1"/>
  <c r="J510" i="2" l="1"/>
  <c r="J509" i="2" s="1"/>
  <c r="J508" i="2" s="1"/>
  <c r="K510" i="2"/>
  <c r="K509" i="2" s="1"/>
  <c r="K508" i="2" s="1"/>
  <c r="I510" i="2"/>
  <c r="I509" i="2" s="1"/>
  <c r="I508" i="2" s="1"/>
  <c r="J506" i="2"/>
  <c r="J505" i="2" s="1"/>
  <c r="K506" i="2"/>
  <c r="K505" i="2" s="1"/>
  <c r="I506" i="2"/>
  <c r="I505" i="2" s="1"/>
  <c r="I754" i="2" l="1"/>
  <c r="K255" i="2"/>
  <c r="J255" i="2"/>
  <c r="I255" i="2"/>
  <c r="K230" i="2"/>
  <c r="K229" i="2" s="1"/>
  <c r="J230" i="2"/>
  <c r="J229" i="2" s="1"/>
  <c r="I230" i="2"/>
  <c r="I229" i="2" s="1"/>
  <c r="K248" i="2"/>
  <c r="K247" i="2" s="1"/>
  <c r="J248" i="2"/>
  <c r="J247" i="2" s="1"/>
  <c r="I248" i="2"/>
  <c r="I247" i="2" s="1"/>
  <c r="J196" i="2" l="1"/>
  <c r="J195" i="2" s="1"/>
  <c r="K196" i="2"/>
  <c r="K195" i="2" s="1"/>
  <c r="I196" i="2"/>
  <c r="I195" i="2" s="1"/>
  <c r="K199" i="2" l="1"/>
  <c r="K198" i="2" s="1"/>
  <c r="J199" i="2"/>
  <c r="J198" i="2" s="1"/>
  <c r="I199" i="2"/>
  <c r="I198" i="2" s="1"/>
  <c r="J209" i="2"/>
  <c r="J208" i="2" s="1"/>
  <c r="J207" i="2" s="1"/>
  <c r="K209" i="2"/>
  <c r="K208" i="2" s="1"/>
  <c r="K207" i="2" s="1"/>
  <c r="I209" i="2"/>
  <c r="I208" i="2" s="1"/>
  <c r="I207" i="2" s="1"/>
  <c r="K194" i="2" l="1"/>
  <c r="J194" i="2"/>
  <c r="I194" i="2"/>
  <c r="J298" i="2" l="1"/>
  <c r="J297" i="2" s="1"/>
  <c r="K298" i="2"/>
  <c r="K297" i="2" s="1"/>
  <c r="I298" i="2"/>
  <c r="I297" i="2" s="1"/>
  <c r="J377" i="2"/>
  <c r="J376" i="2" s="1"/>
  <c r="J375" i="2" s="1"/>
  <c r="K377" i="2"/>
  <c r="K376" i="2" s="1"/>
  <c r="K375" i="2" s="1"/>
  <c r="I377" i="2"/>
  <c r="I376" i="2" s="1"/>
  <c r="I375" i="2" s="1"/>
  <c r="I357" i="2" l="1"/>
  <c r="I496" i="2" l="1"/>
  <c r="I535" i="2"/>
  <c r="J383" i="2" l="1"/>
  <c r="J382" i="2" s="1"/>
  <c r="I383" i="2"/>
  <c r="I382" i="2" s="1"/>
  <c r="K383" i="2"/>
  <c r="K221" i="2"/>
  <c r="K220" i="2" s="1"/>
  <c r="J221" i="2"/>
  <c r="J220" i="2" s="1"/>
  <c r="I221" i="2"/>
  <c r="I220" i="2" s="1"/>
  <c r="J548" i="2"/>
  <c r="J547" i="2" s="1"/>
  <c r="K548" i="2"/>
  <c r="K547" i="2" s="1"/>
  <c r="I548" i="2"/>
  <c r="I547" i="2" s="1"/>
  <c r="J391" i="2"/>
  <c r="J390" i="2" s="1"/>
  <c r="K391" i="2"/>
  <c r="K390" i="2" s="1"/>
  <c r="I391" i="2"/>
  <c r="I390" i="2" s="1"/>
  <c r="J546" i="2" l="1"/>
  <c r="I546" i="2"/>
  <c r="K546" i="2"/>
  <c r="G282" i="4"/>
  <c r="G281" i="4" s="1"/>
  <c r="H282" i="4"/>
  <c r="H281" i="4" s="1"/>
  <c r="I278" i="4"/>
  <c r="H278" i="4"/>
  <c r="G278" i="4"/>
  <c r="I276" i="4"/>
  <c r="H276" i="4"/>
  <c r="G276" i="4"/>
  <c r="I282" i="4"/>
  <c r="I281" i="4" s="1"/>
  <c r="I737" i="2"/>
  <c r="J741" i="2"/>
  <c r="J740" i="2" s="1"/>
  <c r="K741" i="2"/>
  <c r="K740" i="2" s="1"/>
  <c r="I741" i="2"/>
  <c r="I740" i="2" s="1"/>
  <c r="J181" i="2"/>
  <c r="J180" i="2" s="1"/>
  <c r="K181" i="2"/>
  <c r="K180" i="2" s="1"/>
  <c r="I181" i="2"/>
  <c r="I180" i="2" s="1"/>
  <c r="H261" i="4"/>
  <c r="H260" i="4" s="1"/>
  <c r="I261" i="4"/>
  <c r="I260" i="4" s="1"/>
  <c r="G261" i="4"/>
  <c r="G260" i="4" s="1"/>
  <c r="H268" i="4"/>
  <c r="H267" i="4" s="1"/>
  <c r="I268" i="4"/>
  <c r="I267" i="4" s="1"/>
  <c r="G268" i="4"/>
  <c r="G267" i="4" s="1"/>
  <c r="J166" i="2"/>
  <c r="K166" i="2"/>
  <c r="I166" i="2"/>
  <c r="J522" i="2"/>
  <c r="J521" i="2" s="1"/>
  <c r="J520" i="2" s="1"/>
  <c r="J519" i="2" s="1"/>
  <c r="K522" i="2"/>
  <c r="K521" i="2" s="1"/>
  <c r="K520" i="2" s="1"/>
  <c r="K519" i="2" s="1"/>
  <c r="I522" i="2"/>
  <c r="I521" i="2" s="1"/>
  <c r="I520" i="2" s="1"/>
  <c r="I519" i="2" s="1"/>
  <c r="I41" i="4"/>
  <c r="H41" i="4"/>
  <c r="G41" i="4"/>
  <c r="I39" i="2"/>
  <c r="I38" i="2" s="1"/>
  <c r="G39" i="2"/>
  <c r="G40" i="2" s="1"/>
  <c r="E118" i="4"/>
  <c r="E119" i="4" s="1"/>
  <c r="I185" i="4"/>
  <c r="I184" i="4" s="1"/>
  <c r="H185" i="4"/>
  <c r="H184" i="4" s="1"/>
  <c r="G185" i="4"/>
  <c r="G184" i="4" s="1"/>
  <c r="J309" i="2"/>
  <c r="J308" i="2" s="1"/>
  <c r="K309" i="2"/>
  <c r="K308" i="2" s="1"/>
  <c r="I309" i="2"/>
  <c r="I308" i="2" s="1"/>
  <c r="I458" i="4"/>
  <c r="H458" i="4"/>
  <c r="G458" i="4"/>
  <c r="I633" i="2"/>
  <c r="I632" i="2" s="1"/>
  <c r="I631" i="2" s="1"/>
  <c r="I355" i="4"/>
  <c r="I354" i="4" s="1"/>
  <c r="H355" i="4"/>
  <c r="H354" i="4" s="1"/>
  <c r="G355" i="4"/>
  <c r="G354" i="4" s="1"/>
  <c r="J659" i="2"/>
  <c r="J658" i="2" s="1"/>
  <c r="K659" i="2"/>
  <c r="K658" i="2" s="1"/>
  <c r="I659" i="2"/>
  <c r="I658" i="2" s="1"/>
  <c r="I67" i="4"/>
  <c r="I66" i="4" s="1"/>
  <c r="H67" i="4"/>
  <c r="H66" i="4" s="1"/>
  <c r="G67" i="4"/>
  <c r="G66" i="4" s="1"/>
  <c r="H97" i="4"/>
  <c r="I97" i="4"/>
  <c r="G97" i="4"/>
  <c r="G74" i="4"/>
  <c r="G73" i="4" s="1"/>
  <c r="H74" i="4"/>
  <c r="H73" i="4" s="1"/>
  <c r="I74" i="4"/>
  <c r="I73" i="4" s="1"/>
  <c r="J44" i="2"/>
  <c r="K44" i="2"/>
  <c r="I44" i="2"/>
  <c r="K70" i="2"/>
  <c r="J70" i="2"/>
  <c r="I70" i="2"/>
  <c r="K68" i="2"/>
  <c r="J68" i="2"/>
  <c r="I68" i="2"/>
  <c r="K66" i="2"/>
  <c r="J66" i="2"/>
  <c r="I66" i="2"/>
  <c r="J87" i="2"/>
  <c r="J86" i="2" s="1"/>
  <c r="K87" i="2"/>
  <c r="K86" i="2" s="1"/>
  <c r="I87" i="2"/>
  <c r="I86" i="2" s="1"/>
  <c r="I145" i="2"/>
  <c r="I144" i="2" s="1"/>
  <c r="I143" i="2" s="1"/>
  <c r="J145" i="2"/>
  <c r="J144" i="2" s="1"/>
  <c r="J143" i="2" s="1"/>
  <c r="K145" i="2"/>
  <c r="K144" i="2" s="1"/>
  <c r="K143" i="2" s="1"/>
  <c r="K123" i="2"/>
  <c r="K122" i="2" s="1"/>
  <c r="K121" i="2" s="1"/>
  <c r="J123" i="2"/>
  <c r="J122" i="2" s="1"/>
  <c r="J121" i="2" s="1"/>
  <c r="I123" i="2"/>
  <c r="I122" i="2" s="1"/>
  <c r="K96" i="2"/>
  <c r="K95" i="2" s="1"/>
  <c r="K94" i="2" s="1"/>
  <c r="J96" i="2"/>
  <c r="J95" i="2" s="1"/>
  <c r="J94" i="2" s="1"/>
  <c r="I96" i="2"/>
  <c r="I95" i="2" s="1"/>
  <c r="I94" i="2" s="1"/>
  <c r="H64" i="4"/>
  <c r="I64" i="4"/>
  <c r="I93" i="4"/>
  <c r="I92" i="4" s="1"/>
  <c r="H93" i="4"/>
  <c r="H92" i="4" s="1"/>
  <c r="G93" i="4"/>
  <c r="G92" i="4" s="1"/>
  <c r="I90" i="4"/>
  <c r="H90" i="4"/>
  <c r="G90" i="4"/>
  <c r="I288" i="4"/>
  <c r="H288" i="4"/>
  <c r="G288" i="4"/>
  <c r="I286" i="4"/>
  <c r="H286" i="4"/>
  <c r="G286" i="4"/>
  <c r="G525" i="4"/>
  <c r="I774" i="2"/>
  <c r="J429" i="2"/>
  <c r="J428" i="2" s="1"/>
  <c r="K429" i="2"/>
  <c r="K428" i="2" s="1"/>
  <c r="I429" i="2"/>
  <c r="I428" i="2" s="1"/>
  <c r="J405" i="2"/>
  <c r="J404" i="2" s="1"/>
  <c r="J403" i="2" s="1"/>
  <c r="J402" i="2" s="1"/>
  <c r="K405" i="2"/>
  <c r="K404" i="2" s="1"/>
  <c r="K403" i="2" s="1"/>
  <c r="K402" i="2" s="1"/>
  <c r="H188" i="4"/>
  <c r="H187" i="4" s="1"/>
  <c r="I188" i="4"/>
  <c r="I187" i="4" s="1"/>
  <c r="G188" i="4"/>
  <c r="G187" i="4" s="1"/>
  <c r="J348" i="2"/>
  <c r="J347" i="2" s="1"/>
  <c r="J346" i="2" s="1"/>
  <c r="J345" i="2" s="1"/>
  <c r="K348" i="2"/>
  <c r="K347" i="2" s="1"/>
  <c r="K346" i="2" s="1"/>
  <c r="K345" i="2" s="1"/>
  <c r="I348" i="2"/>
  <c r="I347" i="2" s="1"/>
  <c r="I346" i="2" s="1"/>
  <c r="I345" i="2" s="1"/>
  <c r="H138" i="4"/>
  <c r="H137" i="4" s="1"/>
  <c r="I728" i="2"/>
  <c r="K728" i="2"/>
  <c r="J728" i="2"/>
  <c r="K726" i="2"/>
  <c r="J726" i="2"/>
  <c r="I726" i="2"/>
  <c r="K607" i="2"/>
  <c r="K606" i="2" s="1"/>
  <c r="K605" i="2" s="1"/>
  <c r="J607" i="2"/>
  <c r="J606" i="2" s="1"/>
  <c r="J605" i="2" s="1"/>
  <c r="I607" i="2"/>
  <c r="I606" i="2" s="1"/>
  <c r="I605" i="2" s="1"/>
  <c r="J625" i="2"/>
  <c r="J624" i="2" s="1"/>
  <c r="K633" i="2"/>
  <c r="K632" i="2" s="1"/>
  <c r="K631" i="2" s="1"/>
  <c r="J633" i="2"/>
  <c r="J632" i="2" s="1"/>
  <c r="J631" i="2" s="1"/>
  <c r="H409" i="4"/>
  <c r="H408" i="4" s="1"/>
  <c r="I409" i="4"/>
  <c r="I408" i="4" s="1"/>
  <c r="I138" i="4"/>
  <c r="I137" i="4" s="1"/>
  <c r="G138" i="4"/>
  <c r="G137" i="4" s="1"/>
  <c r="G395" i="4"/>
  <c r="H395" i="4"/>
  <c r="I395" i="4"/>
  <c r="K715" i="2"/>
  <c r="J715" i="2"/>
  <c r="I715" i="2"/>
  <c r="K713" i="2"/>
  <c r="J713" i="2"/>
  <c r="I713" i="2"/>
  <c r="J690" i="2"/>
  <c r="J689" i="2" s="1"/>
  <c r="J688" i="2" s="1"/>
  <c r="J687" i="2" s="1"/>
  <c r="J686" i="2" s="1"/>
  <c r="K690" i="2"/>
  <c r="K689" i="2" s="1"/>
  <c r="K688" i="2" s="1"/>
  <c r="K687" i="2" s="1"/>
  <c r="K686" i="2" s="1"/>
  <c r="I690" i="2"/>
  <c r="I689" i="2" s="1"/>
  <c r="I688" i="2" s="1"/>
  <c r="I687" i="2" s="1"/>
  <c r="I686" i="2" s="1"/>
  <c r="K718" i="2"/>
  <c r="K717" i="2" s="1"/>
  <c r="J718" i="2"/>
  <c r="J717" i="2" s="1"/>
  <c r="I718" i="2"/>
  <c r="I717" i="2" s="1"/>
  <c r="H306" i="4"/>
  <c r="H305" i="4" s="1"/>
  <c r="I306" i="4"/>
  <c r="I305" i="4" s="1"/>
  <c r="G306" i="4"/>
  <c r="G305" i="4" s="1"/>
  <c r="K648" i="2"/>
  <c r="J648" i="2"/>
  <c r="I648" i="2"/>
  <c r="K646" i="2"/>
  <c r="J646" i="2"/>
  <c r="I646" i="2"/>
  <c r="I644" i="2"/>
  <c r="K644" i="2"/>
  <c r="J644" i="2"/>
  <c r="K612" i="2"/>
  <c r="K611" i="2" s="1"/>
  <c r="K610" i="2" s="1"/>
  <c r="J612" i="2"/>
  <c r="J611" i="2" s="1"/>
  <c r="J610" i="2" s="1"/>
  <c r="I612" i="2"/>
  <c r="I611" i="2" s="1"/>
  <c r="I610" i="2" s="1"/>
  <c r="K620" i="2"/>
  <c r="K619" i="2" s="1"/>
  <c r="J620" i="2"/>
  <c r="J619" i="2" s="1"/>
  <c r="I620" i="2"/>
  <c r="I619" i="2" s="1"/>
  <c r="K625" i="2"/>
  <c r="K624" i="2" s="1"/>
  <c r="I625" i="2"/>
  <c r="I624" i="2" s="1"/>
  <c r="I382" i="4"/>
  <c r="I381" i="4" s="1"/>
  <c r="H382" i="4"/>
  <c r="H381" i="4" s="1"/>
  <c r="G382" i="4"/>
  <c r="G381" i="4" s="1"/>
  <c r="K616" i="2"/>
  <c r="K615" i="2" s="1"/>
  <c r="K614" i="2" s="1"/>
  <c r="J616" i="2"/>
  <c r="J615" i="2" s="1"/>
  <c r="J614" i="2" s="1"/>
  <c r="I616" i="2"/>
  <c r="I615" i="2" s="1"/>
  <c r="I614" i="2" s="1"/>
  <c r="K581" i="2"/>
  <c r="J581" i="2"/>
  <c r="I581" i="2"/>
  <c r="K579" i="2"/>
  <c r="J579" i="2"/>
  <c r="I579" i="2"/>
  <c r="K577" i="2"/>
  <c r="J577" i="2"/>
  <c r="I577" i="2"/>
  <c r="I422" i="4"/>
  <c r="H422" i="4"/>
  <c r="G422" i="4"/>
  <c r="K768" i="2"/>
  <c r="J768" i="2"/>
  <c r="K766" i="2"/>
  <c r="J766" i="2"/>
  <c r="I481" i="4"/>
  <c r="H481" i="4"/>
  <c r="J56" i="2"/>
  <c r="J55" i="2" s="1"/>
  <c r="K56" i="2"/>
  <c r="K55" i="2" s="1"/>
  <c r="I56" i="2"/>
  <c r="I55" i="2" s="1"/>
  <c r="J60" i="2"/>
  <c r="J59" i="2" s="1"/>
  <c r="J58" i="2" s="1"/>
  <c r="K60" i="2"/>
  <c r="K59" i="2" s="1"/>
  <c r="K58" i="2" s="1"/>
  <c r="I60" i="2"/>
  <c r="I59" i="2" s="1"/>
  <c r="I58" i="2" s="1"/>
  <c r="J78" i="2"/>
  <c r="K78" i="2"/>
  <c r="I78" i="2"/>
  <c r="J81" i="2"/>
  <c r="J80" i="2" s="1"/>
  <c r="K81" i="2"/>
  <c r="K80" i="2" s="1"/>
  <c r="I81" i="2"/>
  <c r="I80" i="2" s="1"/>
  <c r="J90" i="2"/>
  <c r="J89" i="2" s="1"/>
  <c r="K90" i="2"/>
  <c r="K89" i="2" s="1"/>
  <c r="I90" i="2"/>
  <c r="I89" i="2" s="1"/>
  <c r="J47" i="2"/>
  <c r="J46" i="2" s="1"/>
  <c r="K47" i="2"/>
  <c r="K46" i="2" s="1"/>
  <c r="I47" i="2"/>
  <c r="I46" i="2" s="1"/>
  <c r="J53" i="2"/>
  <c r="J52" i="2" s="1"/>
  <c r="K53" i="2"/>
  <c r="K52" i="2" s="1"/>
  <c r="I53" i="2"/>
  <c r="I52" i="2" s="1"/>
  <c r="J50" i="2"/>
  <c r="J49" i="2" s="1"/>
  <c r="K50" i="2"/>
  <c r="K49" i="2" s="1"/>
  <c r="I50" i="2"/>
  <c r="I49" i="2" s="1"/>
  <c r="J36" i="2"/>
  <c r="K36" i="2"/>
  <c r="I36" i="2"/>
  <c r="G481" i="4"/>
  <c r="G489" i="4"/>
  <c r="G488" i="4" s="1"/>
  <c r="G487" i="4" s="1"/>
  <c r="G493" i="4"/>
  <c r="J130" i="2"/>
  <c r="J129" i="2" s="1"/>
  <c r="J128" i="2" s="1"/>
  <c r="J127" i="2" s="1"/>
  <c r="K130" i="2"/>
  <c r="K129" i="2" s="1"/>
  <c r="K128" i="2" s="1"/>
  <c r="K127" i="2" s="1"/>
  <c r="I130" i="2"/>
  <c r="I129" i="2" s="1"/>
  <c r="I128" i="2" s="1"/>
  <c r="I127" i="2" s="1"/>
  <c r="J651" i="2"/>
  <c r="J650" i="2" s="1"/>
  <c r="K651" i="2"/>
  <c r="K650" i="2" s="1"/>
  <c r="I651" i="2"/>
  <c r="I650" i="2" s="1"/>
  <c r="J639" i="2"/>
  <c r="K639" i="2"/>
  <c r="I639" i="2"/>
  <c r="J641" i="2"/>
  <c r="K641" i="2"/>
  <c r="I641" i="2"/>
  <c r="J629" i="2"/>
  <c r="J628" i="2" s="1"/>
  <c r="J627" i="2" s="1"/>
  <c r="K629" i="2"/>
  <c r="K628" i="2" s="1"/>
  <c r="K627" i="2" s="1"/>
  <c r="I629" i="2"/>
  <c r="I628" i="2" s="1"/>
  <c r="I627" i="2" s="1"/>
  <c r="J597" i="2"/>
  <c r="J596" i="2" s="1"/>
  <c r="J595" i="2" s="1"/>
  <c r="J594" i="2" s="1"/>
  <c r="J593" i="2" s="1"/>
  <c r="K597" i="2"/>
  <c r="K596" i="2" s="1"/>
  <c r="K595" i="2" s="1"/>
  <c r="K594" i="2" s="1"/>
  <c r="K593" i="2" s="1"/>
  <c r="I597" i="2"/>
  <c r="I596" i="2" s="1"/>
  <c r="I595" i="2" s="1"/>
  <c r="I594" i="2" s="1"/>
  <c r="I593" i="2" s="1"/>
  <c r="J585" i="2"/>
  <c r="K585" i="2"/>
  <c r="I585" i="2"/>
  <c r="J587" i="2"/>
  <c r="K587" i="2"/>
  <c r="I587" i="2"/>
  <c r="J574" i="2"/>
  <c r="K574" i="2"/>
  <c r="I574" i="2"/>
  <c r="J572" i="2"/>
  <c r="K572" i="2"/>
  <c r="I572" i="2"/>
  <c r="J566" i="2"/>
  <c r="J565" i="2" s="1"/>
  <c r="J564" i="2" s="1"/>
  <c r="J563" i="2" s="1"/>
  <c r="J562" i="2" s="1"/>
  <c r="K566" i="2"/>
  <c r="K565" i="2" s="1"/>
  <c r="K564" i="2" s="1"/>
  <c r="K563" i="2" s="1"/>
  <c r="K562" i="2" s="1"/>
  <c r="I566" i="2"/>
  <c r="I565" i="2" s="1"/>
  <c r="I564" i="2" s="1"/>
  <c r="I563" i="2" s="1"/>
  <c r="I562" i="2" s="1"/>
  <c r="J278" i="2"/>
  <c r="J277" i="2" s="1"/>
  <c r="K278" i="2"/>
  <c r="K277" i="2" s="1"/>
  <c r="J273" i="2"/>
  <c r="K273" i="2"/>
  <c r="I273" i="2"/>
  <c r="I278" i="2"/>
  <c r="I277" i="2" s="1"/>
  <c r="J281" i="2"/>
  <c r="J280" i="2" s="1"/>
  <c r="K281" i="2"/>
  <c r="K280" i="2" s="1"/>
  <c r="I281" i="2"/>
  <c r="I280" i="2" s="1"/>
  <c r="J284" i="2"/>
  <c r="J283" i="2" s="1"/>
  <c r="K284" i="2"/>
  <c r="K283" i="2" s="1"/>
  <c r="I284" i="2"/>
  <c r="I283" i="2" s="1"/>
  <c r="J289" i="2"/>
  <c r="J288" i="2" s="1"/>
  <c r="K289" i="2"/>
  <c r="K288" i="2" s="1"/>
  <c r="I289" i="2"/>
  <c r="I288" i="2" s="1"/>
  <c r="J292" i="2"/>
  <c r="J291" i="2" s="1"/>
  <c r="K292" i="2"/>
  <c r="K291" i="2" s="1"/>
  <c r="I292" i="2"/>
  <c r="I291" i="2" s="1"/>
  <c r="J295" i="2"/>
  <c r="J294" i="2" s="1"/>
  <c r="I295" i="2"/>
  <c r="I294" i="2" s="1"/>
  <c r="J677" i="2"/>
  <c r="K677" i="2"/>
  <c r="I677" i="2"/>
  <c r="J679" i="2"/>
  <c r="K679" i="2"/>
  <c r="I679" i="2"/>
  <c r="J23" i="2"/>
  <c r="K23" i="2"/>
  <c r="I23" i="2"/>
  <c r="J28" i="2"/>
  <c r="J27" i="2" s="1"/>
  <c r="J26" i="2" s="1"/>
  <c r="K28" i="2"/>
  <c r="K27" i="2" s="1"/>
  <c r="K26" i="2" s="1"/>
  <c r="I28" i="2"/>
  <c r="I27" i="2" s="1"/>
  <c r="I26" i="2" s="1"/>
  <c r="J17" i="2"/>
  <c r="K17" i="2"/>
  <c r="I17" i="2"/>
  <c r="K236" i="2"/>
  <c r="K235" i="2" s="1"/>
  <c r="J710" i="2"/>
  <c r="J709" i="2" s="1"/>
  <c r="K710" i="2"/>
  <c r="K709" i="2" s="1"/>
  <c r="I710" i="2"/>
  <c r="I709" i="2" s="1"/>
  <c r="J721" i="2"/>
  <c r="J720" i="2" s="1"/>
  <c r="K721" i="2"/>
  <c r="K720" i="2" s="1"/>
  <c r="I721" i="2"/>
  <c r="I720" i="2" s="1"/>
  <c r="J664" i="2"/>
  <c r="J663" i="2" s="1"/>
  <c r="J662" i="2" s="1"/>
  <c r="J661" i="2" s="1"/>
  <c r="K664" i="2"/>
  <c r="K663" i="2" s="1"/>
  <c r="K662" i="2" s="1"/>
  <c r="K661" i="2" s="1"/>
  <c r="I664" i="2"/>
  <c r="I663" i="2" s="1"/>
  <c r="I662" i="2" s="1"/>
  <c r="I661" i="2" s="1"/>
  <c r="K256" i="2"/>
  <c r="J256" i="2"/>
  <c r="I256" i="2"/>
  <c r="K254" i="2"/>
  <c r="J254" i="2"/>
  <c r="I254" i="2"/>
  <c r="J264" i="2"/>
  <c r="J263" i="2" s="1"/>
  <c r="J262" i="2" s="1"/>
  <c r="J261" i="2" s="1"/>
  <c r="J260" i="2" s="1"/>
  <c r="J259" i="2" s="1"/>
  <c r="K264" i="2"/>
  <c r="K263" i="2" s="1"/>
  <c r="K262" i="2" s="1"/>
  <c r="K261" i="2" s="1"/>
  <c r="K260" i="2" s="1"/>
  <c r="K259" i="2" s="1"/>
  <c r="I264" i="2"/>
  <c r="I263" i="2" s="1"/>
  <c r="I262" i="2" s="1"/>
  <c r="I261" i="2" s="1"/>
  <c r="I260" i="2" s="1"/>
  <c r="I259" i="2" s="1"/>
  <c r="J245" i="2"/>
  <c r="J244" i="2" s="1"/>
  <c r="K245" i="2"/>
  <c r="K244" i="2" s="1"/>
  <c r="I245" i="2"/>
  <c r="I244" i="2" s="1"/>
  <c r="J242" i="2"/>
  <c r="J241" i="2" s="1"/>
  <c r="K242" i="2"/>
  <c r="K241" i="2" s="1"/>
  <c r="I242" i="2"/>
  <c r="I241" i="2" s="1"/>
  <c r="J239" i="2"/>
  <c r="J238" i="2" s="1"/>
  <c r="K239" i="2"/>
  <c r="K238" i="2" s="1"/>
  <c r="I239" i="2"/>
  <c r="I238" i="2" s="1"/>
  <c r="J236" i="2"/>
  <c r="J235" i="2" s="1"/>
  <c r="I236" i="2"/>
  <c r="I235" i="2" s="1"/>
  <c r="J155" i="2"/>
  <c r="J154" i="2" s="1"/>
  <c r="K155" i="2"/>
  <c r="K154" i="2" s="1"/>
  <c r="I155" i="2"/>
  <c r="I154" i="2" s="1"/>
  <c r="J158" i="2"/>
  <c r="J157" i="2" s="1"/>
  <c r="K158" i="2"/>
  <c r="K157" i="2" s="1"/>
  <c r="I158" i="2"/>
  <c r="I157" i="2" s="1"/>
  <c r="K216" i="2"/>
  <c r="K215" i="2" s="1"/>
  <c r="K214" i="2" s="1"/>
  <c r="K213" i="2" s="1"/>
  <c r="J216" i="2"/>
  <c r="J215" i="2" s="1"/>
  <c r="J214" i="2" s="1"/>
  <c r="J213" i="2" s="1"/>
  <c r="I216" i="2"/>
  <c r="I215" i="2" s="1"/>
  <c r="I214" i="2" s="1"/>
  <c r="I213" i="2" s="1"/>
  <c r="J227" i="2"/>
  <c r="J226" i="2" s="1"/>
  <c r="K227" i="2"/>
  <c r="K226" i="2" s="1"/>
  <c r="I227" i="2"/>
  <c r="I226" i="2" s="1"/>
  <c r="J233" i="2"/>
  <c r="J232" i="2" s="1"/>
  <c r="K233" i="2"/>
  <c r="K232" i="2" s="1"/>
  <c r="I233" i="2"/>
  <c r="I232" i="2" s="1"/>
  <c r="J224" i="2"/>
  <c r="J223" i="2" s="1"/>
  <c r="K224" i="2"/>
  <c r="K223" i="2" s="1"/>
  <c r="I224" i="2"/>
  <c r="I223" i="2" s="1"/>
  <c r="J174" i="2"/>
  <c r="J173" i="2" s="1"/>
  <c r="J172" i="2" s="1"/>
  <c r="J171" i="2" s="1"/>
  <c r="K174" i="2"/>
  <c r="K173" i="2" s="1"/>
  <c r="K172" i="2" s="1"/>
  <c r="K171" i="2" s="1"/>
  <c r="I174" i="2"/>
  <c r="I173" i="2" s="1"/>
  <c r="I172" i="2" s="1"/>
  <c r="I171" i="2" s="1"/>
  <c r="J169" i="2"/>
  <c r="J168" i="2" s="1"/>
  <c r="K169" i="2"/>
  <c r="K168" i="2" s="1"/>
  <c r="I169" i="2"/>
  <c r="I168" i="2" s="1"/>
  <c r="I495" i="2"/>
  <c r="K471" i="2"/>
  <c r="K470" i="2" s="1"/>
  <c r="K469" i="2" s="1"/>
  <c r="K468" i="2" s="1"/>
  <c r="K503" i="2"/>
  <c r="K502" i="2" s="1"/>
  <c r="J503" i="2"/>
  <c r="J502" i="2" s="1"/>
  <c r="I503" i="2"/>
  <c r="I502" i="2" s="1"/>
  <c r="K500" i="2"/>
  <c r="K499" i="2" s="1"/>
  <c r="J500" i="2"/>
  <c r="J499" i="2" s="1"/>
  <c r="I500" i="2"/>
  <c r="I499" i="2" s="1"/>
  <c r="K497" i="2"/>
  <c r="J497" i="2"/>
  <c r="I497" i="2"/>
  <c r="K495" i="2"/>
  <c r="J495" i="2"/>
  <c r="K492" i="2"/>
  <c r="K491" i="2" s="1"/>
  <c r="J492" i="2"/>
  <c r="J491" i="2" s="1"/>
  <c r="I492" i="2"/>
  <c r="I491" i="2" s="1"/>
  <c r="H378" i="4"/>
  <c r="H377" i="4" s="1"/>
  <c r="H376" i="4" s="1"/>
  <c r="G378" i="4"/>
  <c r="G377" i="4" s="1"/>
  <c r="G376" i="4" s="1"/>
  <c r="K487" i="2"/>
  <c r="K486" i="2" s="1"/>
  <c r="K485" i="2" s="1"/>
  <c r="J487" i="2"/>
  <c r="J486" i="2" s="1"/>
  <c r="J485" i="2" s="1"/>
  <c r="I487" i="2"/>
  <c r="I486" i="2" s="1"/>
  <c r="I485" i="2" s="1"/>
  <c r="K534" i="2"/>
  <c r="J534" i="2"/>
  <c r="I534" i="2"/>
  <c r="K555" i="2"/>
  <c r="K554" i="2" s="1"/>
  <c r="J555" i="2"/>
  <c r="J554" i="2" s="1"/>
  <c r="I555" i="2"/>
  <c r="I554" i="2" s="1"/>
  <c r="K558" i="2"/>
  <c r="K557" i="2" s="1"/>
  <c r="J558" i="2"/>
  <c r="J557" i="2" s="1"/>
  <c r="I558" i="2"/>
  <c r="I557" i="2" s="1"/>
  <c r="K530" i="2"/>
  <c r="K529" i="2" s="1"/>
  <c r="K528" i="2" s="1"/>
  <c r="K527" i="2" s="1"/>
  <c r="J530" i="2"/>
  <c r="J529" i="2" s="1"/>
  <c r="J528" i="2" s="1"/>
  <c r="J527" i="2" s="1"/>
  <c r="I530" i="2"/>
  <c r="I529" i="2" s="1"/>
  <c r="I528" i="2" s="1"/>
  <c r="I527" i="2" s="1"/>
  <c r="K536" i="2"/>
  <c r="J536" i="2"/>
  <c r="J533" i="2" s="1"/>
  <c r="I536" i="2"/>
  <c r="K539" i="2"/>
  <c r="K538" i="2" s="1"/>
  <c r="J539" i="2"/>
  <c r="J538" i="2" s="1"/>
  <c r="I539" i="2"/>
  <c r="I538" i="2" s="1"/>
  <c r="K542" i="2"/>
  <c r="K541" i="2" s="1"/>
  <c r="J542" i="2"/>
  <c r="J541" i="2" s="1"/>
  <c r="I542" i="2"/>
  <c r="I541" i="2" s="1"/>
  <c r="G431" i="4"/>
  <c r="G430" i="4" s="1"/>
  <c r="H431" i="4"/>
  <c r="H430" i="4" s="1"/>
  <c r="I431" i="4"/>
  <c r="I430" i="4" s="1"/>
  <c r="G434" i="4"/>
  <c r="G433" i="4" s="1"/>
  <c r="H434" i="4"/>
  <c r="H433" i="4" s="1"/>
  <c r="I434" i="4"/>
  <c r="I433" i="4" s="1"/>
  <c r="G437" i="4"/>
  <c r="G436" i="4" s="1"/>
  <c r="H437" i="4"/>
  <c r="H436" i="4" s="1"/>
  <c r="I437" i="4"/>
  <c r="I436" i="4" s="1"/>
  <c r="G448" i="4"/>
  <c r="H448" i="4"/>
  <c r="I448" i="4"/>
  <c r="G451" i="4"/>
  <c r="G450" i="4" s="1"/>
  <c r="H451" i="4"/>
  <c r="H450" i="4" s="1"/>
  <c r="I451" i="4"/>
  <c r="I450" i="4" s="1"/>
  <c r="G454" i="4"/>
  <c r="G453" i="4" s="1"/>
  <c r="H454" i="4"/>
  <c r="H453" i="4" s="1"/>
  <c r="I454" i="4"/>
  <c r="I453" i="4" s="1"/>
  <c r="J683" i="2"/>
  <c r="J682" i="2" s="1"/>
  <c r="J681" i="2" s="1"/>
  <c r="K683" i="2"/>
  <c r="K682" i="2" s="1"/>
  <c r="K681" i="2" s="1"/>
  <c r="I683" i="2"/>
  <c r="I682" i="2" s="1"/>
  <c r="I681" i="2" s="1"/>
  <c r="J696" i="2"/>
  <c r="J695" i="2" s="1"/>
  <c r="K696" i="2"/>
  <c r="K695" i="2" s="1"/>
  <c r="I696" i="2"/>
  <c r="I695" i="2" s="1"/>
  <c r="J699" i="2"/>
  <c r="J698" i="2" s="1"/>
  <c r="K699" i="2"/>
  <c r="K698" i="2" s="1"/>
  <c r="I699" i="2"/>
  <c r="I698" i="2" s="1"/>
  <c r="G64" i="4"/>
  <c r="G70" i="4"/>
  <c r="G69" i="4" s="1"/>
  <c r="H70" i="4"/>
  <c r="H69" i="4" s="1"/>
  <c r="I70" i="4"/>
  <c r="I69" i="4" s="1"/>
  <c r="G53" i="4"/>
  <c r="G50" i="4" s="1"/>
  <c r="H53" i="4"/>
  <c r="I53" i="4"/>
  <c r="G123" i="4"/>
  <c r="H123" i="4"/>
  <c r="I123" i="4"/>
  <c r="G128" i="4"/>
  <c r="G127" i="4" s="1"/>
  <c r="H128" i="4"/>
  <c r="H127" i="4" s="1"/>
  <c r="I128" i="4"/>
  <c r="I127" i="4" s="1"/>
  <c r="G135" i="4"/>
  <c r="G134" i="4" s="1"/>
  <c r="H135" i="4"/>
  <c r="H134" i="4" s="1"/>
  <c r="I135" i="4"/>
  <c r="I134" i="4" s="1"/>
  <c r="G141" i="4"/>
  <c r="H141" i="4"/>
  <c r="I141" i="4"/>
  <c r="G165" i="4"/>
  <c r="G164" i="4" s="1"/>
  <c r="H165" i="4"/>
  <c r="H164" i="4" s="1"/>
  <c r="I165" i="4"/>
  <c r="I164" i="4" s="1"/>
  <c r="G171" i="4"/>
  <c r="G170" i="4" s="1"/>
  <c r="H171" i="4"/>
  <c r="H170" i="4" s="1"/>
  <c r="I171" i="4"/>
  <c r="I170" i="4" s="1"/>
  <c r="G179" i="4"/>
  <c r="G178" i="4" s="1"/>
  <c r="H179" i="4"/>
  <c r="H178" i="4" s="1"/>
  <c r="I179" i="4"/>
  <c r="I178" i="4" s="1"/>
  <c r="G182" i="4"/>
  <c r="G181" i="4" s="1"/>
  <c r="H182" i="4"/>
  <c r="H181" i="4" s="1"/>
  <c r="I182" i="4"/>
  <c r="I181" i="4" s="1"/>
  <c r="G191" i="4"/>
  <c r="H191" i="4"/>
  <c r="I191" i="4"/>
  <c r="G194" i="4"/>
  <c r="G193" i="4" s="1"/>
  <c r="H194" i="4"/>
  <c r="H193" i="4" s="1"/>
  <c r="I194" i="4"/>
  <c r="I193" i="4" s="1"/>
  <c r="G197" i="4"/>
  <c r="G196" i="4" s="1"/>
  <c r="H197" i="4"/>
  <c r="H196" i="4" s="1"/>
  <c r="I197" i="4"/>
  <c r="I196" i="4" s="1"/>
  <c r="G200" i="4"/>
  <c r="G199" i="4" s="1"/>
  <c r="H200" i="4"/>
  <c r="H199" i="4" s="1"/>
  <c r="I200" i="4"/>
  <c r="I199" i="4" s="1"/>
  <c r="G203" i="4"/>
  <c r="G202" i="4" s="1"/>
  <c r="H203" i="4"/>
  <c r="H202" i="4" s="1"/>
  <c r="I203" i="4"/>
  <c r="I202" i="4" s="1"/>
  <c r="G206" i="4"/>
  <c r="G205" i="4" s="1"/>
  <c r="H206" i="4"/>
  <c r="H205" i="4" s="1"/>
  <c r="I206" i="4"/>
  <c r="I205" i="4" s="1"/>
  <c r="G212" i="4"/>
  <c r="G211" i="4" s="1"/>
  <c r="H212" i="4"/>
  <c r="H211" i="4" s="1"/>
  <c r="I212" i="4"/>
  <c r="I211" i="4" s="1"/>
  <c r="G233" i="4"/>
  <c r="G232" i="4" s="1"/>
  <c r="H233" i="4"/>
  <c r="H232" i="4" s="1"/>
  <c r="I233" i="4"/>
  <c r="I232" i="4" s="1"/>
  <c r="G242" i="4"/>
  <c r="G241" i="4" s="1"/>
  <c r="H242" i="4"/>
  <c r="H241" i="4" s="1"/>
  <c r="I242" i="4"/>
  <c r="I241" i="4" s="1"/>
  <c r="G245" i="4"/>
  <c r="G244" i="4" s="1"/>
  <c r="H245" i="4"/>
  <c r="H244" i="4" s="1"/>
  <c r="I245" i="4"/>
  <c r="I244" i="4" s="1"/>
  <c r="G248" i="4"/>
  <c r="G247" i="4" s="1"/>
  <c r="H248" i="4"/>
  <c r="H247" i="4" s="1"/>
  <c r="I248" i="4"/>
  <c r="I247" i="4" s="1"/>
  <c r="G251" i="4"/>
  <c r="G250" i="4" s="1"/>
  <c r="H251" i="4"/>
  <c r="H250" i="4" s="1"/>
  <c r="I251" i="4"/>
  <c r="I250" i="4" s="1"/>
  <c r="G254" i="4"/>
  <c r="G253" i="4" s="1"/>
  <c r="H254" i="4"/>
  <c r="H253" i="4" s="1"/>
  <c r="I254" i="4"/>
  <c r="I253" i="4" s="1"/>
  <c r="G257" i="4"/>
  <c r="G256" i="4" s="1"/>
  <c r="H257" i="4"/>
  <c r="H256" i="4" s="1"/>
  <c r="I257" i="4"/>
  <c r="I256" i="4" s="1"/>
  <c r="G264" i="4"/>
  <c r="G263" i="4" s="1"/>
  <c r="H264" i="4"/>
  <c r="H263" i="4" s="1"/>
  <c r="I264" i="4"/>
  <c r="I263" i="4" s="1"/>
  <c r="G271" i="4"/>
  <c r="G270" i="4" s="1"/>
  <c r="H271" i="4"/>
  <c r="H270" i="4" s="1"/>
  <c r="I271" i="4"/>
  <c r="I270" i="4" s="1"/>
  <c r="G385" i="4"/>
  <c r="H385" i="4"/>
  <c r="I385" i="4"/>
  <c r="G390" i="4"/>
  <c r="H390" i="4"/>
  <c r="I390" i="4"/>
  <c r="G346" i="4"/>
  <c r="H346" i="4"/>
  <c r="I346" i="4"/>
  <c r="G402" i="4"/>
  <c r="H402" i="4"/>
  <c r="I402" i="4"/>
  <c r="G418" i="4"/>
  <c r="G417" i="4" s="1"/>
  <c r="G416" i="4" s="1"/>
  <c r="H418" i="4"/>
  <c r="H417" i="4" s="1"/>
  <c r="H416" i="4" s="1"/>
  <c r="G463" i="4"/>
  <c r="G462" i="4" s="1"/>
  <c r="H463" i="4"/>
  <c r="H462" i="4" s="1"/>
  <c r="I463" i="4"/>
  <c r="I462" i="4" s="1"/>
  <c r="G466" i="4"/>
  <c r="G465" i="4" s="1"/>
  <c r="H466" i="4"/>
  <c r="H465" i="4" s="1"/>
  <c r="I466" i="4"/>
  <c r="I465" i="4" s="1"/>
  <c r="G442" i="4"/>
  <c r="H442" i="4"/>
  <c r="I442" i="4"/>
  <c r="G414" i="4"/>
  <c r="G413" i="4" s="1"/>
  <c r="G407" i="4" s="1"/>
  <c r="H414" i="4"/>
  <c r="H413" i="4" s="1"/>
  <c r="I414" i="4"/>
  <c r="I413" i="4" s="1"/>
  <c r="I378" i="4"/>
  <c r="I377" i="4" s="1"/>
  <c r="I376" i="4" s="1"/>
  <c r="G405" i="4"/>
  <c r="G404" i="4" s="1"/>
  <c r="H405" i="4"/>
  <c r="H404" i="4" s="1"/>
  <c r="G58" i="4"/>
  <c r="G57" i="4" s="1"/>
  <c r="H58" i="4"/>
  <c r="H57" i="4" s="1"/>
  <c r="H489" i="4"/>
  <c r="H488" i="4" s="1"/>
  <c r="H487" i="4" s="1"/>
  <c r="I489" i="4"/>
  <c r="I488" i="4" s="1"/>
  <c r="I487" i="4" s="1"/>
  <c r="H493" i="4"/>
  <c r="I493" i="4"/>
  <c r="G477" i="4"/>
  <c r="G476" i="4" s="1"/>
  <c r="G475" i="4" s="1"/>
  <c r="H477" i="4"/>
  <c r="H476" i="4" s="1"/>
  <c r="H475" i="4" s="1"/>
  <c r="G472" i="4"/>
  <c r="G471" i="4" s="1"/>
  <c r="G470" i="4" s="1"/>
  <c r="G469" i="4" s="1"/>
  <c r="H472" i="4"/>
  <c r="H471" i="4" s="1"/>
  <c r="H470" i="4" s="1"/>
  <c r="H469" i="4" s="1"/>
  <c r="G503" i="4"/>
  <c r="G502" i="4" s="1"/>
  <c r="G501" i="4" s="1"/>
  <c r="H503" i="4"/>
  <c r="H502" i="4" s="1"/>
  <c r="H501" i="4" s="1"/>
  <c r="I503" i="4"/>
  <c r="I502" i="4" s="1"/>
  <c r="I501" i="4" s="1"/>
  <c r="G507" i="4"/>
  <c r="G506" i="4" s="1"/>
  <c r="H507" i="4"/>
  <c r="H506" i="4" s="1"/>
  <c r="I507" i="4"/>
  <c r="I506" i="4" s="1"/>
  <c r="G80" i="4"/>
  <c r="G79" i="4" s="1"/>
  <c r="H80" i="4"/>
  <c r="H79" i="4" s="1"/>
  <c r="I80" i="4"/>
  <c r="I79" i="4" s="1"/>
  <c r="G13" i="4"/>
  <c r="H13" i="4"/>
  <c r="I13" i="4"/>
  <c r="G427" i="4"/>
  <c r="G426" i="4" s="1"/>
  <c r="H427" i="4"/>
  <c r="H426" i="4" s="1"/>
  <c r="I427" i="4"/>
  <c r="I426" i="4" s="1"/>
  <c r="I513" i="4"/>
  <c r="I512" i="4" s="1"/>
  <c r="I510" i="4"/>
  <c r="I509" i="4" s="1"/>
  <c r="J704" i="2"/>
  <c r="J703" i="2" s="1"/>
  <c r="J702" i="2" s="1"/>
  <c r="J701" i="2" s="1"/>
  <c r="K704" i="2"/>
  <c r="K703" i="2" s="1"/>
  <c r="K702" i="2" s="1"/>
  <c r="K701" i="2" s="1"/>
  <c r="I704" i="2"/>
  <c r="I703" i="2" s="1"/>
  <c r="I702" i="2" s="1"/>
  <c r="I701" i="2" s="1"/>
  <c r="J202" i="2"/>
  <c r="J201" i="2" s="1"/>
  <c r="K202" i="2"/>
  <c r="K201" i="2" s="1"/>
  <c r="I202" i="2"/>
  <c r="I201" i="2" s="1"/>
  <c r="J205" i="2"/>
  <c r="J204" i="2" s="1"/>
  <c r="K205" i="2"/>
  <c r="K204" i="2" s="1"/>
  <c r="I205" i="2"/>
  <c r="I204" i="2" s="1"/>
  <c r="J193" i="2"/>
  <c r="J192" i="2" s="1"/>
  <c r="K193" i="2"/>
  <c r="K192" i="2" s="1"/>
  <c r="I193" i="2"/>
  <c r="I192" i="2" s="1"/>
  <c r="J190" i="2"/>
  <c r="J189" i="2" s="1"/>
  <c r="K190" i="2"/>
  <c r="K189" i="2" s="1"/>
  <c r="I190" i="2"/>
  <c r="I189" i="2" s="1"/>
  <c r="J184" i="2"/>
  <c r="J183" i="2" s="1"/>
  <c r="K184" i="2"/>
  <c r="K183" i="2" s="1"/>
  <c r="I184" i="2"/>
  <c r="I183" i="2" s="1"/>
  <c r="J102" i="2"/>
  <c r="K102" i="2"/>
  <c r="J104" i="2"/>
  <c r="K104" i="2"/>
  <c r="J106" i="2"/>
  <c r="K106" i="2"/>
  <c r="I102" i="2"/>
  <c r="I104" i="2"/>
  <c r="I106" i="2"/>
  <c r="J110" i="2"/>
  <c r="J109" i="2" s="1"/>
  <c r="J108" i="2" s="1"/>
  <c r="K110" i="2"/>
  <c r="K109" i="2" s="1"/>
  <c r="K108" i="2" s="1"/>
  <c r="I110" i="2"/>
  <c r="I109" i="2" s="1"/>
  <c r="I108" i="2" s="1"/>
  <c r="J735" i="2"/>
  <c r="K735" i="2"/>
  <c r="J737" i="2"/>
  <c r="K737" i="2"/>
  <c r="J476" i="2"/>
  <c r="J475" i="2" s="1"/>
  <c r="J474" i="2" s="1"/>
  <c r="K476" i="2"/>
  <c r="K475" i="2" s="1"/>
  <c r="K474" i="2" s="1"/>
  <c r="J481" i="2"/>
  <c r="J480" i="2" s="1"/>
  <c r="J479" i="2" s="1"/>
  <c r="J478" i="2" s="1"/>
  <c r="K481" i="2"/>
  <c r="K480" i="2" s="1"/>
  <c r="K479" i="2" s="1"/>
  <c r="K478" i="2" s="1"/>
  <c r="I481" i="2"/>
  <c r="I480" i="2" s="1"/>
  <c r="I479" i="2" s="1"/>
  <c r="I478" i="2" s="1"/>
  <c r="I476" i="2"/>
  <c r="I475" i="2" s="1"/>
  <c r="I474" i="2" s="1"/>
  <c r="J312" i="2"/>
  <c r="J311" i="2" s="1"/>
  <c r="K312" i="2"/>
  <c r="K311" i="2" s="1"/>
  <c r="I312" i="2"/>
  <c r="I311" i="2" s="1"/>
  <c r="G510" i="4"/>
  <c r="G509" i="4" s="1"/>
  <c r="H510" i="4"/>
  <c r="H509" i="4" s="1"/>
  <c r="J471" i="2"/>
  <c r="J470" i="2" s="1"/>
  <c r="J469" i="2" s="1"/>
  <c r="J468" i="2" s="1"/>
  <c r="I471" i="2"/>
  <c r="I470" i="2" s="1"/>
  <c r="I469" i="2" s="1"/>
  <c r="I468" i="2" s="1"/>
  <c r="J386" i="2"/>
  <c r="J381" i="2" s="1"/>
  <c r="K386" i="2"/>
  <c r="I381" i="2"/>
  <c r="J331" i="2"/>
  <c r="J330" i="2" s="1"/>
  <c r="I331" i="2"/>
  <c r="I330" i="2" s="1"/>
  <c r="J328" i="2"/>
  <c r="J327" i="2" s="1"/>
  <c r="K328" i="2"/>
  <c r="K327" i="2" s="1"/>
  <c r="I328" i="2"/>
  <c r="I327" i="2" s="1"/>
  <c r="J304" i="2"/>
  <c r="J306" i="2"/>
  <c r="K306" i="2"/>
  <c r="I304" i="2"/>
  <c r="I306" i="2"/>
  <c r="J301" i="2"/>
  <c r="J300" i="2" s="1"/>
  <c r="I301" i="2"/>
  <c r="I300" i="2" s="1"/>
  <c r="J334" i="2"/>
  <c r="J333" i="2" s="1"/>
  <c r="K334" i="2"/>
  <c r="K333" i="2" s="1"/>
  <c r="I334" i="2"/>
  <c r="I333" i="2" s="1"/>
  <c r="J337" i="2"/>
  <c r="J336" i="2" s="1"/>
  <c r="K337" i="2"/>
  <c r="K336" i="2" s="1"/>
  <c r="I337" i="2"/>
  <c r="I336" i="2" s="1"/>
  <c r="J370" i="2"/>
  <c r="J369" i="2" s="1"/>
  <c r="K370" i="2"/>
  <c r="K369" i="2" s="1"/>
  <c r="I370" i="2"/>
  <c r="I369" i="2" s="1"/>
  <c r="J373" i="2"/>
  <c r="J372" i="2" s="1"/>
  <c r="K373" i="2"/>
  <c r="K372" i="2" s="1"/>
  <c r="I373" i="2"/>
  <c r="I372" i="2" s="1"/>
  <c r="J363" i="2"/>
  <c r="K363" i="2"/>
  <c r="I363" i="2"/>
  <c r="J365" i="2"/>
  <c r="K365" i="2"/>
  <c r="I365" i="2"/>
  <c r="J367" i="2"/>
  <c r="K367" i="2"/>
  <c r="I367" i="2"/>
  <c r="J356" i="2"/>
  <c r="K356" i="2"/>
  <c r="I356" i="2"/>
  <c r="J358" i="2"/>
  <c r="K358" i="2"/>
  <c r="I358" i="2"/>
  <c r="J360" i="2"/>
  <c r="K360" i="2"/>
  <c r="I360" i="2"/>
  <c r="J342" i="2"/>
  <c r="J341" i="2" s="1"/>
  <c r="J340" i="2" s="1"/>
  <c r="K342" i="2"/>
  <c r="K341" i="2" s="1"/>
  <c r="K340" i="2" s="1"/>
  <c r="I342" i="2"/>
  <c r="I341" i="2" s="1"/>
  <c r="I340" i="2" s="1"/>
  <c r="I339" i="2" s="1"/>
  <c r="J270" i="2"/>
  <c r="J269" i="2" s="1"/>
  <c r="K270" i="2"/>
  <c r="K269" i="2" s="1"/>
  <c r="I270" i="2"/>
  <c r="I269" i="2" s="1"/>
  <c r="J397" i="2"/>
  <c r="K397" i="2"/>
  <c r="I397" i="2"/>
  <c r="I405" i="2"/>
  <c r="I404" i="2" s="1"/>
  <c r="I403" i="2" s="1"/>
  <c r="I402" i="2" s="1"/>
  <c r="J412" i="2"/>
  <c r="K412" i="2"/>
  <c r="I412" i="2"/>
  <c r="J414" i="2"/>
  <c r="K414" i="2"/>
  <c r="I414" i="2"/>
  <c r="J419" i="2"/>
  <c r="J418" i="2" s="1"/>
  <c r="J417" i="2" s="1"/>
  <c r="J416" i="2" s="1"/>
  <c r="K419" i="2"/>
  <c r="K418" i="2" s="1"/>
  <c r="K417" i="2" s="1"/>
  <c r="K416" i="2" s="1"/>
  <c r="I419" i="2"/>
  <c r="I418" i="2" s="1"/>
  <c r="I417" i="2" s="1"/>
  <c r="I416" i="2" s="1"/>
  <c r="J425" i="2"/>
  <c r="J424" i="2" s="1"/>
  <c r="J422" i="2" s="1"/>
  <c r="K425" i="2"/>
  <c r="K424" i="2" s="1"/>
  <c r="K422" i="2" s="1"/>
  <c r="I425" i="2"/>
  <c r="I424" i="2" s="1"/>
  <c r="I422" i="2" s="1"/>
  <c r="J432" i="2"/>
  <c r="J431" i="2" s="1"/>
  <c r="K432" i="2"/>
  <c r="K431" i="2" s="1"/>
  <c r="I432" i="2"/>
  <c r="I431" i="2" s="1"/>
  <c r="J438" i="2"/>
  <c r="J437" i="2" s="1"/>
  <c r="J436" i="2" s="1"/>
  <c r="J435" i="2" s="1"/>
  <c r="K438" i="2"/>
  <c r="K437" i="2" s="1"/>
  <c r="K436" i="2" s="1"/>
  <c r="K435" i="2" s="1"/>
  <c r="I438" i="2"/>
  <c r="I437" i="2" s="1"/>
  <c r="J450" i="2"/>
  <c r="K450" i="2"/>
  <c r="I450" i="2"/>
  <c r="J456" i="2"/>
  <c r="J455" i="2" s="1"/>
  <c r="K456" i="2"/>
  <c r="K455" i="2" s="1"/>
  <c r="I456" i="2"/>
  <c r="I455" i="2" s="1"/>
  <c r="J459" i="2"/>
  <c r="J458" i="2" s="1"/>
  <c r="K458" i="2"/>
  <c r="I459" i="2"/>
  <c r="I458" i="2" s="1"/>
  <c r="J464" i="2"/>
  <c r="J463" i="2" s="1"/>
  <c r="J462" i="2" s="1"/>
  <c r="J461" i="2" s="1"/>
  <c r="K464" i="2"/>
  <c r="K463" i="2" s="1"/>
  <c r="K462" i="2" s="1"/>
  <c r="K461" i="2" s="1"/>
  <c r="I464" i="2"/>
  <c r="I463" i="2" s="1"/>
  <c r="I462" i="2" s="1"/>
  <c r="I461" i="2" s="1"/>
  <c r="J749" i="2"/>
  <c r="J748" i="2" s="1"/>
  <c r="J747" i="2" s="1"/>
  <c r="K749" i="2"/>
  <c r="K748" i="2" s="1"/>
  <c r="K747" i="2" s="1"/>
  <c r="I749" i="2"/>
  <c r="I748" i="2" s="1"/>
  <c r="I747" i="2" s="1"/>
  <c r="J753" i="2"/>
  <c r="K753" i="2"/>
  <c r="I753" i="2"/>
  <c r="J755" i="2"/>
  <c r="K755" i="2"/>
  <c r="I755" i="2"/>
  <c r="J757" i="2"/>
  <c r="K757" i="2"/>
  <c r="I757" i="2"/>
  <c r="I766" i="2"/>
  <c r="I768" i="2"/>
  <c r="J761" i="2"/>
  <c r="J760" i="2" s="1"/>
  <c r="K761" i="2"/>
  <c r="K760" i="2" s="1"/>
  <c r="I761" i="2"/>
  <c r="I760" i="2" s="1"/>
  <c r="J772" i="2"/>
  <c r="J771" i="2" s="1"/>
  <c r="J770" i="2" s="1"/>
  <c r="K772" i="2"/>
  <c r="K771" i="2" s="1"/>
  <c r="K770" i="2" s="1"/>
  <c r="I772" i="2"/>
  <c r="I771" i="2" s="1"/>
  <c r="I770" i="2" s="1"/>
  <c r="J352" i="2"/>
  <c r="J351" i="2" s="1"/>
  <c r="J350" i="2" s="1"/>
  <c r="K352" i="2"/>
  <c r="K351" i="2" s="1"/>
  <c r="K350" i="2" s="1"/>
  <c r="I352" i="2"/>
  <c r="I351" i="2" s="1"/>
  <c r="I350" i="2" s="1"/>
  <c r="G513" i="4"/>
  <c r="G512" i="4" s="1"/>
  <c r="H513" i="4"/>
  <c r="H512" i="4" s="1"/>
  <c r="G440" i="4"/>
  <c r="H440" i="4"/>
  <c r="D124" i="4"/>
  <c r="D125" i="4" s="1"/>
  <c r="F59" i="2"/>
  <c r="F60" i="2" s="1"/>
  <c r="K301" i="2"/>
  <c r="K300" i="2" s="1"/>
  <c r="K304" i="2"/>
  <c r="K331" i="2"/>
  <c r="K330" i="2" s="1"/>
  <c r="K295" i="2"/>
  <c r="K294" i="2" s="1"/>
  <c r="I472" i="4"/>
  <c r="I471" i="4" s="1"/>
  <c r="I470" i="4" s="1"/>
  <c r="I469" i="4" s="1"/>
  <c r="I477" i="4"/>
  <c r="I476" i="4" s="1"/>
  <c r="I475" i="4" s="1"/>
  <c r="I440" i="4"/>
  <c r="I58" i="4"/>
  <c r="I57" i="4" s="1"/>
  <c r="I405" i="4"/>
  <c r="I404" i="4" s="1"/>
  <c r="I418" i="4"/>
  <c r="I417" i="4" s="1"/>
  <c r="I416" i="4" s="1"/>
  <c r="K545" i="2" l="1"/>
  <c r="K544" i="2" s="1"/>
  <c r="I545" i="2"/>
  <c r="I544" i="2" s="1"/>
  <c r="J545" i="2"/>
  <c r="J544" i="2" s="1"/>
  <c r="J25" i="2"/>
  <c r="K25" i="2"/>
  <c r="I25" i="2"/>
  <c r="J120" i="2"/>
  <c r="K120" i="2"/>
  <c r="I126" i="2"/>
  <c r="I125" i="2" s="1"/>
  <c r="K126" i="2"/>
  <c r="K125" i="2" s="1"/>
  <c r="J126" i="2"/>
  <c r="J125" i="2" s="1"/>
  <c r="K93" i="2"/>
  <c r="K92" i="2" s="1"/>
  <c r="I93" i="2"/>
  <c r="I92" i="2" s="1"/>
  <c r="J93" i="2"/>
  <c r="J92" i="2" s="1"/>
  <c r="H12" i="4"/>
  <c r="I12" i="4"/>
  <c r="I11" i="4" s="1"/>
  <c r="G12" i="4"/>
  <c r="G11" i="4" s="1"/>
  <c r="H401" i="4"/>
  <c r="G401" i="4"/>
  <c r="I401" i="4"/>
  <c r="G447" i="4"/>
  <c r="I447" i="4"/>
  <c r="H447" i="4"/>
  <c r="I96" i="4"/>
  <c r="I95" i="4" s="1"/>
  <c r="H96" i="4"/>
  <c r="H95" i="4" s="1"/>
  <c r="G96" i="4"/>
  <c r="G95" i="4" s="1"/>
  <c r="G63" i="4"/>
  <c r="I63" i="4"/>
  <c r="H63" i="4"/>
  <c r="G89" i="4"/>
  <c r="G88" i="4" s="1"/>
  <c r="G87" i="4" s="1"/>
  <c r="H89" i="4"/>
  <c r="H88" i="4" s="1"/>
  <c r="H87" i="4" s="1"/>
  <c r="I89" i="4"/>
  <c r="I88" i="4" s="1"/>
  <c r="I87" i="4" s="1"/>
  <c r="H190" i="4"/>
  <c r="I190" i="4"/>
  <c r="G190" i="4"/>
  <c r="G40" i="4"/>
  <c r="H40" i="4"/>
  <c r="I40" i="4"/>
  <c r="K43" i="2"/>
  <c r="K42" i="2" s="1"/>
  <c r="K41" i="2" s="1"/>
  <c r="J43" i="2"/>
  <c r="J42" i="2" s="1"/>
  <c r="J41" i="2" s="1"/>
  <c r="I43" i="2"/>
  <c r="I42" i="2" s="1"/>
  <c r="I41" i="2" s="1"/>
  <c r="I449" i="2"/>
  <c r="I448" i="2" s="1"/>
  <c r="I447" i="2" s="1"/>
  <c r="I446" i="2" s="1"/>
  <c r="K449" i="2"/>
  <c r="K448" i="2" s="1"/>
  <c r="K447" i="2" s="1"/>
  <c r="K446" i="2" s="1"/>
  <c r="J449" i="2"/>
  <c r="J448" i="2" s="1"/>
  <c r="J447" i="2" s="1"/>
  <c r="J446" i="2" s="1"/>
  <c r="I165" i="2"/>
  <c r="I164" i="2" s="1"/>
  <c r="K165" i="2"/>
  <c r="K164" i="2" s="1"/>
  <c r="J165" i="2"/>
  <c r="J164" i="2" s="1"/>
  <c r="I33" i="2"/>
  <c r="I32" i="2" s="1"/>
  <c r="I31" i="2" s="1"/>
  <c r="K77" i="2"/>
  <c r="K76" i="2" s="1"/>
  <c r="K75" i="2" s="1"/>
  <c r="I77" i="2"/>
  <c r="I76" i="2" s="1"/>
  <c r="I75" i="2" s="1"/>
  <c r="J77" i="2"/>
  <c r="J76" i="2" s="1"/>
  <c r="J75" i="2" s="1"/>
  <c r="I16" i="2"/>
  <c r="I15" i="2" s="1"/>
  <c r="K16" i="2"/>
  <c r="K15" i="2" s="1"/>
  <c r="J16" i="2"/>
  <c r="J15" i="2" s="1"/>
  <c r="J22" i="2"/>
  <c r="J21" i="2" s="1"/>
  <c r="J20" i="2" s="1"/>
  <c r="I22" i="2"/>
  <c r="I21" i="2" s="1"/>
  <c r="I20" i="2" s="1"/>
  <c r="K22" i="2"/>
  <c r="K21" i="2" s="1"/>
  <c r="K20" i="2" s="1"/>
  <c r="I518" i="2"/>
  <c r="K518" i="2"/>
  <c r="J518" i="2"/>
  <c r="J434" i="2"/>
  <c r="K434" i="2"/>
  <c r="G275" i="4"/>
  <c r="I505" i="4"/>
  <c r="I223" i="4"/>
  <c r="H223" i="4"/>
  <c r="G223" i="4"/>
  <c r="H505" i="4"/>
  <c r="G505" i="4"/>
  <c r="I411" i="2"/>
  <c r="I410" i="2" s="1"/>
  <c r="I409" i="2" s="1"/>
  <c r="J411" i="2"/>
  <c r="J410" i="2" s="1"/>
  <c r="J409" i="2" s="1"/>
  <c r="H439" i="4"/>
  <c r="K411" i="2"/>
  <c r="K410" i="2" s="1"/>
  <c r="K409" i="2" s="1"/>
  <c r="J618" i="2"/>
  <c r="H259" i="4"/>
  <c r="I259" i="4"/>
  <c r="G259" i="4"/>
  <c r="G334" i="4"/>
  <c r="I389" i="4"/>
  <c r="I72" i="4"/>
  <c r="G349" i="4"/>
  <c r="I101" i="2"/>
  <c r="I100" i="2" s="1"/>
  <c r="I99" i="2" s="1"/>
  <c r="I98" i="2" s="1"/>
  <c r="I266" i="4"/>
  <c r="H50" i="4"/>
  <c r="I50" i="4"/>
  <c r="H492" i="4"/>
  <c r="H491" i="4" s="1"/>
  <c r="I285" i="4"/>
  <c r="I284" i="4" s="1"/>
  <c r="K268" i="2"/>
  <c r="K267" i="2" s="1"/>
  <c r="J326" i="2"/>
  <c r="J325" i="2" s="1"/>
  <c r="J268" i="2"/>
  <c r="J267" i="2" s="1"/>
  <c r="I326" i="2"/>
  <c r="I325" i="2" s="1"/>
  <c r="I268" i="2"/>
  <c r="I267" i="2" s="1"/>
  <c r="K326" i="2"/>
  <c r="K325" i="2" s="1"/>
  <c r="I694" i="2"/>
  <c r="I693" i="2" s="1"/>
  <c r="I692" i="2" s="1"/>
  <c r="K618" i="2"/>
  <c r="I618" i="2"/>
  <c r="H72" i="4"/>
  <c r="H384" i="4"/>
  <c r="H11" i="4"/>
  <c r="G72" i="4"/>
  <c r="G480" i="4"/>
  <c r="G479" i="4" s="1"/>
  <c r="G474" i="4" s="1"/>
  <c r="G99" i="4"/>
  <c r="I334" i="4"/>
  <c r="D126" i="4"/>
  <c r="G384" i="4"/>
  <c r="I280" i="4"/>
  <c r="H280" i="4"/>
  <c r="I394" i="4"/>
  <c r="G266" i="4"/>
  <c r="I173" i="4"/>
  <c r="H407" i="4"/>
  <c r="G173" i="4"/>
  <c r="G339" i="4"/>
  <c r="G492" i="4"/>
  <c r="G491" i="4" s="1"/>
  <c r="I300" i="4"/>
  <c r="I290" i="4" s="1"/>
  <c r="K85" i="2"/>
  <c r="K84" i="2" s="1"/>
  <c r="K83" i="2" s="1"/>
  <c r="K142" i="2"/>
  <c r="J142" i="2"/>
  <c r="I142" i="2"/>
  <c r="I85" i="2"/>
  <c r="I84" i="2" s="1"/>
  <c r="I83" i="2" s="1"/>
  <c r="J85" i="2"/>
  <c r="J84" i="2" s="1"/>
  <c r="J83" i="2" s="1"/>
  <c r="K33" i="2"/>
  <c r="K32" i="2" s="1"/>
  <c r="K31" i="2" s="1"/>
  <c r="J33" i="2"/>
  <c r="J32" i="2" s="1"/>
  <c r="J31" i="2" s="1"/>
  <c r="I179" i="2"/>
  <c r="J219" i="2"/>
  <c r="I219" i="2"/>
  <c r="K219" i="2"/>
  <c r="J188" i="2"/>
  <c r="K188" i="2"/>
  <c r="K179" i="2"/>
  <c r="I188" i="2"/>
  <c r="J179" i="2"/>
  <c r="J423" i="2"/>
  <c r="I494" i="2"/>
  <c r="I490" i="2" s="1"/>
  <c r="I489" i="2" s="1"/>
  <c r="J396" i="2"/>
  <c r="I734" i="2"/>
  <c r="K494" i="2"/>
  <c r="K490" i="2" s="1"/>
  <c r="K489" i="2" s="1"/>
  <c r="H173" i="4"/>
  <c r="G150" i="4"/>
  <c r="H285" i="4"/>
  <c r="H284" i="4" s="1"/>
  <c r="H339" i="4"/>
  <c r="H394" i="4"/>
  <c r="G394" i="4"/>
  <c r="H389" i="4"/>
  <c r="G389" i="4"/>
  <c r="G285" i="4"/>
  <c r="G284" i="4" s="1"/>
  <c r="H349" i="4"/>
  <c r="I339" i="4"/>
  <c r="G300" i="4"/>
  <c r="G290" i="4" s="1"/>
  <c r="H157" i="4"/>
  <c r="I457" i="4"/>
  <c r="I456" i="4" s="1"/>
  <c r="I439" i="4"/>
  <c r="H480" i="4"/>
  <c r="H479" i="4" s="1"/>
  <c r="H474" i="4" s="1"/>
  <c r="G421" i="4"/>
  <c r="G420" i="4" s="1"/>
  <c r="I157" i="4"/>
  <c r="G439" i="4"/>
  <c r="I480" i="4"/>
  <c r="I479" i="4" s="1"/>
  <c r="I474" i="4" s="1"/>
  <c r="I421" i="4"/>
  <c r="I420" i="4" s="1"/>
  <c r="H334" i="4"/>
  <c r="G457" i="4"/>
  <c r="G456" i="4" s="1"/>
  <c r="H275" i="4"/>
  <c r="I275" i="4"/>
  <c r="G280" i="4"/>
  <c r="I407" i="4"/>
  <c r="H99" i="4"/>
  <c r="H266" i="4"/>
  <c r="I99" i="4"/>
  <c r="H300" i="4"/>
  <c r="H290" i="4" s="1"/>
  <c r="H457" i="4"/>
  <c r="H456" i="4" s="1"/>
  <c r="H421" i="4"/>
  <c r="H420" i="4" s="1"/>
  <c r="I492" i="4"/>
  <c r="I491" i="4" s="1"/>
  <c r="I349" i="4"/>
  <c r="K533" i="2"/>
  <c r="K532" i="2" s="1"/>
  <c r="I584" i="2"/>
  <c r="I583" i="2" s="1"/>
  <c r="J571" i="2"/>
  <c r="I752" i="2"/>
  <c r="I751" i="2" s="1"/>
  <c r="J303" i="2"/>
  <c r="J287" i="2" s="1"/>
  <c r="I253" i="2"/>
  <c r="I252" i="2" s="1"/>
  <c r="I251" i="2" s="1"/>
  <c r="I250" i="2" s="1"/>
  <c r="J65" i="2"/>
  <c r="J64" i="2" s="1"/>
  <c r="I759" i="2"/>
  <c r="J484" i="2"/>
  <c r="K712" i="2"/>
  <c r="K708" i="2" s="1"/>
  <c r="K707" i="2" s="1"/>
  <c r="J427" i="2"/>
  <c r="J421" i="2" s="1"/>
  <c r="K396" i="2"/>
  <c r="I423" i="2"/>
  <c r="K694" i="2"/>
  <c r="K693" i="2" s="1"/>
  <c r="K692" i="2" s="1"/>
  <c r="K725" i="2"/>
  <c r="K724" i="2" s="1"/>
  <c r="K723" i="2" s="1"/>
  <c r="K427" i="2"/>
  <c r="K421" i="2" s="1"/>
  <c r="I533" i="2"/>
  <c r="I532" i="2" s="1"/>
  <c r="I303" i="2"/>
  <c r="I287" i="2" s="1"/>
  <c r="J734" i="2"/>
  <c r="I676" i="2"/>
  <c r="K571" i="2"/>
  <c r="K643" i="2"/>
  <c r="K355" i="2"/>
  <c r="J355" i="2"/>
  <c r="I362" i="2"/>
  <c r="K362" i="2"/>
  <c r="J101" i="2"/>
  <c r="J100" i="2" s="1"/>
  <c r="J99" i="2" s="1"/>
  <c r="J98" i="2" s="1"/>
  <c r="I643" i="2"/>
  <c r="J739" i="2"/>
  <c r="K676" i="2"/>
  <c r="K675" i="2" s="1"/>
  <c r="K674" i="2" s="1"/>
  <c r="K673" i="2" s="1"/>
  <c r="K666" i="2" s="1"/>
  <c r="I638" i="2"/>
  <c r="J712" i="2"/>
  <c r="J708" i="2" s="1"/>
  <c r="J707" i="2" s="1"/>
  <c r="J759" i="2"/>
  <c r="J752" i="2"/>
  <c r="J751" i="2" s="1"/>
  <c r="K734" i="2"/>
  <c r="J253" i="2"/>
  <c r="J251" i="2" s="1"/>
  <c r="J250" i="2" s="1"/>
  <c r="K253" i="2"/>
  <c r="K251" i="2" s="1"/>
  <c r="K250" i="2" s="1"/>
  <c r="J676" i="2"/>
  <c r="J675" i="2" s="1"/>
  <c r="J674" i="2" s="1"/>
  <c r="J673" i="2" s="1"/>
  <c r="J666" i="2" s="1"/>
  <c r="I571" i="2"/>
  <c r="K584" i="2"/>
  <c r="K583" i="2" s="1"/>
  <c r="J584" i="2"/>
  <c r="J583" i="2" s="1"/>
  <c r="K638" i="2"/>
  <c r="J765" i="2"/>
  <c r="J764" i="2" s="1"/>
  <c r="I725" i="2"/>
  <c r="I724" i="2" s="1"/>
  <c r="I723" i="2" s="1"/>
  <c r="J362" i="2"/>
  <c r="K553" i="2"/>
  <c r="K552" i="2" s="1"/>
  <c r="K484" i="2"/>
  <c r="J494" i="2"/>
  <c r="J490" i="2" s="1"/>
  <c r="J489" i="2" s="1"/>
  <c r="I712" i="2"/>
  <c r="I708" i="2" s="1"/>
  <c r="I707" i="2" s="1"/>
  <c r="J339" i="2"/>
  <c r="I454" i="2"/>
  <c r="I453" i="2" s="1"/>
  <c r="I452" i="2" s="1"/>
  <c r="I355" i="2"/>
  <c r="I121" i="2"/>
  <c r="I65" i="2"/>
  <c r="I64" i="2" s="1"/>
  <c r="I765" i="2"/>
  <c r="I764" i="2" s="1"/>
  <c r="J643" i="2"/>
  <c r="J725" i="2"/>
  <c r="J724" i="2" s="1"/>
  <c r="J723" i="2" s="1"/>
  <c r="I739" i="2"/>
  <c r="K303" i="2"/>
  <c r="K287" i="2" s="1"/>
  <c r="J454" i="2"/>
  <c r="J453" i="2" s="1"/>
  <c r="J452" i="2" s="1"/>
  <c r="K101" i="2"/>
  <c r="K100" i="2" s="1"/>
  <c r="K99" i="2" s="1"/>
  <c r="K98" i="2" s="1"/>
  <c r="J694" i="2"/>
  <c r="J693" i="2" s="1"/>
  <c r="J692" i="2" s="1"/>
  <c r="I484" i="2"/>
  <c r="K153" i="2"/>
  <c r="K152" i="2" s="1"/>
  <c r="K151" i="2" s="1"/>
  <c r="F61" i="2"/>
  <c r="K423" i="2"/>
  <c r="J532" i="2"/>
  <c r="K752" i="2"/>
  <c r="K751" i="2" s="1"/>
  <c r="K454" i="2"/>
  <c r="K453" i="2" s="1"/>
  <c r="K452" i="2" s="1"/>
  <c r="I553" i="2"/>
  <c r="I552" i="2" s="1"/>
  <c r="J553" i="2"/>
  <c r="J552" i="2" s="1"/>
  <c r="I473" i="2"/>
  <c r="I467" i="2" s="1"/>
  <c r="J638" i="2"/>
  <c r="K576" i="2"/>
  <c r="I576" i="2"/>
  <c r="J380" i="2"/>
  <c r="J379" i="2" s="1"/>
  <c r="J153" i="2"/>
  <c r="J152" i="2" s="1"/>
  <c r="J151" i="2" s="1"/>
  <c r="K765" i="2"/>
  <c r="K764" i="2" s="1"/>
  <c r="J576" i="2"/>
  <c r="K65" i="2"/>
  <c r="K64" i="2" s="1"/>
  <c r="I427" i="2"/>
  <c r="I421" i="2" s="1"/>
  <c r="I380" i="2"/>
  <c r="I379" i="2" s="1"/>
  <c r="K473" i="2"/>
  <c r="K467" i="2" s="1"/>
  <c r="I153" i="2"/>
  <c r="I152" i="2" s="1"/>
  <c r="I151" i="2" s="1"/>
  <c r="K759" i="2"/>
  <c r="J473" i="2"/>
  <c r="J467" i="2" s="1"/>
  <c r="I384" i="4"/>
  <c r="I436" i="2"/>
  <c r="I435" i="2" s="1"/>
  <c r="I396" i="2"/>
  <c r="K339" i="2"/>
  <c r="H150" i="4"/>
  <c r="I150" i="4"/>
  <c r="G157" i="4"/>
  <c r="K739" i="2"/>
  <c r="J119" i="2" l="1"/>
  <c r="K763" i="2"/>
  <c r="I763" i="2"/>
  <c r="J763" i="2"/>
  <c r="K526" i="2"/>
  <c r="K525" i="2" s="1"/>
  <c r="J526" i="2"/>
  <c r="J525" i="2" s="1"/>
  <c r="I609" i="2"/>
  <c r="I604" i="2" s="1"/>
  <c r="I120" i="2"/>
  <c r="I119" i="2" s="1"/>
  <c r="K119" i="2"/>
  <c r="J551" i="2"/>
  <c r="J550" i="2" s="1"/>
  <c r="I551" i="2"/>
  <c r="I550" i="2" s="1"/>
  <c r="K551" i="2"/>
  <c r="K550" i="2" s="1"/>
  <c r="J163" i="2"/>
  <c r="J162" i="2" s="1"/>
  <c r="J161" i="2" s="1"/>
  <c r="K163" i="2"/>
  <c r="I163" i="2"/>
  <c r="I162" i="2" s="1"/>
  <c r="I161" i="2" s="1"/>
  <c r="K178" i="2"/>
  <c r="K177" i="2" s="1"/>
  <c r="K176" i="2" s="1"/>
  <c r="J178" i="2"/>
  <c r="J177" i="2" s="1"/>
  <c r="J176" i="2" s="1"/>
  <c r="I178" i="2"/>
  <c r="I177" i="2" s="1"/>
  <c r="I176" i="2" s="1"/>
  <c r="K218" i="2"/>
  <c r="K212" i="2" s="1"/>
  <c r="K211" i="2" s="1"/>
  <c r="I218" i="2"/>
  <c r="I212" i="2" s="1"/>
  <c r="I211" i="2" s="1"/>
  <c r="J218" i="2"/>
  <c r="J212" i="2" s="1"/>
  <c r="J211" i="2" s="1"/>
  <c r="J14" i="2"/>
  <c r="K14" i="2"/>
  <c r="I14" i="2"/>
  <c r="K19" i="2"/>
  <c r="I19" i="2"/>
  <c r="J19" i="2"/>
  <c r="G429" i="4"/>
  <c r="I429" i="4"/>
  <c r="H429" i="4"/>
  <c r="I39" i="4"/>
  <c r="I38" i="4" s="1"/>
  <c r="I354" i="2"/>
  <c r="I344" i="2" s="1"/>
  <c r="I150" i="2"/>
  <c r="J150" i="2"/>
  <c r="K150" i="2"/>
  <c r="I141" i="2"/>
  <c r="J141" i="2"/>
  <c r="K141" i="2"/>
  <c r="I434" i="2"/>
  <c r="I130" i="4"/>
  <c r="H130" i="4"/>
  <c r="G130" i="4"/>
  <c r="H468" i="4"/>
  <c r="G468" i="4"/>
  <c r="I468" i="4"/>
  <c r="I187" i="2"/>
  <c r="K187" i="2"/>
  <c r="J187" i="2"/>
  <c r="G333" i="4"/>
  <c r="G274" i="4"/>
  <c r="I274" i="4"/>
  <c r="H380" i="4"/>
  <c r="H375" i="4" s="1"/>
  <c r="I380" i="4"/>
  <c r="I375" i="4" s="1"/>
  <c r="J354" i="2"/>
  <c r="J344" i="2" s="1"/>
  <c r="K354" i="2"/>
  <c r="K344" i="2" s="1"/>
  <c r="I286" i="2"/>
  <c r="K637" i="2"/>
  <c r="J637" i="2"/>
  <c r="I637" i="2"/>
  <c r="J570" i="2"/>
  <c r="I706" i="2"/>
  <c r="I685" i="2" s="1"/>
  <c r="I675" i="2"/>
  <c r="I674" i="2" s="1"/>
  <c r="I673" i="2" s="1"/>
  <c r="I666" i="2" s="1"/>
  <c r="I733" i="2"/>
  <c r="I732" i="2" s="1"/>
  <c r="I731" i="2" s="1"/>
  <c r="I730" i="2" s="1"/>
  <c r="K570" i="2"/>
  <c r="I570" i="2"/>
  <c r="I333" i="4"/>
  <c r="H333" i="4"/>
  <c r="H274" i="4"/>
  <c r="H273" i="4" s="1"/>
  <c r="H39" i="4"/>
  <c r="H38" i="4" s="1"/>
  <c r="G39" i="4"/>
  <c r="G38" i="4" s="1"/>
  <c r="G380" i="4"/>
  <c r="G375" i="4" s="1"/>
  <c r="J74" i="2"/>
  <c r="J73" i="2" s="1"/>
  <c r="I74" i="2"/>
  <c r="I73" i="2" s="1"/>
  <c r="K74" i="2"/>
  <c r="K73" i="2" s="1"/>
  <c r="K63" i="2"/>
  <c r="K62" i="2" s="1"/>
  <c r="K30" i="2" s="1"/>
  <c r="I63" i="2"/>
  <c r="I62" i="2" s="1"/>
  <c r="I30" i="2" s="1"/>
  <c r="J63" i="2"/>
  <c r="J62" i="2" s="1"/>
  <c r="J30" i="2" s="1"/>
  <c r="K408" i="2"/>
  <c r="K407" i="2" s="1"/>
  <c r="J408" i="2"/>
  <c r="J407" i="2" s="1"/>
  <c r="I408" i="2"/>
  <c r="J286" i="2"/>
  <c r="K286" i="2"/>
  <c r="I526" i="2"/>
  <c r="I746" i="2"/>
  <c r="K252" i="2"/>
  <c r="G222" i="4"/>
  <c r="I222" i="4"/>
  <c r="H222" i="4"/>
  <c r="J483" i="2"/>
  <c r="J466" i="2" s="1"/>
  <c r="K733" i="2"/>
  <c r="K732" i="2" s="1"/>
  <c r="K731" i="2" s="1"/>
  <c r="K730" i="2" s="1"/>
  <c r="K483" i="2"/>
  <c r="K466" i="2" s="1"/>
  <c r="J746" i="2"/>
  <c r="J733" i="2"/>
  <c r="J732" i="2" s="1"/>
  <c r="J731" i="2" s="1"/>
  <c r="J730" i="2" s="1"/>
  <c r="J706" i="2"/>
  <c r="J685" i="2" s="1"/>
  <c r="K706" i="2"/>
  <c r="K685" i="2" s="1"/>
  <c r="J252" i="2"/>
  <c r="K746" i="2"/>
  <c r="I483" i="2"/>
  <c r="I466" i="2" s="1"/>
  <c r="K609" i="2"/>
  <c r="K604" i="2" s="1"/>
  <c r="J609" i="2"/>
  <c r="J604" i="2" s="1"/>
  <c r="J745" i="2" l="1"/>
  <c r="J744" i="2" s="1"/>
  <c r="J743" i="2" s="1"/>
  <c r="I745" i="2"/>
  <c r="I744" i="2" s="1"/>
  <c r="I743" i="2" s="1"/>
  <c r="K524" i="2"/>
  <c r="K745" i="2"/>
  <c r="K744" i="2" s="1"/>
  <c r="K743" i="2" s="1"/>
  <c r="J524" i="2"/>
  <c r="I569" i="2"/>
  <c r="K569" i="2"/>
  <c r="J569" i="2"/>
  <c r="J636" i="2"/>
  <c r="J635" i="2" s="1"/>
  <c r="K636" i="2"/>
  <c r="K635" i="2" s="1"/>
  <c r="I636" i="2"/>
  <c r="I635" i="2" s="1"/>
  <c r="K162" i="2"/>
  <c r="K161" i="2" s="1"/>
  <c r="K13" i="2"/>
  <c r="K12" i="2" s="1"/>
  <c r="I13" i="2"/>
  <c r="I12" i="2" s="1"/>
  <c r="J13" i="2"/>
  <c r="J12" i="2" s="1"/>
  <c r="J186" i="2"/>
  <c r="K186" i="2"/>
  <c r="I186" i="2"/>
  <c r="K72" i="2"/>
  <c r="I72" i="2"/>
  <c r="J72" i="2"/>
  <c r="I407" i="2"/>
  <c r="I525" i="2"/>
  <c r="I524" i="2" s="1"/>
  <c r="I273" i="4"/>
  <c r="I10" i="4" s="1"/>
  <c r="I526" i="4" s="1"/>
  <c r="G273" i="4"/>
  <c r="G10" i="4" s="1"/>
  <c r="G526" i="4" s="1"/>
  <c r="H10" i="4"/>
  <c r="H526" i="4" s="1"/>
  <c r="I266" i="2"/>
  <c r="K266" i="2"/>
  <c r="J266" i="2"/>
  <c r="K568" i="2" l="1"/>
  <c r="K561" i="2" s="1"/>
  <c r="K560" i="2" s="1"/>
  <c r="J568" i="2"/>
  <c r="J561" i="2" s="1"/>
  <c r="J560" i="2" s="1"/>
  <c r="I568" i="2"/>
  <c r="I561" i="2" s="1"/>
  <c r="I560" i="2" s="1"/>
  <c r="K160" i="2"/>
  <c r="K11" i="2"/>
  <c r="I11" i="2"/>
  <c r="J11" i="2"/>
  <c r="I258" i="2"/>
  <c r="J160" i="2"/>
  <c r="I160" i="2"/>
  <c r="J258" i="2"/>
  <c r="K382" i="2"/>
  <c r="I775" i="2" l="1"/>
  <c r="J775" i="2"/>
  <c r="K381" i="2"/>
  <c r="K380" i="2" l="1"/>
  <c r="K379" i="2" l="1"/>
  <c r="K258" i="2" s="1"/>
  <c r="K775" i="2" l="1"/>
</calcChain>
</file>

<file path=xl/sharedStrings.xml><?xml version="1.0" encoding="utf-8"?>
<sst xmlns="http://schemas.openxmlformats.org/spreadsheetml/2006/main" count="5099" uniqueCount="377">
  <si>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</si>
  <si>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</si>
  <si>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</si>
  <si>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</si>
  <si>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</si>
  <si>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</si>
  <si>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</si>
  <si>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</si>
  <si>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</si>
  <si>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</si>
  <si>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</si>
  <si>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</si>
  <si>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</si>
  <si>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</si>
  <si>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</si>
  <si>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</si>
  <si>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</si>
  <si>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</si>
  <si>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</si>
  <si>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</si>
  <si>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</si>
  <si>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</si>
  <si>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</si>
  <si>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</si>
  <si>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</si>
  <si>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</si>
  <si>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</si>
  <si>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</si>
  <si>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</si>
  <si>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</si>
  <si>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</si>
  <si>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</si>
  <si>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</si>
  <si>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</si>
  <si>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</si>
  <si>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</si>
  <si>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</si>
  <si>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</si>
  <si>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</si>
  <si>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</si>
  <si>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</si>
  <si>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</si>
  <si>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</si>
  <si>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</si>
  <si>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Социальные выплаты гражданам, кроме публичных нормативных социальных выплат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</si>
  <si>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</si>
  <si>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</si>
  <si>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</si>
  <si>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</si>
  <si>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</si>
  <si>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</si>
  <si>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</si>
  <si>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</si>
  <si>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</si>
  <si>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</si>
  <si>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</si>
  <si>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</si>
  <si>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</si>
  <si>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</si>
  <si>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</si>
  <si>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</si>
  <si>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</si>
  <si>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</si>
  <si>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</si>
  <si>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</si>
  <si>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</si>
  <si>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</si>
  <si>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</si>
  <si>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</si>
  <si>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</si>
  <si>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</si>
  <si>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</si>
  <si>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</si>
  <si>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</si>
  <si>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НАЦИОНАЛЬНАЯ БЕЗОПАСНОСТЬ И ПРАВООХРАНИТЕЛЬНАЯ ДЕЯТЕЛЬНОСТЬ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</si>
  <si>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</si>
  <si>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</si>
  <si>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</si>
  <si>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</si>
  <si>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</si>
  <si>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</si>
  <si>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</si>
  <si>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</si>
  <si>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</si>
  <si>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</si>
  <si>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</si>
  <si>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</si>
  <si>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</si>
  <si>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</si>
  <si>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</si>
  <si>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</si>
  <si>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</si>
  <si>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</si>
  <si>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</si>
  <si>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</si>
  <si>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</si>
  <si>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</si>
  <si>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</si>
  <si>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</si>
  <si>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</si>
  <si>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</si>
  <si>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</si>
  <si>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</si>
  <si>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</si>
  <si>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</si>
  <si>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</si>
  <si>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</si>
  <si>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</si>
  <si>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</si>
  <si>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</si>
  <si>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</si>
  <si>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</si>
  <si>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</si>
  <si>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</si>
  <si>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</si>
  <si>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</si>
  <si>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</si>
  <si>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</si>
  <si>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</si>
  <si>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</si>
  <si>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</si>
  <si>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</si>
  <si>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</si>
  <si>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</si>
  <si>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Дотации</t>
  </si>
  <si>
    <t>Поддержка мер по обеспечению сбалансированности бюджетов сельских поселений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</si>
  <si>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</si>
  <si>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</si>
  <si>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</si>
  <si>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</si>
  <si>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</si>
  <si>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</si>
  <si>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</si>
  <si>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</si>
  <si>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</si>
  <si>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</si>
  <si>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</si>
  <si>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</si>
  <si>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</si>
  <si>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</si>
  <si>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</si>
  <si>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</si>
  <si>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</si>
  <si>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</si>
  <si>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</si>
  <si>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</si>
  <si>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</si>
  <si>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</si>
  <si>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</si>
  <si>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S8330</t>
  </si>
  <si>
    <t>78650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</si>
  <si>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</si>
  <si>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</si>
  <si>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</si>
  <si>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</si>
  <si>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</si>
  <si>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</si>
  <si>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</si>
  <si>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</si>
  <si>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</si>
  <si>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</si>
  <si>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</si>
  <si>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</si>
  <si>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</si>
  <si>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</si>
  <si>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</si>
  <si>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</si>
  <si>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</si>
  <si>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</si>
  <si>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</si>
  <si>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</si>
  <si>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</si>
  <si>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</si>
  <si>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</si>
  <si>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</si>
  <si>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</si>
  <si>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</si>
  <si>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</si>
  <si>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</si>
  <si>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</si>
  <si>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</si>
  <si>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</si>
  <si>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</si>
  <si>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</si>
  <si>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</si>
  <si>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</si>
  <si>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</si>
  <si>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</si>
  <si>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</si>
  <si>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</si>
  <si>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</si>
  <si>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</si>
  <si>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</si>
  <si>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</si>
  <si>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</si>
  <si>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</si>
  <si>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</si>
  <si>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</si>
  <si>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</si>
  <si>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</si>
  <si>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</si>
  <si>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</si>
  <si>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</si>
  <si>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</si>
  <si>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</si>
  <si>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</si>
  <si>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</si>
  <si>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</si>
  <si>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</si>
  <si>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</si>
  <si>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</si>
  <si>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</si>
  <si>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</si>
  <si>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</si>
  <si>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</si>
  <si>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Жилищное хозяйство</t>
  </si>
  <si>
    <t>ЖИЛИЩНО-КОММУНАЛЬНОЕ ХОЗЯЙСТВО</t>
  </si>
  <si>
    <t>88220</t>
  </si>
  <si>
    <t>88210</t>
  </si>
  <si>
    <t>83210</t>
  </si>
  <si>
    <t>83200</t>
  </si>
  <si>
    <t>Резервные средства на дорожную деятельность</t>
  </si>
  <si>
    <t>Дорожное хозяйство (дорожные фонды)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</si>
  <si>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</si>
  <si>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</si>
  <si>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</si>
  <si>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</si>
  <si>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</si>
  <si>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</si>
  <si>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</si>
  <si>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</si>
  <si>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</si>
  <si>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</si>
  <si>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</si>
  <si>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</si>
  <si>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</si>
  <si>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</si>
  <si>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</si>
  <si>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I. МУНИЦИПАЛЬНЫЕ ПРОГРАММЫ МУНИЦИПАЛЬНОГО ОБРАЗОВАНИЯ "ПРИМОРСКИЙ МУНИЦИПАЛЬНЫЙ РАЙОН"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</si>
  <si>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</si>
  <si>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</si>
  <si>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</si>
  <si>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</si>
  <si>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</si>
  <si>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</si>
  <si>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</si>
  <si>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</si>
  <si>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Реализация мероприятий в сфере коммунального хозяйства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</si>
  <si>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</si>
  <si>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</si>
  <si>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</si>
  <si>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</si>
  <si>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</si>
  <si>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</si>
  <si>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</si>
  <si>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</si>
  <si>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</si>
  <si>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</si>
  <si>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</si>
  <si>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Создание условий для обеспечения поселений и жителей городских округов услугами торговли</t>
  </si>
  <si>
    <t>5393Д</t>
  </si>
  <si>
    <t>Федеральный проект "Дорожная сеть"</t>
  </si>
  <si>
    <t>R1</t>
  </si>
  <si>
    <t>ПРИЛОЖЕНИЕ №5</t>
  </si>
  <si>
    <t>S8240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</si>
  <si>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</si>
  <si>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Федеральный проект "Современная школа"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</si>
  <si>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и повышение финансовой грамотности на территории Приморского района»</t>
  </si>
  <si>
    <t>2021 год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</si>
  <si>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деятельность»</t>
  </si>
  <si>
    <t>Муниципальная программа муниципального образования «Приморский муниципальный район» «Развитие жилищно-коммунального хозяйства и охрана окружающей среды»</t>
  </si>
  <si>
    <t>Муниципальная программа муниципального образования «Приморский муниципальный район» «Развитие образования»</t>
  </si>
  <si>
    <t>Муниципальная программа муниципального образования "Приморский муниципальный район" «Развитие транспортной системы и формирование законопослушного поведения участников дорожного движения»</t>
  </si>
  <si>
    <t>Муниципальная программа муниципального образования «Приморский муниципальный район» "Развитие имущественно-земельных отношений"</t>
  </si>
  <si>
    <t>Муниципальная программа муниципального образования «Приморский муниципальный район» "Комплексное развитие сельских территорий Приморского района"</t>
  </si>
  <si>
    <t>Муниципальная программа муниципального образования «Приморский муниципальный район» «Развитие физической культуры и спорта,  повышение эффективности реализации молодежной и социальной политики»</t>
  </si>
  <si>
    <t>Муниципальная программа муниципального образования «Приморский муниципальный район» "Развитие местного самоуправления и поддержка социально ориентированных некоммерческих организаций»</t>
  </si>
  <si>
    <t>Подпрограмма  "Развитие туризма"</t>
  </si>
  <si>
    <t>Подпрограмма "Развитие архивного дела"</t>
  </si>
  <si>
    <t>Подпрограмма "Социальная политика"</t>
  </si>
  <si>
    <t xml:space="preserve">Подпрограмма "Поддержка социально ориентированных некоммерческих организаций" </t>
  </si>
  <si>
    <t>Подпрограмма "Развитие Соловецкого архипелага"</t>
  </si>
  <si>
    <t>Муниципальная программа муниципального образования «Приморский муниципальный район» «Развитие культуры и туризма»</t>
  </si>
  <si>
    <t>Подпрограмма "Культура"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</si>
  <si>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</si>
  <si>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правонарушений, противодействие преступности»</t>
  </si>
  <si>
    <t>2022 год</t>
  </si>
  <si>
    <t>Подпрограмма "Совершенствование системы мероприятий реализации социальной политики"</t>
  </si>
  <si>
    <t>"Подпрограмма "Молодежь Приморского района"</t>
  </si>
  <si>
    <t>Подпрограмма  "Развитие физической культуры и спорта"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</si>
  <si>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</si>
  <si>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Мероприятия по профилактике экстремистских проявлений и межнациональных конфликтов</t>
  </si>
  <si>
    <t xml:space="preserve">Условно утверждаемые расходы </t>
  </si>
  <si>
    <t>Подпрограмма "Повышение устойчивости и надежности функционирования инфраструктуры жизнеобеспечения населения"</t>
  </si>
  <si>
    <t>F3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</si>
  <si>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реформирования ЖКХ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</si>
  <si>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</si>
  <si>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Федеральный проект "Обеспечение устойчивого сокращения непригодного для проживания жилищного фонда"</t>
  </si>
  <si>
    <t>Подпрограмма "Развитие цифрового муниципального управления"</t>
  </si>
  <si>
    <t>Подпрограмма "Совершенствование системы муниципального управления"</t>
  </si>
  <si>
    <t>Подпрограмма "Развитие территориального общественного самоуправления"</t>
  </si>
  <si>
    <t>Подпрограмма "Улучшение условий и охраны труда"</t>
  </si>
  <si>
    <t>Софинансирование мероприятий по устройству источников наружного противопожарного водоснабжения (пожарных водоемов)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</si>
  <si>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«Приморский муниципальный район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</si>
  <si>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</si>
  <si>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>S3080</t>
  </si>
  <si>
    <t>Проведение ремонтных работ на пассажирских судах водного транспорта</t>
  </si>
  <si>
    <t>Приложение   №6</t>
  </si>
  <si>
    <t>Благоустройство</t>
  </si>
  <si>
    <t>Подпрограмма "Улучшение экологической обстановки"</t>
  </si>
  <si>
    <t>Подпрограмма "Обеспечение граждан жильём"</t>
  </si>
  <si>
    <t xml:space="preserve">Социальное обеспечение населения
</t>
  </si>
  <si>
    <t>Подпрограмма "Повышние энергетической эффективности бюджетной сферы"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</si>
  <si>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"Приморский муниципальный район"</t>
  </si>
  <si>
    <t>P5</t>
  </si>
  <si>
    <t>Федеральный проект "Спорт-норма жизни"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</si>
  <si>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</si>
  <si>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</si>
  <si>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</si>
  <si>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</si>
  <si>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</si>
  <si>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Обеспечение комплексного развития сельских территорий (капитальный ремонт стадиона МБОУ «Приморская средняя школа» в дер. Рикасиха Приморского района Архангельской области)</t>
  </si>
  <si>
    <t>Обеспечение комплексного развития сельских территорий (капитальный ремонт здания МБОУ «Приморская средняя школа» в дер. Рикасиха, д. 66, Приморского района Архангельской области)</t>
  </si>
  <si>
    <t>Софинансирование приобретения объектов недвижимого имущества в муниципальную собственность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</si>
  <si>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</si>
  <si>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</si>
  <si>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</si>
  <si>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</si>
  <si>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Мероприятия по финансовой грамотности</t>
  </si>
  <si>
    <t>Реализация мероприятий по разработке проектной документации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</si>
  <si>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</si>
  <si>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А1</t>
  </si>
  <si>
    <t>Федеральный проект "Культурная среда"</t>
  </si>
  <si>
    <t>Прочие мероприятия в области национальной экономики</t>
  </si>
  <si>
    <t>L576К</t>
  </si>
  <si>
    <t>L576Л</t>
  </si>
  <si>
    <t>S812Д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</si>
  <si>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
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</si>
  <si>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</si>
  <si>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 xml:space="preserve">Содержание мест (площадок) накопления твердых коммунальных отходов
</t>
  </si>
  <si>
    <t>ОХРАНА ОКРУЖАЮЩЕЙ СРЕДЫ</t>
  </si>
  <si>
    <t>Другие вопросы в области охраны окружающей среды</t>
  </si>
  <si>
    <t>Обеспечение комплексного развития сельских территорий</t>
  </si>
  <si>
    <t xml:space="preserve">  L5760</t>
  </si>
  <si>
    <t>Создание новых мест в общеобразовательных организациях, расположенных в сельской местности и поселках городского типа</t>
  </si>
  <si>
    <t>E1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</si>
  <si>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</si>
  <si>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S0310</t>
  </si>
  <si>
    <t xml:space="preserve">﻿Обеспечение комплексного развития сельских территорий (капитальный ремонт Катунинского сельского Дома культуры в пос. Катунино Приморского района)
</t>
  </si>
  <si>
    <t>L5769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</si>
  <si>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</si>
  <si>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Исполнение требований судебных актов</t>
  </si>
  <si>
    <t>Исполнение судебных актов</t>
  </si>
  <si>
    <t>Непрограммные расходы в сфере национальной экономики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</si>
  <si>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</si>
  <si>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представительный орган муниципального образования</t>
  </si>
  <si>
    <t>Специальные расходы</t>
  </si>
  <si>
    <t xml:space="preserve">Обеспечение проведения выборов и референдумов </t>
  </si>
  <si>
    <t>Профессиональная подготовка, переподготовка и повышение квалификации</t>
  </si>
  <si>
    <t>Непрограммные расходы в сфере жилищно-коммунального хозяйства</t>
  </si>
  <si>
    <t xml:space="preserve">L3040 </t>
  </si>
  <si>
    <t>Федеральный проект "Успех каждого ребенка"</t>
  </si>
  <si>
    <t>Е2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</si>
  <si>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</si>
  <si>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Ведомственная структура расходов районного бюджета на 2021 год и на плановый период 2022 и 2023 годов 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</si>
  <si>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2021 год и на плановый период 2022 и 2023 годов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</si>
  <si>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</si>
  <si>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Расходы местного бюджета на создание условий для обеспечения поселений и жителей Приморского муниципального района услугами торговли </t>
  </si>
  <si>
    <t>Реализация мероприятий по ликцидации несанкционированных свалок на территории Приморского муниципального района</t>
  </si>
  <si>
    <t>L5760</t>
  </si>
  <si>
    <t>Содержание и ремонт автомобильных дорог на территории Приморского муниципального района, в том числе устройство и содержание ледовых переправ</t>
  </si>
  <si>
    <t>Содержание и ремонт автомобильных дорог в границах Приморского муниципального района, в том числе устройство и содержание ледовых переправ</t>
  </si>
  <si>
    <t xml:space="preserve">Расходы на обеспечение деятельности  организаций дополнительного образования по спортивной подготовке  за счет субсидии на финансовое обеспечение выполнения муниципального задания на оказание муниципальных услуг (выполнение работ)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</si>
  <si>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</si>
  <si>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</si>
  <si>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к решению Собрания депутатов МО "Приморский муниципальный район"                                                                             от 10 декабря 2020 г. № 222</t>
  </si>
  <si>
    <t>к решению Собрания депутатов МО "Приморский муниципальный район"                                                 от 10 декабря 2020 г. № 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</si>
</sst>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0.0"/>
    <numFmt numFmtId="170" formatCode="#,##0.00000_ ;[Red]\-#,##0.00000\ "/>
    <numFmt numFmtId="171" formatCode="0.00000"/>
    <numFmt numFmtId="172" formatCode="#,##0.00_ ;[Red]\-#,##0.00\ "/>
    <numFmt numFmtId="173" formatCode="#,##0.0"/>
    <numFmt numFmtId="174" formatCode="#,##0.000000_ ;[Red]\-#,##0.000000\ "/>
    <numFmt numFmtId="175" formatCode="0.0000000"/>
    <numFmt numFmtId="176" formatCode="0.000000"/>
    <numFmt numFmtId="177" formatCode="#,##0.00000000_ ;[Red]\-#,##0.00000000\ "/>
    <numFmt numFmtId="178" formatCode="#,##0.0000_ ;[Red]\-#,##0.0000\ "/>
    <numFmt numFmtId="179" formatCode="#,##0.0000000_ ;[Red]\-#,##0.0000000\ "/>
    <numFmt numFmtId="180" formatCode="#,##0.00000000000_ ;[Red]\-#,##0.00000000000\ 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rgb="FF00FFFF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65">
    <xf numFmtId="0" fontId="0" fillId="0" borderId="0" xfId="0"/>
    <xf numFmtId="0" fontId="1" fillId="2" borderId="0" xfId="1" applyFill="1"/>
    <xf numFmtId="0" fontId="1" fillId="2" borderId="0" xfId="1" applyFill="1" applyProtection="1">
      <protection hidden="1"/>
    </xf>
    <xf numFmtId="0" fontId="2" fillId="0" borderId="5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" fontId="3" fillId="0" borderId="7" xfId="1" applyNumberFormat="1" applyFont="1" applyFill="1" applyBorder="1" applyAlignment="1" applyProtection="1">
      <alignment horizontal="center" wrapText="1"/>
      <protection hidden="1"/>
    </xf>
    <xf numFmtId="1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8" fontId="2" fillId="0" borderId="3" xfId="1" applyNumberFormat="1" applyFont="1" applyFill="1" applyBorder="1"/>
    <xf numFmtId="168" fontId="2" fillId="0" borderId="4" xfId="1" applyNumberFormat="1" applyFont="1" applyFill="1" applyBorder="1"/>
    <xf numFmtId="171" fontId="1" fillId="2" borderId="0" xfId="1" applyNumberFormat="1" applyFill="1"/>
    <xf numFmtId="170" fontId="1" fillId="2" borderId="0" xfId="1" applyNumberFormat="1" applyFill="1"/>
    <xf numFmtId="0" fontId="5" fillId="0" borderId="0" xfId="1" applyFont="1" applyFill="1" applyAlignment="1">
      <alignment horizontal="right" wrapText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wrapText="1"/>
    </xf>
    <xf numFmtId="0" fontId="3" fillId="0" borderId="7" xfId="1" applyNumberFormat="1" applyFont="1" applyFill="1" applyBorder="1" applyAlignment="1" applyProtection="1">
      <alignment horizontal="center"/>
      <protection hidden="1"/>
    </xf>
    <xf numFmtId="166" fontId="3" fillId="0" borderId="4" xfId="1" applyNumberFormat="1" applyFont="1" applyFill="1" applyBorder="1" applyAlignment="1" applyProtection="1">
      <alignment horizontal="center"/>
      <protection hidden="1"/>
    </xf>
    <xf numFmtId="1" fontId="3" fillId="0" borderId="4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Fill="1" applyAlignment="1">
      <alignment horizontal="center" vertical="center" wrapText="1"/>
    </xf>
    <xf numFmtId="168" fontId="3" fillId="0" borderId="3" xfId="1" applyNumberFormat="1" applyFont="1" applyFill="1" applyBorder="1"/>
    <xf numFmtId="165" fontId="3" fillId="0" borderId="3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8" fontId="3" fillId="0" borderId="4" xfId="1" applyNumberFormat="1" applyFont="1" applyFill="1" applyBorder="1"/>
    <xf numFmtId="169" fontId="1" fillId="2" borderId="0" xfId="1" applyNumberFormat="1" applyFill="1" applyProtection="1">
      <protection hidden="1"/>
    </xf>
    <xf numFmtId="173" fontId="7" fillId="2" borderId="0" xfId="1" applyNumberFormat="1" applyFont="1" applyFill="1"/>
    <xf numFmtId="173" fontId="1" fillId="2" borderId="0" xfId="1" applyNumberFormat="1" applyFill="1"/>
    <xf numFmtId="166" fontId="2" fillId="0" borderId="12" xfId="1" applyNumberFormat="1" applyFont="1" applyFill="1" applyBorder="1" applyAlignment="1" applyProtection="1">
      <alignment horizontal="center"/>
      <protection hidden="1"/>
    </xf>
    <xf numFmtId="1" fontId="2" fillId="0" borderId="12" xfId="1" applyNumberFormat="1" applyFont="1" applyFill="1" applyBorder="1" applyAlignment="1" applyProtection="1">
      <alignment horizontal="center"/>
      <protection hidden="1"/>
    </xf>
    <xf numFmtId="165" fontId="2" fillId="0" borderId="12" xfId="1" applyNumberFormat="1" applyFont="1" applyFill="1" applyBorder="1" applyAlignment="1" applyProtection="1">
      <alignment horizontal="center"/>
      <protection hidden="1"/>
    </xf>
    <xf numFmtId="0" fontId="3" fillId="0" borderId="7" xfId="1" applyNumberFormat="1" applyFont="1" applyFill="1" applyBorder="1" applyAlignment="1" applyProtection="1">
      <alignment wrapText="1"/>
      <protection hidden="1"/>
    </xf>
    <xf numFmtId="166" fontId="2" fillId="0" borderId="7" xfId="1" applyNumberFormat="1" applyFont="1" applyFill="1" applyBorder="1" applyAlignment="1" applyProtection="1">
      <alignment horizontal="center"/>
      <protection hidden="1"/>
    </xf>
    <xf numFmtId="164" fontId="2" fillId="0" borderId="12" xfId="1" applyNumberFormat="1" applyFont="1" applyFill="1" applyBorder="1" applyAlignment="1" applyProtection="1">
      <alignment horizontal="center"/>
      <protection hidden="1"/>
    </xf>
    <xf numFmtId="0" fontId="7" fillId="0" borderId="4" xfId="1" applyFont="1" applyFill="1" applyBorder="1"/>
    <xf numFmtId="0" fontId="1" fillId="0" borderId="0" xfId="1" applyNumberFormat="1" applyFont="1" applyFill="1" applyAlignment="1" applyProtection="1">
      <alignment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0" fontId="3" fillId="0" borderId="20" xfId="1" applyNumberFormat="1" applyFont="1" applyFill="1" applyBorder="1" applyAlignment="1" applyProtection="1">
      <alignment wrapText="1"/>
      <protection hidden="1"/>
    </xf>
    <xf numFmtId="166" fontId="3" fillId="0" borderId="14" xfId="1" applyNumberFormat="1" applyFont="1" applyFill="1" applyBorder="1" applyAlignment="1" applyProtection="1">
      <alignment horizontal="center"/>
      <protection hidden="1"/>
    </xf>
    <xf numFmtId="1" fontId="3" fillId="0" borderId="14" xfId="1" applyNumberFormat="1" applyFont="1" applyFill="1" applyBorder="1" applyAlignment="1" applyProtection="1">
      <alignment horizontal="center"/>
      <protection hidden="1"/>
    </xf>
    <xf numFmtId="165" fontId="3" fillId="0" borderId="14" xfId="1" applyNumberFormat="1" applyFont="1" applyFill="1" applyBorder="1" applyAlignment="1" applyProtection="1">
      <alignment horizontal="center"/>
      <protection hidden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168" fontId="3" fillId="0" borderId="14" xfId="1" applyNumberFormat="1" applyFont="1" applyFill="1" applyBorder="1"/>
    <xf numFmtId="168" fontId="3" fillId="0" borderId="15" xfId="1" applyNumberFormat="1" applyFont="1" applyFill="1" applyBorder="1"/>
    <xf numFmtId="0" fontId="3" fillId="0" borderId="9" xfId="1" applyNumberFormat="1" applyFont="1" applyFill="1" applyBorder="1" applyAlignment="1" applyProtection="1">
      <alignment wrapText="1"/>
      <protection hidden="1"/>
    </xf>
    <xf numFmtId="168" fontId="3" fillId="0" borderId="16" xfId="1" applyNumberFormat="1" applyFont="1" applyFill="1" applyBorder="1"/>
    <xf numFmtId="168" fontId="2" fillId="0" borderId="16" xfId="1" applyNumberFormat="1" applyFont="1" applyFill="1" applyBorder="1"/>
    <xf numFmtId="0" fontId="3" fillId="0" borderId="5" xfId="1" applyNumberFormat="1" applyFont="1" applyFill="1" applyBorder="1" applyAlignment="1" applyProtection="1">
      <alignment wrapText="1"/>
      <protection hidden="1"/>
    </xf>
    <xf numFmtId="168" fontId="2" fillId="0" borderId="19" xfId="1" applyNumberFormat="1" applyFont="1" applyFill="1" applyBorder="1"/>
    <xf numFmtId="167" fontId="3" fillId="0" borderId="4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Font="1" applyFill="1" applyAlignment="1">
      <alignment horizontal="right"/>
    </xf>
    <xf numFmtId="0" fontId="1" fillId="0" borderId="0" xfId="1" applyFont="1" applyFill="1"/>
    <xf numFmtId="168" fontId="3" fillId="0" borderId="7" xfId="1" applyNumberFormat="1" applyFont="1" applyFill="1" applyBorder="1"/>
    <xf numFmtId="168" fontId="3" fillId="0" borderId="2" xfId="1" applyNumberFormat="1" applyFont="1" applyFill="1" applyBorder="1"/>
    <xf numFmtId="168" fontId="1" fillId="0" borderId="0" xfId="1" applyNumberFormat="1" applyFill="1"/>
    <xf numFmtId="0" fontId="1" fillId="0" borderId="0" xfId="1" applyFill="1" applyProtection="1">
      <protection hidden="1"/>
    </xf>
    <xf numFmtId="169" fontId="1" fillId="0" borderId="0" xfId="1" applyNumberFormat="1" applyFill="1"/>
    <xf numFmtId="173" fontId="7" fillId="0" borderId="0" xfId="1" applyNumberFormat="1" applyFont="1" applyFill="1"/>
    <xf numFmtId="173" fontId="1" fillId="0" borderId="0" xfId="1" applyNumberFormat="1" applyFill="1"/>
    <xf numFmtId="164" fontId="2" fillId="0" borderId="7" xfId="1" applyNumberFormat="1" applyFont="1" applyFill="1" applyBorder="1" applyAlignment="1" applyProtection="1">
      <alignment horizontal="center" wrapText="1"/>
      <protection hidden="1"/>
    </xf>
    <xf numFmtId="167" fontId="2" fillId="0" borderId="12" xfId="1" applyNumberFormat="1" applyFont="1" applyFill="1" applyBorder="1" applyAlignment="1" applyProtection="1">
      <alignment horizontal="center" wrapText="1"/>
      <protection hidden="1"/>
    </xf>
    <xf numFmtId="164" fontId="2" fillId="0" borderId="11" xfId="1" applyNumberFormat="1" applyFont="1" applyFill="1" applyBorder="1" applyAlignment="1" applyProtection="1">
      <alignment horizontal="center"/>
      <protection hidden="1"/>
    </xf>
    <xf numFmtId="167" fontId="2" fillId="0" borderId="4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 applyFill="1"/>
    <xf numFmtId="4" fontId="7" fillId="0" borderId="0" xfId="1" applyNumberFormat="1" applyFont="1" applyFill="1"/>
    <xf numFmtId="0" fontId="7" fillId="0" borderId="0" xfId="1" applyFont="1" applyFill="1"/>
    <xf numFmtId="172" fontId="1" fillId="0" borderId="0" xfId="1" applyNumberFormat="1" applyFill="1"/>
    <xf numFmtId="0" fontId="2" fillId="0" borderId="4" xfId="1" applyNumberFormat="1" applyFont="1" applyFill="1" applyBorder="1" applyAlignment="1" applyProtection="1">
      <alignment wrapText="1"/>
      <protection hidden="1"/>
    </xf>
    <xf numFmtId="0" fontId="8" fillId="0" borderId="4" xfId="0" applyFont="1" applyFill="1" applyBorder="1" applyAlignment="1">
      <alignment vertical="center" wrapText="1"/>
    </xf>
    <xf numFmtId="164" fontId="2" fillId="0" borderId="4" xfId="1" applyNumberFormat="1" applyFont="1" applyFill="1" applyBorder="1" applyAlignment="1" applyProtection="1">
      <alignment horizontal="center" wrapText="1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21" xfId="1" applyNumberFormat="1" applyFont="1" applyFill="1" applyBorder="1" applyAlignment="1" applyProtection="1">
      <alignment wrapText="1"/>
      <protection hidden="1"/>
    </xf>
    <xf numFmtId="0" fontId="2" fillId="0" borderId="9" xfId="1" applyNumberFormat="1" applyFont="1" applyFill="1" applyBorder="1" applyAlignment="1" applyProtection="1">
      <alignment wrapText="1"/>
      <protection hidden="1"/>
    </xf>
    <xf numFmtId="164" fontId="9" fillId="0" borderId="4" xfId="1" applyNumberFormat="1" applyFont="1" applyFill="1" applyBorder="1" applyAlignment="1" applyProtection="1">
      <alignment horizontal="center"/>
      <protection hidden="1"/>
    </xf>
    <xf numFmtId="171" fontId="1" fillId="0" borderId="0" xfId="1" applyNumberFormat="1" applyFill="1"/>
    <xf numFmtId="175" fontId="2" fillId="0" borderId="0" xfId="1" applyNumberFormat="1" applyFont="1" applyFill="1"/>
    <xf numFmtId="0" fontId="2" fillId="0" borderId="1" xfId="1" applyNumberFormat="1" applyFont="1" applyFill="1" applyBorder="1" applyAlignment="1" applyProtection="1">
      <alignment wrapText="1"/>
      <protection hidden="1"/>
    </xf>
    <xf numFmtId="164" fontId="2" fillId="0" borderId="17" xfId="1" applyNumberFormat="1" applyFont="1" applyFill="1" applyBorder="1" applyAlignment="1" applyProtection="1">
      <alignment horizontal="center" wrapText="1"/>
      <protection hidden="1"/>
    </xf>
    <xf numFmtId="167" fontId="2" fillId="0" borderId="18" xfId="1" applyNumberFormat="1" applyFont="1" applyFill="1" applyBorder="1" applyAlignment="1" applyProtection="1">
      <alignment horizontal="center" wrapText="1"/>
      <protection hidden="1"/>
    </xf>
    <xf numFmtId="166" fontId="2" fillId="0" borderId="17" xfId="1" applyNumberFormat="1" applyFont="1" applyFill="1" applyBorder="1" applyAlignment="1" applyProtection="1">
      <alignment horizontal="center"/>
      <protection hidden="1"/>
    </xf>
    <xf numFmtId="1" fontId="2" fillId="0" borderId="17" xfId="1" applyNumberFormat="1" applyFont="1" applyFill="1" applyBorder="1" applyAlignment="1" applyProtection="1">
      <alignment horizontal="center"/>
      <protection hidden="1"/>
    </xf>
    <xf numFmtId="165" fontId="2" fillId="0" borderId="17" xfId="1" applyNumberFormat="1" applyFont="1" applyFill="1" applyBorder="1" applyAlignment="1" applyProtection="1">
      <alignment horizontal="center"/>
      <protection hidden="1"/>
    </xf>
    <xf numFmtId="164" fontId="2" fillId="0" borderId="18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vertical="top" wrapText="1"/>
      <protection hidden="1"/>
    </xf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8" fontId="2" fillId="0" borderId="4" xfId="1" applyNumberFormat="1" applyFont="1" applyFill="1" applyBorder="1" applyAlignment="1">
      <alignment horizontal="right"/>
    </xf>
    <xf numFmtId="173" fontId="2" fillId="0" borderId="22" xfId="1" applyNumberFormat="1" applyFont="1" applyFill="1" applyBorder="1"/>
    <xf numFmtId="165" fontId="2" fillId="0" borderId="3" xfId="1" applyNumberFormat="1" applyFont="1" applyFill="1" applyBorder="1" applyAlignment="1" applyProtection="1">
      <alignment horizontal="center" wrapText="1"/>
      <protection hidden="1"/>
    </xf>
    <xf numFmtId="0" fontId="2" fillId="0" borderId="9" xfId="1" applyNumberFormat="1" applyFont="1" applyFill="1" applyBorder="1" applyAlignment="1" applyProtection="1">
      <alignment vertical="center" wrapText="1"/>
      <protection hidden="1"/>
    </xf>
    <xf numFmtId="0" fontId="3" fillId="0" borderId="4" xfId="1" applyNumberFormat="1" applyFont="1" applyFill="1" applyBorder="1" applyAlignment="1" applyProtection="1">
      <alignment wrapText="1"/>
      <protection hidden="1"/>
    </xf>
    <xf numFmtId="0" fontId="3" fillId="0" borderId="4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4" xfId="1" applyNumberFormat="1" applyFont="1" applyFill="1" applyBorder="1" applyAlignment="1" applyProtection="1">
      <alignment vertical="top" wrapText="1"/>
      <protection hidden="1"/>
    </xf>
    <xf numFmtId="176" fontId="2" fillId="0" borderId="0" xfId="1" applyNumberFormat="1" applyFont="1" applyFill="1"/>
    <xf numFmtId="180" fontId="2" fillId="0" borderId="0" xfId="1" applyNumberFormat="1" applyFont="1" applyFill="1"/>
    <xf numFmtId="170" fontId="2" fillId="0" borderId="0" xfId="1" applyNumberFormat="1" applyFont="1" applyFill="1"/>
    <xf numFmtId="0" fontId="2" fillId="0" borderId="0" xfId="1" applyNumberFormat="1" applyFont="1" applyFill="1" applyBorder="1" applyAlignment="1" applyProtection="1">
      <alignment wrapText="1"/>
      <protection hidden="1"/>
    </xf>
    <xf numFmtId="166" fontId="2" fillId="0" borderId="0" xfId="1" applyNumberFormat="1" applyFont="1" applyFill="1" applyBorder="1" applyAlignment="1" applyProtection="1">
      <alignment horizontal="center"/>
      <protection hidden="1"/>
    </xf>
    <xf numFmtId="1" fontId="2" fillId="0" borderId="0" xfId="1" applyNumberFormat="1" applyFont="1" applyFill="1" applyBorder="1" applyAlignment="1" applyProtection="1">
      <alignment horizontal="center"/>
      <protection hidden="1"/>
    </xf>
    <xf numFmtId="165" fontId="2" fillId="0" borderId="0" xfId="1" applyNumberFormat="1" applyFont="1" applyFill="1" applyBorder="1" applyAlignment="1" applyProtection="1">
      <alignment horizontal="center"/>
      <protection hidden="1"/>
    </xf>
    <xf numFmtId="164" fontId="2" fillId="0" borderId="0" xfId="1" applyNumberFormat="1" applyFont="1" applyFill="1" applyBorder="1" applyAlignment="1" applyProtection="1">
      <alignment horizontal="center"/>
      <protection hidden="1"/>
    </xf>
    <xf numFmtId="168" fontId="2" fillId="0" borderId="0" xfId="1" applyNumberFormat="1" applyFont="1" applyFill="1" applyBorder="1"/>
    <xf numFmtId="168" fontId="2" fillId="0" borderId="23" xfId="1" applyNumberFormat="1" applyFont="1" applyFill="1" applyBorder="1"/>
    <xf numFmtId="164" fontId="3" fillId="0" borderId="4" xfId="1" applyNumberFormat="1" applyFont="1" applyFill="1" applyBorder="1" applyAlignment="1" applyProtection="1">
      <alignment horizontal="center" wrapText="1"/>
      <protection hidden="1"/>
    </xf>
    <xf numFmtId="0" fontId="2" fillId="0" borderId="4" xfId="1" applyNumberFormat="1" applyFont="1" applyFill="1" applyBorder="1" applyAlignment="1" applyProtection="1">
      <alignment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/>
      <protection hidden="1"/>
    </xf>
    <xf numFmtId="1" fontId="2" fillId="0" borderId="4" xfId="1" applyNumberFormat="1" applyFont="1" applyFill="1" applyBorder="1" applyAlignment="1" applyProtection="1">
      <alignment horizontal="center" vertical="center"/>
      <protection hidden="1"/>
    </xf>
    <xf numFmtId="165" fontId="2" fillId="0" borderId="4" xfId="1" applyNumberFormat="1" applyFont="1" applyFill="1" applyBorder="1" applyAlignment="1" applyProtection="1">
      <alignment horizontal="center" vertical="center"/>
      <protection hidden="1"/>
    </xf>
    <xf numFmtId="168" fontId="2" fillId="0" borderId="4" xfId="1" applyNumberFormat="1" applyFont="1" applyFill="1" applyBorder="1" applyAlignment="1">
      <alignment vertical="center"/>
    </xf>
    <xf numFmtId="165" fontId="2" fillId="0" borderId="4" xfId="1" applyNumberFormat="1" applyFont="1" applyFill="1" applyBorder="1" applyAlignment="1" applyProtection="1">
      <alignment horizontal="center" wrapText="1"/>
      <protection hidden="1"/>
    </xf>
    <xf numFmtId="9" fontId="2" fillId="0" borderId="4" xfId="2" applyFont="1" applyFill="1" applyBorder="1" applyAlignment="1" applyProtection="1">
      <alignment wrapText="1"/>
      <protection hidden="1"/>
    </xf>
    <xf numFmtId="173" fontId="2" fillId="0" borderId="4" xfId="1" applyNumberFormat="1" applyFont="1" applyFill="1" applyBorder="1"/>
    <xf numFmtId="0" fontId="3" fillId="0" borderId="22" xfId="1" applyNumberFormat="1" applyFont="1" applyFill="1" applyBorder="1" applyAlignment="1" applyProtection="1">
      <alignment wrapText="1"/>
      <protection hidden="1"/>
    </xf>
    <xf numFmtId="164" fontId="3" fillId="0" borderId="22" xfId="1" applyNumberFormat="1" applyFont="1" applyFill="1" applyBorder="1" applyAlignment="1" applyProtection="1">
      <alignment horizontal="center" wrapText="1"/>
      <protection hidden="1"/>
    </xf>
    <xf numFmtId="167" fontId="3" fillId="0" borderId="22" xfId="1" applyNumberFormat="1" applyFont="1" applyFill="1" applyBorder="1" applyAlignment="1" applyProtection="1">
      <alignment horizontal="center" wrapText="1"/>
      <protection hidden="1"/>
    </xf>
    <xf numFmtId="166" fontId="3" fillId="0" borderId="22" xfId="1" applyNumberFormat="1" applyFont="1" applyFill="1" applyBorder="1" applyAlignment="1" applyProtection="1">
      <alignment horizontal="center"/>
      <protection hidden="1"/>
    </xf>
    <xf numFmtId="1" fontId="3" fillId="0" borderId="22" xfId="1" applyNumberFormat="1" applyFont="1" applyFill="1" applyBorder="1" applyAlignment="1" applyProtection="1">
      <alignment horizontal="center"/>
      <protection hidden="1"/>
    </xf>
    <xf numFmtId="165" fontId="3" fillId="0" borderId="22" xfId="1" applyNumberFormat="1" applyFont="1" applyFill="1" applyBorder="1" applyAlignment="1" applyProtection="1">
      <alignment horizontal="center"/>
      <protection hidden="1"/>
    </xf>
    <xf numFmtId="164" fontId="3" fillId="0" borderId="22" xfId="1" applyNumberFormat="1" applyFont="1" applyFill="1" applyBorder="1" applyAlignment="1" applyProtection="1">
      <alignment horizontal="center"/>
      <protection hidden="1"/>
    </xf>
    <xf numFmtId="168" fontId="3" fillId="0" borderId="22" xfId="1" applyNumberFormat="1" applyFont="1" applyFill="1" applyBorder="1"/>
    <xf numFmtId="0" fontId="4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179" fontId="2" fillId="0" borderId="0" xfId="1" applyNumberFormat="1" applyFont="1" applyFill="1"/>
    <xf numFmtId="179" fontId="1" fillId="0" borderId="0" xfId="1" applyNumberFormat="1" applyFill="1"/>
    <xf numFmtId="174" fontId="1" fillId="0" borderId="0" xfId="1" applyNumberFormat="1" applyFill="1"/>
    <xf numFmtId="178" fontId="1" fillId="0" borderId="0" xfId="1" applyNumberFormat="1" applyFill="1"/>
    <xf numFmtId="0" fontId="1" fillId="0" borderId="0" xfId="1" applyFill="1" applyBorder="1"/>
    <xf numFmtId="0" fontId="11" fillId="0" borderId="0" xfId="1" applyFont="1" applyFill="1"/>
    <xf numFmtId="176" fontId="1" fillId="0" borderId="0" xfId="1" applyNumberFormat="1" applyFill="1"/>
    <xf numFmtId="177" fontId="2" fillId="0" borderId="0" xfId="1" applyNumberFormat="1" applyFont="1" applyFill="1"/>
    <xf numFmtId="168" fontId="2" fillId="0" borderId="24" xfId="1" applyNumberFormat="1" applyFont="1" applyFill="1" applyBorder="1"/>
    <xf numFmtId="168" fontId="3" fillId="0" borderId="11" xfId="1" applyNumberFormat="1" applyFont="1" applyFill="1" applyBorder="1"/>
    <xf numFmtId="0" fontId="12" fillId="0" borderId="0" xfId="1" applyFont="1" applyFill="1"/>
    <xf numFmtId="0" fontId="12" fillId="0" borderId="0" xfId="1" applyFont="1" applyFill="1" applyAlignment="1"/>
    <xf numFmtId="0" fontId="12" fillId="0" borderId="0" xfId="1" applyFont="1" applyFill="1" applyAlignment="1">
      <alignment horizontal="right"/>
    </xf>
    <xf numFmtId="0" fontId="12" fillId="0" borderId="0" xfId="1" applyNumberFormat="1" applyFont="1" applyFill="1" applyAlignment="1" applyProtection="1">
      <alignment horizontal="center" wrapText="1"/>
      <protection hidden="1"/>
    </xf>
    <xf numFmtId="0" fontId="12" fillId="0" borderId="0" xfId="1" applyNumberFormat="1" applyFont="1" applyFill="1" applyAlignment="1" applyProtection="1">
      <alignment wrapText="1"/>
      <protection hidden="1"/>
    </xf>
    <xf numFmtId="0" fontId="14" fillId="0" borderId="0" xfId="1" applyFont="1" applyFill="1" applyAlignment="1">
      <alignment horizontal="right" vertical="top" wrapText="1"/>
    </xf>
    <xf numFmtId="0" fontId="10" fillId="0" borderId="0" xfId="0" applyFont="1" applyFill="1"/>
    <xf numFmtId="169" fontId="1" fillId="0" borderId="0" xfId="1" applyNumberFormat="1" applyFill="1" applyProtection="1">
      <protection hidden="1"/>
    </xf>
    <xf numFmtId="0" fontId="1" fillId="0" borderId="2" xfId="1" applyNumberFormat="1" applyFont="1" applyFill="1" applyBorder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Font="1" applyFill="1" applyAlignment="1">
      <alignment horizontal="justify" vertical="top" wrapText="1"/>
    </xf>
    <xf numFmtId="0" fontId="13" fillId="0" borderId="0" xfId="0" applyFont="1" applyFill="1" applyAlignment="1">
      <alignment horizontal="justify" vertical="top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Fill="1" applyAlignment="1">
      <alignment horizontal="justify" vertical="top" wrapText="1"/>
    </xf>
    <xf numFmtId="0" fontId="0" fillId="0" borderId="0" xfId="0" applyFill="1" applyAlignment="1">
      <alignment horizontal="justify" vertical="top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FF"/>
      <color rgb="FFCC99FF"/>
      <color rgb="FF00FFFF"/>
      <color rgb="FFFFCC99"/>
      <color rgb="FFFFCCFF"/>
      <color rgb="FFFF9999"/>
      <color rgb="FFCCFF33"/>
      <color rgb="FFFF5050"/>
      <color rgb="FFCC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4"/>
  <sheetViews>
    <sheetView showGridLines="0" view="pageBreakPreview" topLeftCell="A46" zoomScaleNormal="90" zoomScaleSheetLayoutView="100" workbookViewId="0">
      <selection activeCell="K7" sqref="K7"/>
    </sheetView>
  </sheetViews>
  <sheetFormatPr defaultColWidth="9.28515625" defaultRowHeight="12.75" x14ac:dyDescent="0.2"/>
  <cols>
    <col min="1" max="1" width="46.7109375" style="1" customWidth="1"/>
    <col min="2" max="2" width="7" style="1" customWidth="1"/>
    <col min="3" max="3" width="9.28515625" style="1" customWidth="1"/>
    <col min="4" max="6" width="3.42578125" style="1" customWidth="1"/>
    <col min="7" max="7" width="7" style="1" customWidth="1"/>
    <col min="8" max="8" width="8.42578125" style="1" customWidth="1"/>
    <col min="9" max="9" width="13.28515625" style="5" customWidth="1"/>
    <col min="10" max="10" width="12.42578125" style="5" customWidth="1"/>
    <col min="11" max="11" width="13.28515625" style="5" customWidth="1"/>
    <col min="12" max="12" width="1.7109375" style="1" customWidth="1"/>
    <col min="13" max="13" width="12.7109375" style="1" customWidth="1"/>
    <col min="14" max="14" width="17.28515625" style="1" customWidth="1"/>
    <col min="15" max="15" width="13.28515625" style="1" customWidth="1"/>
    <col min="16" max="16" width="13.140625" style="1" customWidth="1"/>
    <col min="17" max="222" width="9.28515625" style="1" customWidth="1"/>
    <col min="223" max="16384" width="9.28515625" style="1"/>
  </cols>
  <sheetData>
    <row r="1" spans="1:15" s="144" customFormat="1" ht="24.6" customHeight="1" x14ac:dyDescent="0.2">
      <c r="I1" s="145"/>
      <c r="K1" s="146" t="s">
        <v>263</v>
      </c>
    </row>
    <row r="2" spans="1:15" s="144" customFormat="1" ht="13.15" x14ac:dyDescent="0.25">
      <c r="I2" s="145"/>
      <c r="K2" s="146"/>
    </row>
    <row r="3" spans="1:15" s="144" customFormat="1" ht="22.15" customHeight="1" x14ac:dyDescent="0.2">
      <c r="F3" s="146"/>
      <c r="G3" s="146"/>
      <c r="H3" s="147"/>
      <c r="I3" s="157" t="s">
        <v>375</v>
      </c>
      <c r="J3" s="158"/>
      <c r="K3" s="158"/>
      <c r="L3" s="148"/>
      <c r="M3" s="148"/>
    </row>
    <row r="4" spans="1:15" s="144" customFormat="1" ht="29.1" customHeight="1" x14ac:dyDescent="0.2">
      <c r="F4" s="149"/>
      <c r="G4" s="149"/>
      <c r="I4" s="158"/>
      <c r="J4" s="158"/>
      <c r="K4" s="158"/>
      <c r="L4" s="148"/>
      <c r="M4" s="148"/>
    </row>
    <row r="5" spans="1:15" s="5" customFormat="1" ht="15.75" x14ac:dyDescent="0.2">
      <c r="A5" s="160" t="s">
        <v>364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</row>
    <row r="6" spans="1:15" s="5" customFormat="1" ht="15.6" x14ac:dyDescent="0.25">
      <c r="A6" s="132"/>
      <c r="B6" s="132"/>
      <c r="C6" s="132"/>
      <c r="D6" s="132"/>
      <c r="E6" s="132"/>
      <c r="F6" s="132"/>
      <c r="G6" s="132"/>
      <c r="H6" s="132"/>
    </row>
    <row r="7" spans="1:15" s="5" customFormat="1" ht="13.5" thickBot="1" x14ac:dyDescent="0.25">
      <c r="A7" s="4"/>
      <c r="B7" s="4"/>
      <c r="C7" s="4"/>
      <c r="D7" s="4"/>
      <c r="E7" s="4"/>
      <c r="F7" s="4"/>
      <c r="G7" s="4"/>
      <c r="H7" s="4"/>
      <c r="I7" s="58"/>
      <c r="J7" s="59"/>
      <c r="K7" s="59" t="s">
        <v>233</v>
      </c>
    </row>
    <row r="8" spans="1:15" s="5" customFormat="1" ht="13.5" thickBot="1" x14ac:dyDescent="0.25">
      <c r="A8" s="153" t="s">
        <v>232</v>
      </c>
      <c r="B8" s="153" t="s">
        <v>231</v>
      </c>
      <c r="C8" s="155" t="s">
        <v>230</v>
      </c>
      <c r="D8" s="155" t="s">
        <v>229</v>
      </c>
      <c r="E8" s="155"/>
      <c r="F8" s="155"/>
      <c r="G8" s="153"/>
      <c r="H8" s="153" t="s">
        <v>228</v>
      </c>
      <c r="I8" s="156">
        <v>2021</v>
      </c>
      <c r="J8" s="156">
        <v>2022</v>
      </c>
      <c r="K8" s="156">
        <v>2023</v>
      </c>
    </row>
    <row r="9" spans="1:15" s="5" customFormat="1" ht="13.5" thickBot="1" x14ac:dyDescent="0.25">
      <c r="A9" s="154"/>
      <c r="B9" s="154"/>
      <c r="C9" s="156"/>
      <c r="D9" s="155"/>
      <c r="E9" s="155"/>
      <c r="F9" s="155"/>
      <c r="G9" s="153"/>
      <c r="H9" s="153"/>
      <c r="I9" s="159"/>
      <c r="J9" s="159"/>
      <c r="K9" s="159"/>
    </row>
    <row r="10" spans="1:15" s="21" customFormat="1" ht="13.9" thickBot="1" x14ac:dyDescent="0.3">
      <c r="A10" s="6">
        <v>1</v>
      </c>
      <c r="B10" s="6">
        <v>2</v>
      </c>
      <c r="C10" s="93">
        <v>3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  <c r="I10" s="93">
        <v>9</v>
      </c>
      <c r="J10" s="93">
        <v>10</v>
      </c>
      <c r="K10" s="93">
        <v>11</v>
      </c>
    </row>
    <row r="11" spans="1:15" s="5" customFormat="1" ht="45" x14ac:dyDescent="0.2">
      <c r="A11" s="124" t="s">
        <v>227</v>
      </c>
      <c r="B11" s="125">
        <v>24</v>
      </c>
      <c r="C11" s="126" t="s">
        <v>7</v>
      </c>
      <c r="D11" s="127" t="s">
        <v>7</v>
      </c>
      <c r="E11" s="128" t="s">
        <v>7</v>
      </c>
      <c r="F11" s="127" t="s">
        <v>7</v>
      </c>
      <c r="G11" s="129" t="s">
        <v>7</v>
      </c>
      <c r="H11" s="130" t="s">
        <v>7</v>
      </c>
      <c r="I11" s="131">
        <f>I12+I30+I72+I119+I141+I150+I112</f>
        <v>264926.65100000001</v>
      </c>
      <c r="J11" s="131">
        <f>J12+J30+J72+J119+J141+J150+J112</f>
        <v>302758.8</v>
      </c>
      <c r="K11" s="131">
        <f>K12+K30+K72+K119+K141+K150+K112</f>
        <v>310952.08139000001</v>
      </c>
      <c r="M11" s="82"/>
      <c r="N11" s="82"/>
      <c r="O11" s="82"/>
    </row>
    <row r="12" spans="1:15" s="5" customFormat="1" x14ac:dyDescent="0.2">
      <c r="A12" s="75" t="s">
        <v>26</v>
      </c>
      <c r="B12" s="77">
        <v>24</v>
      </c>
      <c r="C12" s="70">
        <v>100</v>
      </c>
      <c r="D12" s="13" t="s">
        <v>7</v>
      </c>
      <c r="E12" s="14" t="s">
        <v>7</v>
      </c>
      <c r="F12" s="13" t="s">
        <v>7</v>
      </c>
      <c r="G12" s="78" t="s">
        <v>7</v>
      </c>
      <c r="H12" s="12" t="s">
        <v>7</v>
      </c>
      <c r="I12" s="16">
        <f>I13+I19</f>
        <v>10585.5</v>
      </c>
      <c r="J12" s="16">
        <f t="shared" ref="J12" si="0">J13+J19</f>
        <v>10997.5</v>
      </c>
      <c r="K12" s="16">
        <f>K13+K19</f>
        <v>11425.5</v>
      </c>
    </row>
    <row r="13" spans="1:15" s="5" customFormat="1" ht="33.75" x14ac:dyDescent="0.2">
      <c r="A13" s="75" t="s">
        <v>92</v>
      </c>
      <c r="B13" s="77">
        <v>24</v>
      </c>
      <c r="C13" s="70">
        <v>104</v>
      </c>
      <c r="D13" s="13" t="s">
        <v>7</v>
      </c>
      <c r="E13" s="14" t="s">
        <v>7</v>
      </c>
      <c r="F13" s="13" t="s">
        <v>7</v>
      </c>
      <c r="G13" s="78" t="s">
        <v>7</v>
      </c>
      <c r="H13" s="12" t="s">
        <v>7</v>
      </c>
      <c r="I13" s="16">
        <f>I14</f>
        <v>7</v>
      </c>
      <c r="J13" s="16">
        <f t="shared" ref="J13:K15" si="1">J14</f>
        <v>7</v>
      </c>
      <c r="K13" s="16">
        <f t="shared" si="1"/>
        <v>7</v>
      </c>
    </row>
    <row r="14" spans="1:15" s="5" customFormat="1" ht="33.75" x14ac:dyDescent="0.2">
      <c r="A14" s="75" t="s">
        <v>270</v>
      </c>
      <c r="B14" s="77">
        <v>24</v>
      </c>
      <c r="C14" s="70">
        <v>104</v>
      </c>
      <c r="D14" s="13" t="s">
        <v>160</v>
      </c>
      <c r="E14" s="14" t="s">
        <v>3</v>
      </c>
      <c r="F14" s="13" t="s">
        <v>2</v>
      </c>
      <c r="G14" s="78" t="s">
        <v>9</v>
      </c>
      <c r="H14" s="12" t="s">
        <v>7</v>
      </c>
      <c r="I14" s="16">
        <f>I15</f>
        <v>7</v>
      </c>
      <c r="J14" s="16">
        <f t="shared" si="1"/>
        <v>7</v>
      </c>
      <c r="K14" s="16">
        <f t="shared" si="1"/>
        <v>7</v>
      </c>
    </row>
    <row r="15" spans="1:15" s="5" customFormat="1" ht="33.75" x14ac:dyDescent="0.2">
      <c r="A15" s="75" t="s">
        <v>293</v>
      </c>
      <c r="B15" s="77">
        <v>24</v>
      </c>
      <c r="C15" s="70">
        <v>104</v>
      </c>
      <c r="D15" s="13" t="s">
        <v>160</v>
      </c>
      <c r="E15" s="14">
        <v>1</v>
      </c>
      <c r="F15" s="13">
        <v>0</v>
      </c>
      <c r="G15" s="78">
        <v>0</v>
      </c>
      <c r="H15" s="12"/>
      <c r="I15" s="16">
        <f>I16</f>
        <v>7</v>
      </c>
      <c r="J15" s="16">
        <f t="shared" si="1"/>
        <v>7</v>
      </c>
      <c r="K15" s="16">
        <f t="shared" si="1"/>
        <v>7</v>
      </c>
    </row>
    <row r="16" spans="1:15" s="5" customFormat="1" ht="45" x14ac:dyDescent="0.2">
      <c r="A16" s="75" t="s">
        <v>226</v>
      </c>
      <c r="B16" s="77">
        <v>24</v>
      </c>
      <c r="C16" s="70">
        <v>104</v>
      </c>
      <c r="D16" s="13" t="s">
        <v>160</v>
      </c>
      <c r="E16" s="14">
        <v>1</v>
      </c>
      <c r="F16" s="13" t="s">
        <v>2</v>
      </c>
      <c r="G16" s="78" t="s">
        <v>225</v>
      </c>
      <c r="H16" s="12" t="s">
        <v>7</v>
      </c>
      <c r="I16" s="16">
        <f>I17</f>
        <v>7</v>
      </c>
      <c r="J16" s="16">
        <f t="shared" ref="J16:K16" si="2">J17</f>
        <v>7</v>
      </c>
      <c r="K16" s="16">
        <f t="shared" si="2"/>
        <v>7</v>
      </c>
    </row>
    <row r="17" spans="1:11" s="5" customFormat="1" ht="22.5" x14ac:dyDescent="0.2">
      <c r="A17" s="75" t="s">
        <v>14</v>
      </c>
      <c r="B17" s="77">
        <v>24</v>
      </c>
      <c r="C17" s="70">
        <v>104</v>
      </c>
      <c r="D17" s="13" t="s">
        <v>160</v>
      </c>
      <c r="E17" s="14">
        <v>1</v>
      </c>
      <c r="F17" s="13" t="s">
        <v>2</v>
      </c>
      <c r="G17" s="78" t="s">
        <v>225</v>
      </c>
      <c r="H17" s="12">
        <v>200</v>
      </c>
      <c r="I17" s="16">
        <f>I18</f>
        <v>7</v>
      </c>
      <c r="J17" s="16">
        <f t="shared" ref="J17:K17" si="3">J18</f>
        <v>7</v>
      </c>
      <c r="K17" s="16">
        <f t="shared" si="3"/>
        <v>7</v>
      </c>
    </row>
    <row r="18" spans="1:11" s="5" customFormat="1" ht="22.5" x14ac:dyDescent="0.2">
      <c r="A18" s="75" t="s">
        <v>13</v>
      </c>
      <c r="B18" s="77">
        <v>24</v>
      </c>
      <c r="C18" s="70">
        <v>104</v>
      </c>
      <c r="D18" s="13" t="s">
        <v>160</v>
      </c>
      <c r="E18" s="14">
        <v>1</v>
      </c>
      <c r="F18" s="13" t="s">
        <v>2</v>
      </c>
      <c r="G18" s="78" t="s">
        <v>225</v>
      </c>
      <c r="H18" s="12">
        <v>240</v>
      </c>
      <c r="I18" s="16">
        <v>7</v>
      </c>
      <c r="J18" s="16">
        <v>7</v>
      </c>
      <c r="K18" s="16">
        <v>7</v>
      </c>
    </row>
    <row r="19" spans="1:11" s="5" customFormat="1" x14ac:dyDescent="0.2">
      <c r="A19" s="75" t="s">
        <v>85</v>
      </c>
      <c r="B19" s="77">
        <v>24</v>
      </c>
      <c r="C19" s="70">
        <v>113</v>
      </c>
      <c r="D19" s="13" t="s">
        <v>7</v>
      </c>
      <c r="E19" s="14" t="s">
        <v>7</v>
      </c>
      <c r="F19" s="13" t="s">
        <v>7</v>
      </c>
      <c r="G19" s="78" t="s">
        <v>7</v>
      </c>
      <c r="H19" s="12" t="s">
        <v>7</v>
      </c>
      <c r="I19" s="16">
        <f>I20+I25</f>
        <v>10578.5</v>
      </c>
      <c r="J19" s="16">
        <f t="shared" ref="J19:K19" si="4">J20+J25</f>
        <v>10990.5</v>
      </c>
      <c r="K19" s="16">
        <f t="shared" si="4"/>
        <v>11418.5</v>
      </c>
    </row>
    <row r="20" spans="1:11" s="5" customFormat="1" ht="33.75" x14ac:dyDescent="0.2">
      <c r="A20" s="75" t="s">
        <v>270</v>
      </c>
      <c r="B20" s="77">
        <v>24</v>
      </c>
      <c r="C20" s="70">
        <v>113</v>
      </c>
      <c r="D20" s="13" t="s">
        <v>160</v>
      </c>
      <c r="E20" s="14" t="s">
        <v>3</v>
      </c>
      <c r="F20" s="13" t="s">
        <v>2</v>
      </c>
      <c r="G20" s="78" t="s">
        <v>9</v>
      </c>
      <c r="H20" s="12" t="s">
        <v>7</v>
      </c>
      <c r="I20" s="16">
        <f>I21</f>
        <v>10296</v>
      </c>
      <c r="J20" s="16">
        <f t="shared" ref="J20:K21" si="5">J21</f>
        <v>10708</v>
      </c>
      <c r="K20" s="16">
        <f t="shared" si="5"/>
        <v>11136</v>
      </c>
    </row>
    <row r="21" spans="1:11" s="5" customFormat="1" ht="33" customHeight="1" x14ac:dyDescent="0.2">
      <c r="A21" s="75" t="s">
        <v>293</v>
      </c>
      <c r="B21" s="77">
        <v>24</v>
      </c>
      <c r="C21" s="70">
        <v>113</v>
      </c>
      <c r="D21" s="13">
        <v>2</v>
      </c>
      <c r="E21" s="14">
        <v>1</v>
      </c>
      <c r="F21" s="13">
        <v>0</v>
      </c>
      <c r="G21" s="78">
        <v>0</v>
      </c>
      <c r="H21" s="12"/>
      <c r="I21" s="16">
        <f>I22</f>
        <v>10296</v>
      </c>
      <c r="J21" s="16">
        <f t="shared" si="5"/>
        <v>10708</v>
      </c>
      <c r="K21" s="16">
        <f t="shared" si="5"/>
        <v>11136</v>
      </c>
    </row>
    <row r="22" spans="1:11" s="5" customFormat="1" x14ac:dyDescent="0.2">
      <c r="A22" s="75" t="s">
        <v>224</v>
      </c>
      <c r="B22" s="77">
        <v>24</v>
      </c>
      <c r="C22" s="70">
        <v>113</v>
      </c>
      <c r="D22" s="13" t="s">
        <v>160</v>
      </c>
      <c r="E22" s="14">
        <v>1</v>
      </c>
      <c r="F22" s="13" t="s">
        <v>2</v>
      </c>
      <c r="G22" s="78" t="s">
        <v>223</v>
      </c>
      <c r="H22" s="12" t="s">
        <v>7</v>
      </c>
      <c r="I22" s="16">
        <f>I23</f>
        <v>10296</v>
      </c>
      <c r="J22" s="16">
        <f t="shared" ref="J22:K22" si="6">J23</f>
        <v>10708</v>
      </c>
      <c r="K22" s="16">
        <f t="shared" si="6"/>
        <v>11136</v>
      </c>
    </row>
    <row r="23" spans="1:11" s="5" customFormat="1" ht="22.5" x14ac:dyDescent="0.2">
      <c r="A23" s="75" t="s">
        <v>14</v>
      </c>
      <c r="B23" s="77">
        <v>24</v>
      </c>
      <c r="C23" s="70">
        <v>113</v>
      </c>
      <c r="D23" s="13" t="s">
        <v>160</v>
      </c>
      <c r="E23" s="14">
        <v>1</v>
      </c>
      <c r="F23" s="13" t="s">
        <v>2</v>
      </c>
      <c r="G23" s="78" t="s">
        <v>223</v>
      </c>
      <c r="H23" s="12">
        <v>200</v>
      </c>
      <c r="I23" s="16">
        <f>I24</f>
        <v>10296</v>
      </c>
      <c r="J23" s="16">
        <f t="shared" ref="J23:K23" si="7">J24</f>
        <v>10708</v>
      </c>
      <c r="K23" s="16">
        <f t="shared" si="7"/>
        <v>11136</v>
      </c>
    </row>
    <row r="24" spans="1:11" s="5" customFormat="1" ht="22.5" x14ac:dyDescent="0.2">
      <c r="A24" s="75" t="s">
        <v>13</v>
      </c>
      <c r="B24" s="77">
        <v>24</v>
      </c>
      <c r="C24" s="70">
        <v>113</v>
      </c>
      <c r="D24" s="13" t="s">
        <v>160</v>
      </c>
      <c r="E24" s="14">
        <v>1</v>
      </c>
      <c r="F24" s="13" t="s">
        <v>2</v>
      </c>
      <c r="G24" s="78" t="s">
        <v>223</v>
      </c>
      <c r="H24" s="12">
        <v>240</v>
      </c>
      <c r="I24" s="16">
        <v>10296</v>
      </c>
      <c r="J24" s="16">
        <v>10708</v>
      </c>
      <c r="K24" s="16">
        <v>11136</v>
      </c>
    </row>
    <row r="25" spans="1:11" s="5" customFormat="1" ht="45" x14ac:dyDescent="0.2">
      <c r="A25" s="75" t="s">
        <v>276</v>
      </c>
      <c r="B25" s="77">
        <v>24</v>
      </c>
      <c r="C25" s="70">
        <v>113</v>
      </c>
      <c r="D25" s="13">
        <v>11</v>
      </c>
      <c r="E25" s="14">
        <v>0</v>
      </c>
      <c r="F25" s="13" t="s">
        <v>2</v>
      </c>
      <c r="G25" s="78" t="s">
        <v>9</v>
      </c>
      <c r="H25" s="12"/>
      <c r="I25" s="16">
        <f>I26</f>
        <v>282.5</v>
      </c>
      <c r="J25" s="16">
        <f t="shared" ref="J25:K25" si="8">J26</f>
        <v>282.5</v>
      </c>
      <c r="K25" s="16">
        <f t="shared" si="8"/>
        <v>282.5</v>
      </c>
    </row>
    <row r="26" spans="1:11" s="5" customFormat="1" ht="26.1" customHeight="1" x14ac:dyDescent="0.2">
      <c r="A26" s="75" t="s">
        <v>298</v>
      </c>
      <c r="B26" s="77">
        <v>24</v>
      </c>
      <c r="C26" s="70">
        <v>113</v>
      </c>
      <c r="D26" s="13">
        <v>11</v>
      </c>
      <c r="E26" s="14">
        <v>1</v>
      </c>
      <c r="F26" s="13" t="s">
        <v>2</v>
      </c>
      <c r="G26" s="78" t="s">
        <v>9</v>
      </c>
      <c r="H26" s="12" t="s">
        <v>7</v>
      </c>
      <c r="I26" s="16">
        <f>I27</f>
        <v>282.5</v>
      </c>
      <c r="J26" s="16">
        <f t="shared" ref="J26:K26" si="9">J27</f>
        <v>282.5</v>
      </c>
      <c r="K26" s="16">
        <f t="shared" si="9"/>
        <v>282.5</v>
      </c>
    </row>
    <row r="27" spans="1:11" s="5" customFormat="1" ht="22.5" x14ac:dyDescent="0.2">
      <c r="A27" s="75" t="s">
        <v>80</v>
      </c>
      <c r="B27" s="77">
        <v>24</v>
      </c>
      <c r="C27" s="70">
        <v>113</v>
      </c>
      <c r="D27" s="13">
        <v>11</v>
      </c>
      <c r="E27" s="14">
        <v>1</v>
      </c>
      <c r="F27" s="13" t="s">
        <v>2</v>
      </c>
      <c r="G27" s="78" t="s">
        <v>79</v>
      </c>
      <c r="H27" s="12" t="s">
        <v>7</v>
      </c>
      <c r="I27" s="16">
        <f>I28</f>
        <v>282.5</v>
      </c>
      <c r="J27" s="16">
        <f t="shared" ref="J27:K27" si="10">J28</f>
        <v>282.5</v>
      </c>
      <c r="K27" s="16">
        <f t="shared" si="10"/>
        <v>282.5</v>
      </c>
    </row>
    <row r="28" spans="1:11" s="5" customFormat="1" ht="22.5" x14ac:dyDescent="0.2">
      <c r="A28" s="75" t="s">
        <v>14</v>
      </c>
      <c r="B28" s="77">
        <v>24</v>
      </c>
      <c r="C28" s="70">
        <v>113</v>
      </c>
      <c r="D28" s="13">
        <v>11</v>
      </c>
      <c r="E28" s="14">
        <v>1</v>
      </c>
      <c r="F28" s="13" t="s">
        <v>2</v>
      </c>
      <c r="G28" s="78" t="s">
        <v>79</v>
      </c>
      <c r="H28" s="12">
        <v>200</v>
      </c>
      <c r="I28" s="16">
        <f>I29</f>
        <v>282.5</v>
      </c>
      <c r="J28" s="16">
        <f t="shared" ref="J28:K28" si="11">J29</f>
        <v>282.5</v>
      </c>
      <c r="K28" s="16">
        <f t="shared" si="11"/>
        <v>282.5</v>
      </c>
    </row>
    <row r="29" spans="1:11" s="5" customFormat="1" ht="22.5" x14ac:dyDescent="0.2">
      <c r="A29" s="75" t="s">
        <v>13</v>
      </c>
      <c r="B29" s="77">
        <v>24</v>
      </c>
      <c r="C29" s="70">
        <v>113</v>
      </c>
      <c r="D29" s="13">
        <v>11</v>
      </c>
      <c r="E29" s="14">
        <v>1</v>
      </c>
      <c r="F29" s="13" t="s">
        <v>2</v>
      </c>
      <c r="G29" s="78" t="s">
        <v>79</v>
      </c>
      <c r="H29" s="12">
        <v>240</v>
      </c>
      <c r="I29" s="16">
        <v>282.5</v>
      </c>
      <c r="J29" s="16">
        <v>282.5</v>
      </c>
      <c r="K29" s="16">
        <v>282.5</v>
      </c>
    </row>
    <row r="30" spans="1:11" s="5" customFormat="1" x14ac:dyDescent="0.2">
      <c r="A30" s="75" t="s">
        <v>104</v>
      </c>
      <c r="B30" s="77">
        <v>24</v>
      </c>
      <c r="C30" s="70">
        <v>400</v>
      </c>
      <c r="D30" s="13"/>
      <c r="E30" s="14" t="s">
        <v>7</v>
      </c>
      <c r="F30" s="13" t="s">
        <v>7</v>
      </c>
      <c r="G30" s="78" t="s">
        <v>7</v>
      </c>
      <c r="H30" s="12" t="s">
        <v>7</v>
      </c>
      <c r="I30" s="16">
        <f>I31+I41+I62</f>
        <v>86500.03</v>
      </c>
      <c r="J30" s="16">
        <f>J31+J41+J62</f>
        <v>41769.619999999995</v>
      </c>
      <c r="K30" s="16">
        <f>K31+K41+K62</f>
        <v>43661.54</v>
      </c>
    </row>
    <row r="31" spans="1:11" s="5" customFormat="1" x14ac:dyDescent="0.2">
      <c r="A31" s="75" t="s">
        <v>257</v>
      </c>
      <c r="B31" s="77">
        <v>24</v>
      </c>
      <c r="C31" s="70">
        <v>408</v>
      </c>
      <c r="D31" s="13"/>
      <c r="E31" s="14"/>
      <c r="F31" s="13"/>
      <c r="G31" s="78"/>
      <c r="H31" s="12"/>
      <c r="I31" s="16">
        <f>I32</f>
        <v>6651.58</v>
      </c>
      <c r="J31" s="16">
        <f t="shared" ref="J31:K31" si="12">J32</f>
        <v>3030.32</v>
      </c>
      <c r="K31" s="16">
        <f t="shared" si="12"/>
        <v>3151.54</v>
      </c>
    </row>
    <row r="32" spans="1:11" s="5" customFormat="1" ht="45" x14ac:dyDescent="0.2">
      <c r="A32" s="75" t="s">
        <v>272</v>
      </c>
      <c r="B32" s="77">
        <v>24</v>
      </c>
      <c r="C32" s="70">
        <v>408</v>
      </c>
      <c r="D32" s="13">
        <v>3</v>
      </c>
      <c r="E32" s="14">
        <v>0</v>
      </c>
      <c r="F32" s="13">
        <v>0</v>
      </c>
      <c r="G32" s="78">
        <v>0</v>
      </c>
      <c r="H32" s="12"/>
      <c r="I32" s="16">
        <f>I38+I33</f>
        <v>6651.58</v>
      </c>
      <c r="J32" s="16">
        <f>J33</f>
        <v>3030.32</v>
      </c>
      <c r="K32" s="16">
        <f>K33</f>
        <v>3151.54</v>
      </c>
    </row>
    <row r="33" spans="1:12" s="5" customFormat="1" ht="33.75" x14ac:dyDescent="0.2">
      <c r="A33" s="75" t="s">
        <v>258</v>
      </c>
      <c r="B33" s="77">
        <v>24</v>
      </c>
      <c r="C33" s="70">
        <v>408</v>
      </c>
      <c r="D33" s="13">
        <v>3</v>
      </c>
      <c r="E33" s="14">
        <v>0</v>
      </c>
      <c r="F33" s="13">
        <v>0</v>
      </c>
      <c r="G33" s="78">
        <v>76800</v>
      </c>
      <c r="H33" s="12"/>
      <c r="I33" s="16">
        <f>I36+I34</f>
        <v>5213.7700000000004</v>
      </c>
      <c r="J33" s="16">
        <f t="shared" ref="J33:K33" si="13">J36+J34</f>
        <v>3030.32</v>
      </c>
      <c r="K33" s="16">
        <f t="shared" si="13"/>
        <v>3151.54</v>
      </c>
    </row>
    <row r="34" spans="1:12" s="5" customFormat="1" ht="22.5" x14ac:dyDescent="0.2">
      <c r="A34" s="75" t="s">
        <v>14</v>
      </c>
      <c r="B34" s="77">
        <v>24</v>
      </c>
      <c r="C34" s="70">
        <v>408</v>
      </c>
      <c r="D34" s="13">
        <v>3</v>
      </c>
      <c r="E34" s="14">
        <v>0</v>
      </c>
      <c r="F34" s="13">
        <v>0</v>
      </c>
      <c r="G34" s="78">
        <v>76800</v>
      </c>
      <c r="H34" s="12">
        <v>200</v>
      </c>
      <c r="I34" s="16">
        <f>I35</f>
        <v>2300</v>
      </c>
      <c r="J34" s="16">
        <f t="shared" ref="J34:K34" si="14">J35</f>
        <v>0</v>
      </c>
      <c r="K34" s="16">
        <f t="shared" si="14"/>
        <v>0</v>
      </c>
    </row>
    <row r="35" spans="1:12" s="5" customFormat="1" ht="22.5" x14ac:dyDescent="0.2">
      <c r="A35" s="75" t="s">
        <v>13</v>
      </c>
      <c r="B35" s="77">
        <v>24</v>
      </c>
      <c r="C35" s="70">
        <v>408</v>
      </c>
      <c r="D35" s="13">
        <v>3</v>
      </c>
      <c r="E35" s="14">
        <v>0</v>
      </c>
      <c r="F35" s="13">
        <v>0</v>
      </c>
      <c r="G35" s="78">
        <v>76800</v>
      </c>
      <c r="H35" s="12">
        <v>240</v>
      </c>
      <c r="I35" s="16">
        <v>2300</v>
      </c>
      <c r="J35" s="16">
        <v>0</v>
      </c>
      <c r="K35" s="16">
        <v>0</v>
      </c>
    </row>
    <row r="36" spans="1:12" s="5" customFormat="1" x14ac:dyDescent="0.2">
      <c r="A36" s="75" t="s">
        <v>29</v>
      </c>
      <c r="B36" s="77">
        <v>24</v>
      </c>
      <c r="C36" s="70">
        <v>408</v>
      </c>
      <c r="D36" s="13">
        <v>3</v>
      </c>
      <c r="E36" s="14">
        <v>0</v>
      </c>
      <c r="F36" s="13">
        <v>0</v>
      </c>
      <c r="G36" s="78">
        <v>76800</v>
      </c>
      <c r="H36" s="12">
        <v>500</v>
      </c>
      <c r="I36" s="16">
        <f>I37</f>
        <v>2913.77</v>
      </c>
      <c r="J36" s="16">
        <f t="shared" ref="J36:K36" si="15">J37</f>
        <v>3030.32</v>
      </c>
      <c r="K36" s="16">
        <f t="shared" si="15"/>
        <v>3151.54</v>
      </c>
    </row>
    <row r="37" spans="1:12" s="5" customFormat="1" x14ac:dyDescent="0.2">
      <c r="A37" s="75" t="s">
        <v>28</v>
      </c>
      <c r="B37" s="77">
        <v>24</v>
      </c>
      <c r="C37" s="70">
        <v>408</v>
      </c>
      <c r="D37" s="13">
        <v>3</v>
      </c>
      <c r="E37" s="14">
        <v>0</v>
      </c>
      <c r="F37" s="13">
        <v>0</v>
      </c>
      <c r="G37" s="78">
        <v>76800</v>
      </c>
      <c r="H37" s="12">
        <v>540</v>
      </c>
      <c r="I37" s="16">
        <v>2913.77</v>
      </c>
      <c r="J37" s="16">
        <v>3030.32</v>
      </c>
      <c r="K37" s="16">
        <v>3151.54</v>
      </c>
    </row>
    <row r="38" spans="1:12" s="5" customFormat="1" ht="22.5" x14ac:dyDescent="0.2">
      <c r="A38" s="75" t="s">
        <v>306</v>
      </c>
      <c r="B38" s="77">
        <v>24</v>
      </c>
      <c r="C38" s="70">
        <v>408</v>
      </c>
      <c r="D38" s="13">
        <v>3</v>
      </c>
      <c r="E38" s="14">
        <v>0</v>
      </c>
      <c r="F38" s="13">
        <v>0</v>
      </c>
      <c r="G38" s="78" t="s">
        <v>305</v>
      </c>
      <c r="H38" s="12"/>
      <c r="I38" s="16">
        <f>I39</f>
        <v>1437.81</v>
      </c>
      <c r="J38" s="16">
        <v>0</v>
      </c>
      <c r="K38" s="16">
        <v>0</v>
      </c>
    </row>
    <row r="39" spans="1:12" s="5" customFormat="1" x14ac:dyDescent="0.2">
      <c r="A39" s="75" t="s">
        <v>29</v>
      </c>
      <c r="B39" s="77">
        <v>24</v>
      </c>
      <c r="C39" s="70">
        <v>408</v>
      </c>
      <c r="D39" s="13">
        <v>3</v>
      </c>
      <c r="E39" s="14">
        <v>0</v>
      </c>
      <c r="F39" s="13">
        <v>0</v>
      </c>
      <c r="G39" s="78" t="str">
        <f>G38</f>
        <v>S3080</v>
      </c>
      <c r="H39" s="12">
        <v>500</v>
      </c>
      <c r="I39" s="16">
        <f>I40</f>
        <v>1437.81</v>
      </c>
      <c r="J39" s="16">
        <v>0</v>
      </c>
      <c r="K39" s="16">
        <v>0</v>
      </c>
    </row>
    <row r="40" spans="1:12" s="5" customFormat="1" x14ac:dyDescent="0.2">
      <c r="A40" s="115" t="s">
        <v>28</v>
      </c>
      <c r="B40" s="77">
        <v>24</v>
      </c>
      <c r="C40" s="70">
        <v>408</v>
      </c>
      <c r="D40" s="13">
        <v>3</v>
      </c>
      <c r="E40" s="14">
        <v>0</v>
      </c>
      <c r="F40" s="13">
        <v>0</v>
      </c>
      <c r="G40" s="78" t="str">
        <f>G39</f>
        <v>S3080</v>
      </c>
      <c r="H40" s="12">
        <v>540</v>
      </c>
      <c r="I40" s="16">
        <v>1437.81</v>
      </c>
      <c r="J40" s="16">
        <v>0</v>
      </c>
      <c r="K40" s="16">
        <v>0</v>
      </c>
    </row>
    <row r="41" spans="1:12" s="5" customFormat="1" x14ac:dyDescent="0.2">
      <c r="A41" s="75" t="s">
        <v>222</v>
      </c>
      <c r="B41" s="77">
        <v>24</v>
      </c>
      <c r="C41" s="70">
        <v>409</v>
      </c>
      <c r="D41" s="13" t="s">
        <v>7</v>
      </c>
      <c r="E41" s="14" t="s">
        <v>7</v>
      </c>
      <c r="F41" s="13" t="s">
        <v>7</v>
      </c>
      <c r="G41" s="78" t="s">
        <v>7</v>
      </c>
      <c r="H41" s="12" t="s">
        <v>7</v>
      </c>
      <c r="I41" s="16">
        <f>I42</f>
        <v>70069.45</v>
      </c>
      <c r="J41" s="16">
        <f t="shared" ref="J41:K41" si="16">J42</f>
        <v>28872.3</v>
      </c>
      <c r="K41" s="16">
        <f t="shared" si="16"/>
        <v>30288</v>
      </c>
    </row>
    <row r="42" spans="1:12" s="5" customFormat="1" ht="48.6" customHeight="1" x14ac:dyDescent="0.2">
      <c r="A42" s="75" t="s">
        <v>272</v>
      </c>
      <c r="B42" s="77">
        <v>24</v>
      </c>
      <c r="C42" s="70">
        <v>409</v>
      </c>
      <c r="D42" s="13">
        <v>3</v>
      </c>
      <c r="E42" s="14" t="s">
        <v>3</v>
      </c>
      <c r="F42" s="13" t="s">
        <v>2</v>
      </c>
      <c r="G42" s="78" t="s">
        <v>9</v>
      </c>
      <c r="H42" s="12" t="s">
        <v>7</v>
      </c>
      <c r="I42" s="16">
        <f>I55+I46+I49+I52+I58+I43</f>
        <v>70069.45</v>
      </c>
      <c r="J42" s="16">
        <f>J55+J46+J49+J52+J58+J43</f>
        <v>28872.3</v>
      </c>
      <c r="K42" s="16">
        <f>K55+K46+K49+K52+K58+K43</f>
        <v>30288</v>
      </c>
      <c r="L42" s="62"/>
    </row>
    <row r="43" spans="1:12" s="5" customFormat="1" ht="20.100000000000001" customHeight="1" x14ac:dyDescent="0.2">
      <c r="A43" s="75" t="s">
        <v>221</v>
      </c>
      <c r="B43" s="77">
        <v>24</v>
      </c>
      <c r="C43" s="70">
        <v>409</v>
      </c>
      <c r="D43" s="13">
        <v>3</v>
      </c>
      <c r="E43" s="14" t="s">
        <v>3</v>
      </c>
      <c r="F43" s="13" t="s">
        <v>2</v>
      </c>
      <c r="G43" s="78">
        <v>83200</v>
      </c>
      <c r="H43" s="12"/>
      <c r="I43" s="16">
        <f>I44</f>
        <v>5058.2120000000004</v>
      </c>
      <c r="J43" s="16">
        <f t="shared" ref="J43:K44" si="17">J44</f>
        <v>8073.835</v>
      </c>
      <c r="K43" s="16">
        <f t="shared" si="17"/>
        <v>8678.2049999999999</v>
      </c>
    </row>
    <row r="44" spans="1:12" s="5" customFormat="1" ht="20.100000000000001" customHeight="1" x14ac:dyDescent="0.2">
      <c r="A44" s="75" t="s">
        <v>71</v>
      </c>
      <c r="B44" s="77">
        <v>24</v>
      </c>
      <c r="C44" s="70">
        <v>409</v>
      </c>
      <c r="D44" s="13">
        <v>3</v>
      </c>
      <c r="E44" s="14" t="s">
        <v>3</v>
      </c>
      <c r="F44" s="13" t="s">
        <v>2</v>
      </c>
      <c r="G44" s="78">
        <v>83200</v>
      </c>
      <c r="H44" s="12">
        <v>800</v>
      </c>
      <c r="I44" s="16">
        <f>I45</f>
        <v>5058.2120000000004</v>
      </c>
      <c r="J44" s="16">
        <f t="shared" si="17"/>
        <v>8073.835</v>
      </c>
      <c r="K44" s="16">
        <f t="shared" si="17"/>
        <v>8678.2049999999999</v>
      </c>
    </row>
    <row r="45" spans="1:12" s="5" customFormat="1" ht="20.100000000000001" customHeight="1" x14ac:dyDescent="0.2">
      <c r="A45" s="75" t="s">
        <v>140</v>
      </c>
      <c r="B45" s="77">
        <v>24</v>
      </c>
      <c r="C45" s="70">
        <v>409</v>
      </c>
      <c r="D45" s="13">
        <v>3</v>
      </c>
      <c r="E45" s="14" t="s">
        <v>3</v>
      </c>
      <c r="F45" s="13" t="s">
        <v>2</v>
      </c>
      <c r="G45" s="78">
        <v>83200</v>
      </c>
      <c r="H45" s="12">
        <v>870</v>
      </c>
      <c r="I45" s="16">
        <v>5058.2120000000004</v>
      </c>
      <c r="J45" s="16">
        <v>8073.835</v>
      </c>
      <c r="K45" s="16">
        <v>8678.2049999999999</v>
      </c>
    </row>
    <row r="46" spans="1:12" s="5" customFormat="1" ht="33.75" x14ac:dyDescent="0.2">
      <c r="A46" s="75" t="s">
        <v>370</v>
      </c>
      <c r="B46" s="77">
        <v>24</v>
      </c>
      <c r="C46" s="70">
        <v>409</v>
      </c>
      <c r="D46" s="13">
        <v>3</v>
      </c>
      <c r="E46" s="14" t="s">
        <v>3</v>
      </c>
      <c r="F46" s="13" t="s">
        <v>2</v>
      </c>
      <c r="G46" s="78" t="s">
        <v>219</v>
      </c>
      <c r="H46" s="12" t="s">
        <v>7</v>
      </c>
      <c r="I46" s="16">
        <f>I47</f>
        <v>84.5</v>
      </c>
      <c r="J46" s="16">
        <f t="shared" ref="J46:K46" si="18">J47</f>
        <v>79.5</v>
      </c>
      <c r="K46" s="16">
        <f t="shared" si="18"/>
        <v>79.5</v>
      </c>
    </row>
    <row r="47" spans="1:12" s="5" customFormat="1" ht="22.5" x14ac:dyDescent="0.2">
      <c r="A47" s="75" t="s">
        <v>14</v>
      </c>
      <c r="B47" s="77">
        <v>24</v>
      </c>
      <c r="C47" s="70">
        <v>409</v>
      </c>
      <c r="D47" s="13">
        <v>3</v>
      </c>
      <c r="E47" s="14" t="s">
        <v>3</v>
      </c>
      <c r="F47" s="13" t="s">
        <v>2</v>
      </c>
      <c r="G47" s="78" t="s">
        <v>219</v>
      </c>
      <c r="H47" s="12">
        <v>200</v>
      </c>
      <c r="I47" s="16">
        <f>I48</f>
        <v>84.5</v>
      </c>
      <c r="J47" s="16">
        <f t="shared" ref="J47:K47" si="19">J48</f>
        <v>79.5</v>
      </c>
      <c r="K47" s="16">
        <f t="shared" si="19"/>
        <v>79.5</v>
      </c>
    </row>
    <row r="48" spans="1:12" s="5" customFormat="1" ht="22.5" x14ac:dyDescent="0.2">
      <c r="A48" s="75" t="s">
        <v>13</v>
      </c>
      <c r="B48" s="77">
        <v>24</v>
      </c>
      <c r="C48" s="70">
        <v>409</v>
      </c>
      <c r="D48" s="13">
        <v>3</v>
      </c>
      <c r="E48" s="14" t="s">
        <v>3</v>
      </c>
      <c r="F48" s="13" t="s">
        <v>2</v>
      </c>
      <c r="G48" s="78" t="s">
        <v>219</v>
      </c>
      <c r="H48" s="12">
        <v>240</v>
      </c>
      <c r="I48" s="16">
        <v>84.5</v>
      </c>
      <c r="J48" s="16">
        <v>79.5</v>
      </c>
      <c r="K48" s="16">
        <v>79.5</v>
      </c>
    </row>
    <row r="49" spans="1:11" s="5" customFormat="1" ht="78.75" x14ac:dyDescent="0.2">
      <c r="A49" s="75" t="s">
        <v>250</v>
      </c>
      <c r="B49" s="77">
        <v>24</v>
      </c>
      <c r="C49" s="70">
        <v>409</v>
      </c>
      <c r="D49" s="13">
        <v>3</v>
      </c>
      <c r="E49" s="14" t="s">
        <v>3</v>
      </c>
      <c r="F49" s="13" t="s">
        <v>2</v>
      </c>
      <c r="G49" s="78" t="s">
        <v>218</v>
      </c>
      <c r="H49" s="12" t="s">
        <v>7</v>
      </c>
      <c r="I49" s="16">
        <f>I50</f>
        <v>10854.473</v>
      </c>
      <c r="J49" s="16">
        <f t="shared" ref="J49:K49" si="20">J50</f>
        <v>11811.7</v>
      </c>
      <c r="K49" s="16">
        <f t="shared" si="20"/>
        <v>12583.03</v>
      </c>
    </row>
    <row r="50" spans="1:11" s="5" customFormat="1" x14ac:dyDescent="0.2">
      <c r="A50" s="75" t="s">
        <v>29</v>
      </c>
      <c r="B50" s="77">
        <v>24</v>
      </c>
      <c r="C50" s="70">
        <v>409</v>
      </c>
      <c r="D50" s="13">
        <v>3</v>
      </c>
      <c r="E50" s="14" t="s">
        <v>3</v>
      </c>
      <c r="F50" s="13" t="s">
        <v>2</v>
      </c>
      <c r="G50" s="78" t="s">
        <v>218</v>
      </c>
      <c r="H50" s="12">
        <v>500</v>
      </c>
      <c r="I50" s="16">
        <f>I51</f>
        <v>10854.473</v>
      </c>
      <c r="J50" s="16">
        <f t="shared" ref="J50:K50" si="21">J51</f>
        <v>11811.7</v>
      </c>
      <c r="K50" s="16">
        <f t="shared" si="21"/>
        <v>12583.03</v>
      </c>
    </row>
    <row r="51" spans="1:11" s="5" customFormat="1" x14ac:dyDescent="0.2">
      <c r="A51" s="75" t="s">
        <v>28</v>
      </c>
      <c r="B51" s="77">
        <v>24</v>
      </c>
      <c r="C51" s="70">
        <v>409</v>
      </c>
      <c r="D51" s="13">
        <v>3</v>
      </c>
      <c r="E51" s="14" t="s">
        <v>3</v>
      </c>
      <c r="F51" s="13" t="s">
        <v>2</v>
      </c>
      <c r="G51" s="78" t="s">
        <v>218</v>
      </c>
      <c r="H51" s="12">
        <v>540</v>
      </c>
      <c r="I51" s="16">
        <v>10854.473</v>
      </c>
      <c r="J51" s="16">
        <v>11811.7</v>
      </c>
      <c r="K51" s="16">
        <v>12583.03</v>
      </c>
    </row>
    <row r="52" spans="1:11" s="5" customFormat="1" ht="78.75" x14ac:dyDescent="0.2">
      <c r="A52" s="75" t="s">
        <v>251</v>
      </c>
      <c r="B52" s="77">
        <v>24</v>
      </c>
      <c r="C52" s="70">
        <v>409</v>
      </c>
      <c r="D52" s="13">
        <v>3</v>
      </c>
      <c r="E52" s="14" t="s">
        <v>3</v>
      </c>
      <c r="F52" s="13" t="s">
        <v>2</v>
      </c>
      <c r="G52" s="78" t="s">
        <v>217</v>
      </c>
      <c r="H52" s="12" t="s">
        <v>7</v>
      </c>
      <c r="I52" s="16">
        <f>I53</f>
        <v>722</v>
      </c>
      <c r="J52" s="16">
        <f t="shared" ref="J52:K53" si="22">J53</f>
        <v>722</v>
      </c>
      <c r="K52" s="16">
        <f t="shared" si="22"/>
        <v>722</v>
      </c>
    </row>
    <row r="53" spans="1:11" s="5" customFormat="1" x14ac:dyDescent="0.2">
      <c r="A53" s="75" t="s">
        <v>29</v>
      </c>
      <c r="B53" s="77">
        <v>24</v>
      </c>
      <c r="C53" s="70">
        <v>409</v>
      </c>
      <c r="D53" s="13">
        <v>3</v>
      </c>
      <c r="E53" s="14" t="s">
        <v>3</v>
      </c>
      <c r="F53" s="13" t="s">
        <v>2</v>
      </c>
      <c r="G53" s="78" t="s">
        <v>217</v>
      </c>
      <c r="H53" s="12">
        <v>500</v>
      </c>
      <c r="I53" s="16">
        <f>I54</f>
        <v>722</v>
      </c>
      <c r="J53" s="16">
        <f t="shared" si="22"/>
        <v>722</v>
      </c>
      <c r="K53" s="16">
        <f t="shared" si="22"/>
        <v>722</v>
      </c>
    </row>
    <row r="54" spans="1:11" s="5" customFormat="1" x14ac:dyDescent="0.2">
      <c r="A54" s="75" t="s">
        <v>28</v>
      </c>
      <c r="B54" s="77">
        <v>24</v>
      </c>
      <c r="C54" s="70">
        <v>409</v>
      </c>
      <c r="D54" s="13">
        <v>3</v>
      </c>
      <c r="E54" s="14" t="s">
        <v>3</v>
      </c>
      <c r="F54" s="13" t="s">
        <v>2</v>
      </c>
      <c r="G54" s="78" t="s">
        <v>217</v>
      </c>
      <c r="H54" s="12">
        <v>540</v>
      </c>
      <c r="I54" s="16">
        <v>722</v>
      </c>
      <c r="J54" s="16">
        <v>722</v>
      </c>
      <c r="K54" s="16">
        <v>722</v>
      </c>
    </row>
    <row r="55" spans="1:11" s="5" customFormat="1" ht="90" x14ac:dyDescent="0.2">
      <c r="A55" s="75" t="s">
        <v>246</v>
      </c>
      <c r="B55" s="77">
        <v>24</v>
      </c>
      <c r="C55" s="70">
        <v>409</v>
      </c>
      <c r="D55" s="13">
        <v>3</v>
      </c>
      <c r="E55" s="14" t="s">
        <v>3</v>
      </c>
      <c r="F55" s="13" t="s">
        <v>2</v>
      </c>
      <c r="G55" s="78" t="s">
        <v>336</v>
      </c>
      <c r="H55" s="12" t="s">
        <v>7</v>
      </c>
      <c r="I55" s="16">
        <f>I56</f>
        <v>8150.2650000000003</v>
      </c>
      <c r="J55" s="16">
        <f t="shared" ref="J55:K55" si="23">J56</f>
        <v>8185.2650000000003</v>
      </c>
      <c r="K55" s="16">
        <f t="shared" si="23"/>
        <v>8225.2649999999994</v>
      </c>
    </row>
    <row r="56" spans="1:11" s="5" customFormat="1" ht="22.5" x14ac:dyDescent="0.2">
      <c r="A56" s="75" t="s">
        <v>14</v>
      </c>
      <c r="B56" s="77">
        <v>24</v>
      </c>
      <c r="C56" s="70">
        <v>409</v>
      </c>
      <c r="D56" s="13">
        <v>3</v>
      </c>
      <c r="E56" s="14" t="s">
        <v>3</v>
      </c>
      <c r="F56" s="13" t="s">
        <v>2</v>
      </c>
      <c r="G56" s="78" t="s">
        <v>336</v>
      </c>
      <c r="H56" s="12">
        <v>200</v>
      </c>
      <c r="I56" s="16">
        <f>I57</f>
        <v>8150.2650000000003</v>
      </c>
      <c r="J56" s="16">
        <f t="shared" ref="J56:K56" si="24">J57</f>
        <v>8185.2650000000003</v>
      </c>
      <c r="K56" s="16">
        <f t="shared" si="24"/>
        <v>8225.2649999999994</v>
      </c>
    </row>
    <row r="57" spans="1:11" s="5" customFormat="1" ht="22.5" x14ac:dyDescent="0.2">
      <c r="A57" s="75" t="s">
        <v>13</v>
      </c>
      <c r="B57" s="77">
        <v>24</v>
      </c>
      <c r="C57" s="70">
        <v>409</v>
      </c>
      <c r="D57" s="13">
        <v>3</v>
      </c>
      <c r="E57" s="14" t="s">
        <v>3</v>
      </c>
      <c r="F57" s="13" t="s">
        <v>2</v>
      </c>
      <c r="G57" s="78" t="s">
        <v>336</v>
      </c>
      <c r="H57" s="12">
        <v>240</v>
      </c>
      <c r="I57" s="16">
        <v>8150.2650000000003</v>
      </c>
      <c r="J57" s="16">
        <v>8185.2650000000003</v>
      </c>
      <c r="K57" s="16">
        <v>8225.2649999999994</v>
      </c>
    </row>
    <row r="58" spans="1:11" s="5" customFormat="1" x14ac:dyDescent="0.2">
      <c r="A58" s="75" t="s">
        <v>261</v>
      </c>
      <c r="B58" s="77">
        <v>24</v>
      </c>
      <c r="C58" s="70">
        <v>409</v>
      </c>
      <c r="D58" s="13">
        <v>3</v>
      </c>
      <c r="E58" s="14">
        <v>0</v>
      </c>
      <c r="F58" s="13" t="s">
        <v>262</v>
      </c>
      <c r="G58" s="78">
        <v>0</v>
      </c>
      <c r="H58" s="12"/>
      <c r="I58" s="16">
        <f>I59</f>
        <v>45200</v>
      </c>
      <c r="J58" s="16">
        <f t="shared" ref="J58:K58" si="25">J59</f>
        <v>0</v>
      </c>
      <c r="K58" s="16">
        <f t="shared" si="25"/>
        <v>0</v>
      </c>
    </row>
    <row r="59" spans="1:11" s="5" customFormat="1" ht="45" x14ac:dyDescent="0.2">
      <c r="A59" s="103" t="s">
        <v>337</v>
      </c>
      <c r="B59" s="77">
        <v>24</v>
      </c>
      <c r="C59" s="70">
        <v>409</v>
      </c>
      <c r="D59" s="13">
        <v>3</v>
      </c>
      <c r="E59" s="14">
        <v>0</v>
      </c>
      <c r="F59" s="13" t="str">
        <f>F58</f>
        <v>R1</v>
      </c>
      <c r="G59" s="78" t="s">
        <v>260</v>
      </c>
      <c r="H59" s="12"/>
      <c r="I59" s="16">
        <f>I60</f>
        <v>45200</v>
      </c>
      <c r="J59" s="16">
        <f t="shared" ref="J59:K59" si="26">J60</f>
        <v>0</v>
      </c>
      <c r="K59" s="16">
        <f t="shared" si="26"/>
        <v>0</v>
      </c>
    </row>
    <row r="60" spans="1:11" s="5" customFormat="1" ht="22.5" x14ac:dyDescent="0.2">
      <c r="A60" s="75" t="s">
        <v>14</v>
      </c>
      <c r="B60" s="77">
        <v>24</v>
      </c>
      <c r="C60" s="70">
        <v>409</v>
      </c>
      <c r="D60" s="13">
        <v>3</v>
      </c>
      <c r="E60" s="14">
        <v>0</v>
      </c>
      <c r="F60" s="13" t="str">
        <f>F59</f>
        <v>R1</v>
      </c>
      <c r="G60" s="78" t="s">
        <v>260</v>
      </c>
      <c r="H60" s="12">
        <v>200</v>
      </c>
      <c r="I60" s="16">
        <f>I61</f>
        <v>45200</v>
      </c>
      <c r="J60" s="16">
        <f t="shared" ref="J60:K60" si="27">J61</f>
        <v>0</v>
      </c>
      <c r="K60" s="16">
        <f t="shared" si="27"/>
        <v>0</v>
      </c>
    </row>
    <row r="61" spans="1:11" s="5" customFormat="1" ht="22.5" x14ac:dyDescent="0.2">
      <c r="A61" s="75" t="s">
        <v>13</v>
      </c>
      <c r="B61" s="77">
        <v>24</v>
      </c>
      <c r="C61" s="70">
        <v>409</v>
      </c>
      <c r="D61" s="13">
        <v>3</v>
      </c>
      <c r="E61" s="14">
        <v>0</v>
      </c>
      <c r="F61" s="13" t="str">
        <f>F59</f>
        <v>R1</v>
      </c>
      <c r="G61" s="78" t="s">
        <v>260</v>
      </c>
      <c r="H61" s="12">
        <v>240</v>
      </c>
      <c r="I61" s="16">
        <v>45200</v>
      </c>
      <c r="J61" s="16">
        <v>0</v>
      </c>
      <c r="K61" s="16">
        <v>0</v>
      </c>
    </row>
    <row r="62" spans="1:11" s="133" customFormat="1" ht="19.5" customHeight="1" x14ac:dyDescent="0.25">
      <c r="A62" s="115" t="s">
        <v>103</v>
      </c>
      <c r="B62" s="116">
        <v>24</v>
      </c>
      <c r="C62" s="94">
        <v>412</v>
      </c>
      <c r="D62" s="117" t="s">
        <v>7</v>
      </c>
      <c r="E62" s="118" t="s">
        <v>7</v>
      </c>
      <c r="F62" s="117" t="s">
        <v>7</v>
      </c>
      <c r="G62" s="119" t="s">
        <v>7</v>
      </c>
      <c r="H62" s="95" t="s">
        <v>7</v>
      </c>
      <c r="I62" s="120">
        <f>I63</f>
        <v>9779</v>
      </c>
      <c r="J62" s="120">
        <f t="shared" ref="J62:K63" si="28">J63</f>
        <v>9867</v>
      </c>
      <c r="K62" s="120">
        <f t="shared" si="28"/>
        <v>10222</v>
      </c>
    </row>
    <row r="63" spans="1:11" s="5" customFormat="1" ht="44.25" customHeight="1" x14ac:dyDescent="0.2">
      <c r="A63" s="100" t="s">
        <v>270</v>
      </c>
      <c r="B63" s="77">
        <v>24</v>
      </c>
      <c r="C63" s="70">
        <v>412</v>
      </c>
      <c r="D63" s="13" t="s">
        <v>160</v>
      </c>
      <c r="E63" s="14">
        <v>0</v>
      </c>
      <c r="F63" s="13" t="s">
        <v>2</v>
      </c>
      <c r="G63" s="78" t="s">
        <v>9</v>
      </c>
      <c r="H63" s="12" t="s">
        <v>7</v>
      </c>
      <c r="I63" s="16">
        <f>I64</f>
        <v>9779</v>
      </c>
      <c r="J63" s="16">
        <f t="shared" si="28"/>
        <v>9867</v>
      </c>
      <c r="K63" s="16">
        <f t="shared" si="28"/>
        <v>10222</v>
      </c>
    </row>
    <row r="64" spans="1:11" s="5" customFormat="1" ht="41.65" customHeight="1" x14ac:dyDescent="0.2">
      <c r="A64" s="100" t="s">
        <v>293</v>
      </c>
      <c r="B64" s="77">
        <v>24</v>
      </c>
      <c r="C64" s="70">
        <v>412</v>
      </c>
      <c r="D64" s="13" t="s">
        <v>160</v>
      </c>
      <c r="E64" s="14">
        <v>1</v>
      </c>
      <c r="F64" s="13" t="s">
        <v>2</v>
      </c>
      <c r="G64" s="78" t="s">
        <v>9</v>
      </c>
      <c r="H64" s="12"/>
      <c r="I64" s="16">
        <f>I65</f>
        <v>9779</v>
      </c>
      <c r="J64" s="16">
        <f t="shared" ref="J64:K64" si="29">J65</f>
        <v>9867</v>
      </c>
      <c r="K64" s="16">
        <f t="shared" si="29"/>
        <v>10222</v>
      </c>
    </row>
    <row r="65" spans="1:11" s="5" customFormat="1" ht="22.5" x14ac:dyDescent="0.2">
      <c r="A65" s="75" t="s">
        <v>73</v>
      </c>
      <c r="B65" s="77">
        <v>24</v>
      </c>
      <c r="C65" s="70">
        <v>412</v>
      </c>
      <c r="D65" s="13" t="s">
        <v>160</v>
      </c>
      <c r="E65" s="14">
        <v>1</v>
      </c>
      <c r="F65" s="13" t="s">
        <v>2</v>
      </c>
      <c r="G65" s="78" t="s">
        <v>69</v>
      </c>
      <c r="H65" s="12" t="s">
        <v>7</v>
      </c>
      <c r="I65" s="16">
        <f>I66+I68+I70</f>
        <v>9779</v>
      </c>
      <c r="J65" s="16">
        <f>J66+J68+J70</f>
        <v>9867</v>
      </c>
      <c r="K65" s="16">
        <f>K66+K68+K70</f>
        <v>10222</v>
      </c>
    </row>
    <row r="66" spans="1:11" s="5" customFormat="1" ht="56.25" x14ac:dyDescent="0.2">
      <c r="A66" s="75" t="s">
        <v>6</v>
      </c>
      <c r="B66" s="77">
        <v>24</v>
      </c>
      <c r="C66" s="70">
        <v>412</v>
      </c>
      <c r="D66" s="13" t="s">
        <v>160</v>
      </c>
      <c r="E66" s="14">
        <v>1</v>
      </c>
      <c r="F66" s="13" t="s">
        <v>2</v>
      </c>
      <c r="G66" s="78" t="s">
        <v>69</v>
      </c>
      <c r="H66" s="12">
        <v>100</v>
      </c>
      <c r="I66" s="16">
        <f>I67</f>
        <v>9042.7000000000007</v>
      </c>
      <c r="J66" s="16">
        <f>J67</f>
        <v>9130.66</v>
      </c>
      <c r="K66" s="16">
        <f>K67</f>
        <v>9486.5159999999996</v>
      </c>
    </row>
    <row r="67" spans="1:11" s="5" customFormat="1" x14ac:dyDescent="0.2">
      <c r="A67" s="75" t="s">
        <v>72</v>
      </c>
      <c r="B67" s="77">
        <v>24</v>
      </c>
      <c r="C67" s="70">
        <v>412</v>
      </c>
      <c r="D67" s="13" t="s">
        <v>160</v>
      </c>
      <c r="E67" s="14">
        <v>1</v>
      </c>
      <c r="F67" s="13" t="s">
        <v>2</v>
      </c>
      <c r="G67" s="78" t="s">
        <v>69</v>
      </c>
      <c r="H67" s="12">
        <v>110</v>
      </c>
      <c r="I67" s="16">
        <v>9042.7000000000007</v>
      </c>
      <c r="J67" s="16">
        <v>9130.66</v>
      </c>
      <c r="K67" s="16">
        <v>9486.5159999999996</v>
      </c>
    </row>
    <row r="68" spans="1:11" s="5" customFormat="1" ht="22.5" x14ac:dyDescent="0.2">
      <c r="A68" s="75" t="s">
        <v>14</v>
      </c>
      <c r="B68" s="77">
        <v>24</v>
      </c>
      <c r="C68" s="70">
        <v>412</v>
      </c>
      <c r="D68" s="13" t="s">
        <v>160</v>
      </c>
      <c r="E68" s="14">
        <v>1</v>
      </c>
      <c r="F68" s="13" t="s">
        <v>2</v>
      </c>
      <c r="G68" s="78" t="s">
        <v>69</v>
      </c>
      <c r="H68" s="12">
        <v>200</v>
      </c>
      <c r="I68" s="16">
        <f>I69</f>
        <v>656.3</v>
      </c>
      <c r="J68" s="16">
        <f>J69</f>
        <v>656.34</v>
      </c>
      <c r="K68" s="16">
        <f>K69</f>
        <v>655.48400000000004</v>
      </c>
    </row>
    <row r="69" spans="1:11" s="5" customFormat="1" ht="22.5" x14ac:dyDescent="0.2">
      <c r="A69" s="75" t="s">
        <v>13</v>
      </c>
      <c r="B69" s="77">
        <v>24</v>
      </c>
      <c r="C69" s="70">
        <v>412</v>
      </c>
      <c r="D69" s="13" t="s">
        <v>160</v>
      </c>
      <c r="E69" s="14">
        <v>1</v>
      </c>
      <c r="F69" s="13" t="s">
        <v>2</v>
      </c>
      <c r="G69" s="78" t="s">
        <v>69</v>
      </c>
      <c r="H69" s="12">
        <v>240</v>
      </c>
      <c r="I69" s="16">
        <v>656.3</v>
      </c>
      <c r="J69" s="16">
        <v>656.34</v>
      </c>
      <c r="K69" s="16">
        <v>655.48400000000004</v>
      </c>
    </row>
    <row r="70" spans="1:11" s="5" customFormat="1" x14ac:dyDescent="0.2">
      <c r="A70" s="75" t="s">
        <v>71</v>
      </c>
      <c r="B70" s="77">
        <v>24</v>
      </c>
      <c r="C70" s="70">
        <v>412</v>
      </c>
      <c r="D70" s="13" t="s">
        <v>160</v>
      </c>
      <c r="E70" s="14">
        <v>1</v>
      </c>
      <c r="F70" s="13" t="s">
        <v>2</v>
      </c>
      <c r="G70" s="78" t="s">
        <v>69</v>
      </c>
      <c r="H70" s="12">
        <v>800</v>
      </c>
      <c r="I70" s="16">
        <f>I71</f>
        <v>80</v>
      </c>
      <c r="J70" s="16">
        <f>J71</f>
        <v>80</v>
      </c>
      <c r="K70" s="16">
        <f>K71</f>
        <v>80</v>
      </c>
    </row>
    <row r="71" spans="1:11" s="5" customFormat="1" x14ac:dyDescent="0.2">
      <c r="A71" s="75" t="s">
        <v>70</v>
      </c>
      <c r="B71" s="77">
        <v>24</v>
      </c>
      <c r="C71" s="70">
        <v>412</v>
      </c>
      <c r="D71" s="13" t="s">
        <v>160</v>
      </c>
      <c r="E71" s="14">
        <v>1</v>
      </c>
      <c r="F71" s="13">
        <v>0</v>
      </c>
      <c r="G71" s="78" t="s">
        <v>69</v>
      </c>
      <c r="H71" s="12">
        <v>850</v>
      </c>
      <c r="I71" s="16">
        <v>80</v>
      </c>
      <c r="J71" s="16">
        <v>80</v>
      </c>
      <c r="K71" s="16">
        <v>80</v>
      </c>
    </row>
    <row r="72" spans="1:11" s="5" customFormat="1" ht="18.600000000000001" customHeight="1" x14ac:dyDescent="0.2">
      <c r="A72" s="75" t="s">
        <v>216</v>
      </c>
      <c r="B72" s="77">
        <v>24</v>
      </c>
      <c r="C72" s="70">
        <v>500</v>
      </c>
      <c r="D72" s="13" t="s">
        <v>7</v>
      </c>
      <c r="E72" s="14" t="s">
        <v>7</v>
      </c>
      <c r="F72" s="13" t="s">
        <v>7</v>
      </c>
      <c r="G72" s="78" t="s">
        <v>7</v>
      </c>
      <c r="H72" s="12" t="s">
        <v>7</v>
      </c>
      <c r="I72" s="16">
        <f>I73+I83+I98+I92</f>
        <v>18818.3</v>
      </c>
      <c r="J72" s="16">
        <f>J73+J83+J98+J92</f>
        <v>16853.2</v>
      </c>
      <c r="K72" s="16">
        <f>K73+K83+K98+K92</f>
        <v>115569.84138999999</v>
      </c>
    </row>
    <row r="73" spans="1:11" s="5" customFormat="1" x14ac:dyDescent="0.2">
      <c r="A73" s="75" t="s">
        <v>215</v>
      </c>
      <c r="B73" s="77">
        <v>24</v>
      </c>
      <c r="C73" s="70">
        <v>501</v>
      </c>
      <c r="D73" s="13" t="s">
        <v>7</v>
      </c>
      <c r="E73" s="14" t="s">
        <v>7</v>
      </c>
      <c r="F73" s="13" t="s">
        <v>7</v>
      </c>
      <c r="G73" s="78" t="s">
        <v>7</v>
      </c>
      <c r="H73" s="12" t="s">
        <v>7</v>
      </c>
      <c r="I73" s="16">
        <f>I74</f>
        <v>0</v>
      </c>
      <c r="J73" s="16">
        <f t="shared" ref="J73:K74" si="30">J74</f>
        <v>0</v>
      </c>
      <c r="K73" s="16">
        <f t="shared" si="30"/>
        <v>91978.841389999987</v>
      </c>
    </row>
    <row r="74" spans="1:11" s="5" customFormat="1" ht="45" x14ac:dyDescent="0.2">
      <c r="A74" s="100" t="s">
        <v>270</v>
      </c>
      <c r="B74" s="77">
        <v>24</v>
      </c>
      <c r="C74" s="70">
        <v>501</v>
      </c>
      <c r="D74" s="13" t="s">
        <v>160</v>
      </c>
      <c r="E74" s="14" t="s">
        <v>3</v>
      </c>
      <c r="F74" s="13" t="s">
        <v>2</v>
      </c>
      <c r="G74" s="78" t="s">
        <v>9</v>
      </c>
      <c r="H74" s="12" t="s">
        <v>7</v>
      </c>
      <c r="I74" s="16">
        <f>I75</f>
        <v>0</v>
      </c>
      <c r="J74" s="16">
        <f t="shared" si="30"/>
        <v>0</v>
      </c>
      <c r="K74" s="16">
        <f t="shared" si="30"/>
        <v>91978.841389999987</v>
      </c>
    </row>
    <row r="75" spans="1:11" s="5" customFormat="1" x14ac:dyDescent="0.2">
      <c r="A75" s="100" t="s">
        <v>310</v>
      </c>
      <c r="B75" s="77">
        <v>24</v>
      </c>
      <c r="C75" s="70">
        <v>501</v>
      </c>
      <c r="D75" s="13" t="s">
        <v>160</v>
      </c>
      <c r="E75" s="14">
        <v>4</v>
      </c>
      <c r="F75" s="13">
        <v>0</v>
      </c>
      <c r="G75" s="78">
        <v>0</v>
      </c>
      <c r="H75" s="12"/>
      <c r="I75" s="16">
        <f>I76</f>
        <v>0</v>
      </c>
      <c r="J75" s="16">
        <f t="shared" ref="J75:K75" si="31">J76</f>
        <v>0</v>
      </c>
      <c r="K75" s="16">
        <f t="shared" si="31"/>
        <v>91978.841389999987</v>
      </c>
    </row>
    <row r="76" spans="1:11" s="5" customFormat="1" ht="33.75" x14ac:dyDescent="0.2">
      <c r="A76" s="115" t="s">
        <v>297</v>
      </c>
      <c r="B76" s="77">
        <v>24</v>
      </c>
      <c r="C76" s="70">
        <v>501</v>
      </c>
      <c r="D76" s="13">
        <v>2</v>
      </c>
      <c r="E76" s="14">
        <v>4</v>
      </c>
      <c r="F76" s="13" t="s">
        <v>294</v>
      </c>
      <c r="G76" s="78">
        <v>0</v>
      </c>
      <c r="H76" s="12"/>
      <c r="I76" s="16">
        <f>I77+I80</f>
        <v>0</v>
      </c>
      <c r="J76" s="16">
        <f t="shared" ref="J76:K76" si="32">J77+J80</f>
        <v>0</v>
      </c>
      <c r="K76" s="16">
        <f t="shared" si="32"/>
        <v>91978.841389999987</v>
      </c>
    </row>
    <row r="77" spans="1:11" s="5" customFormat="1" ht="74.25" customHeight="1" x14ac:dyDescent="0.2">
      <c r="A77" s="75" t="s">
        <v>295</v>
      </c>
      <c r="B77" s="77">
        <v>24</v>
      </c>
      <c r="C77" s="70">
        <v>501</v>
      </c>
      <c r="D77" s="13">
        <v>2</v>
      </c>
      <c r="E77" s="14">
        <v>4</v>
      </c>
      <c r="F77" s="13" t="s">
        <v>294</v>
      </c>
      <c r="G77" s="78">
        <v>67483</v>
      </c>
      <c r="H77" s="12"/>
      <c r="I77" s="16">
        <f>I78</f>
        <v>0</v>
      </c>
      <c r="J77" s="16">
        <f t="shared" ref="J77" si="33">J78</f>
        <v>0</v>
      </c>
      <c r="K77" s="16">
        <f>K78</f>
        <v>90229.494049999994</v>
      </c>
    </row>
    <row r="78" spans="1:11" s="5" customFormat="1" ht="27" customHeight="1" x14ac:dyDescent="0.2">
      <c r="A78" s="75" t="s">
        <v>99</v>
      </c>
      <c r="B78" s="77">
        <v>24</v>
      </c>
      <c r="C78" s="70">
        <v>501</v>
      </c>
      <c r="D78" s="13">
        <v>2</v>
      </c>
      <c r="E78" s="14">
        <v>4</v>
      </c>
      <c r="F78" s="13" t="s">
        <v>294</v>
      </c>
      <c r="G78" s="78">
        <v>67483</v>
      </c>
      <c r="H78" s="12">
        <v>400</v>
      </c>
      <c r="I78" s="16">
        <f>I79</f>
        <v>0</v>
      </c>
      <c r="J78" s="16">
        <f t="shared" ref="J78:K78" si="34">J79</f>
        <v>0</v>
      </c>
      <c r="K78" s="16">
        <f t="shared" si="34"/>
        <v>90229.494049999994</v>
      </c>
    </row>
    <row r="79" spans="1:11" s="5" customFormat="1" ht="16.5" customHeight="1" x14ac:dyDescent="0.2">
      <c r="A79" s="75" t="s">
        <v>98</v>
      </c>
      <c r="B79" s="77">
        <v>24</v>
      </c>
      <c r="C79" s="70">
        <v>501</v>
      </c>
      <c r="D79" s="13">
        <v>2</v>
      </c>
      <c r="E79" s="14">
        <v>4</v>
      </c>
      <c r="F79" s="13" t="s">
        <v>294</v>
      </c>
      <c r="G79" s="78">
        <v>67483</v>
      </c>
      <c r="H79" s="12">
        <v>410</v>
      </c>
      <c r="I79" s="16"/>
      <c r="J79" s="16"/>
      <c r="K79" s="16">
        <v>90229.494049999994</v>
      </c>
    </row>
    <row r="80" spans="1:11" s="5" customFormat="1" ht="56.25" x14ac:dyDescent="0.2">
      <c r="A80" s="75" t="s">
        <v>296</v>
      </c>
      <c r="B80" s="77">
        <v>24</v>
      </c>
      <c r="C80" s="70">
        <v>501</v>
      </c>
      <c r="D80" s="13">
        <v>2</v>
      </c>
      <c r="E80" s="14">
        <v>4</v>
      </c>
      <c r="F80" s="13" t="s">
        <v>294</v>
      </c>
      <c r="G80" s="78">
        <v>67484</v>
      </c>
      <c r="H80" s="12"/>
      <c r="I80" s="16">
        <f>I81</f>
        <v>0</v>
      </c>
      <c r="J80" s="16">
        <f t="shared" ref="J80:K80" si="35">J81</f>
        <v>0</v>
      </c>
      <c r="K80" s="16">
        <f t="shared" si="35"/>
        <v>1749.34734</v>
      </c>
    </row>
    <row r="81" spans="1:11" s="5" customFormat="1" ht="32.65" customHeight="1" x14ac:dyDescent="0.2">
      <c r="A81" s="75" t="s">
        <v>99</v>
      </c>
      <c r="B81" s="77">
        <v>24</v>
      </c>
      <c r="C81" s="70">
        <v>501</v>
      </c>
      <c r="D81" s="13">
        <v>2</v>
      </c>
      <c r="E81" s="14">
        <v>4</v>
      </c>
      <c r="F81" s="13" t="s">
        <v>294</v>
      </c>
      <c r="G81" s="78">
        <v>67484</v>
      </c>
      <c r="H81" s="12">
        <v>400</v>
      </c>
      <c r="I81" s="16">
        <f>I82</f>
        <v>0</v>
      </c>
      <c r="J81" s="16">
        <f t="shared" ref="J81:K81" si="36">J82</f>
        <v>0</v>
      </c>
      <c r="K81" s="16">
        <f t="shared" si="36"/>
        <v>1749.34734</v>
      </c>
    </row>
    <row r="82" spans="1:11" s="5" customFormat="1" x14ac:dyDescent="0.2">
      <c r="A82" s="75" t="s">
        <v>98</v>
      </c>
      <c r="B82" s="77">
        <v>24</v>
      </c>
      <c r="C82" s="70">
        <v>501</v>
      </c>
      <c r="D82" s="13">
        <v>2</v>
      </c>
      <c r="E82" s="14">
        <v>4</v>
      </c>
      <c r="F82" s="13" t="s">
        <v>294</v>
      </c>
      <c r="G82" s="78">
        <v>67484</v>
      </c>
      <c r="H82" s="12">
        <v>410</v>
      </c>
      <c r="I82" s="16"/>
      <c r="J82" s="16"/>
      <c r="K82" s="16">
        <v>1749.34734</v>
      </c>
    </row>
    <row r="83" spans="1:11" s="5" customFormat="1" x14ac:dyDescent="0.2">
      <c r="A83" s="75" t="s">
        <v>214</v>
      </c>
      <c r="B83" s="77">
        <v>24</v>
      </c>
      <c r="C83" s="70">
        <v>502</v>
      </c>
      <c r="D83" s="13" t="s">
        <v>7</v>
      </c>
      <c r="E83" s="14" t="s">
        <v>7</v>
      </c>
      <c r="F83" s="13" t="s">
        <v>7</v>
      </c>
      <c r="G83" s="78" t="s">
        <v>7</v>
      </c>
      <c r="H83" s="12" t="s">
        <v>7</v>
      </c>
      <c r="I83" s="16">
        <f>I84</f>
        <v>9868.1</v>
      </c>
      <c r="J83" s="16">
        <f t="shared" ref="J83:K84" si="37">J84</f>
        <v>8830</v>
      </c>
      <c r="K83" s="16">
        <f t="shared" si="37"/>
        <v>15272.1</v>
      </c>
    </row>
    <row r="84" spans="1:11" s="5" customFormat="1" ht="50.25" customHeight="1" x14ac:dyDescent="0.2">
      <c r="A84" s="100" t="s">
        <v>270</v>
      </c>
      <c r="B84" s="77">
        <v>24</v>
      </c>
      <c r="C84" s="70">
        <v>502</v>
      </c>
      <c r="D84" s="13" t="s">
        <v>160</v>
      </c>
      <c r="E84" s="14" t="s">
        <v>3</v>
      </c>
      <c r="F84" s="13" t="s">
        <v>2</v>
      </c>
      <c r="G84" s="78" t="s">
        <v>9</v>
      </c>
      <c r="H84" s="12" t="s">
        <v>7</v>
      </c>
      <c r="I84" s="16">
        <f>I85</f>
        <v>9868.1</v>
      </c>
      <c r="J84" s="16">
        <f t="shared" si="37"/>
        <v>8830</v>
      </c>
      <c r="K84" s="16">
        <f t="shared" si="37"/>
        <v>15272.1</v>
      </c>
    </row>
    <row r="85" spans="1:11" s="5" customFormat="1" ht="39" customHeight="1" x14ac:dyDescent="0.2">
      <c r="A85" s="100" t="s">
        <v>293</v>
      </c>
      <c r="B85" s="77">
        <v>24</v>
      </c>
      <c r="C85" s="70">
        <v>502</v>
      </c>
      <c r="D85" s="13">
        <v>2</v>
      </c>
      <c r="E85" s="14">
        <v>1</v>
      </c>
      <c r="F85" s="13">
        <v>0</v>
      </c>
      <c r="G85" s="78">
        <v>0</v>
      </c>
      <c r="H85" s="12"/>
      <c r="I85" s="16">
        <f>I86+I89</f>
        <v>9868.1</v>
      </c>
      <c r="J85" s="16">
        <f t="shared" ref="J85:K85" si="38">J86+J89</f>
        <v>8830</v>
      </c>
      <c r="K85" s="16">
        <f t="shared" si="38"/>
        <v>15272.1</v>
      </c>
    </row>
    <row r="86" spans="1:11" s="5" customFormat="1" ht="46.5" customHeight="1" x14ac:dyDescent="0.2">
      <c r="A86" s="115" t="s">
        <v>338</v>
      </c>
      <c r="B86" s="77">
        <v>24</v>
      </c>
      <c r="C86" s="70">
        <v>502</v>
      </c>
      <c r="D86" s="13">
        <v>2</v>
      </c>
      <c r="E86" s="14">
        <v>1</v>
      </c>
      <c r="F86" s="13">
        <v>0</v>
      </c>
      <c r="G86" s="78">
        <v>86640</v>
      </c>
      <c r="H86" s="12"/>
      <c r="I86" s="16">
        <f>I87</f>
        <v>5868.1</v>
      </c>
      <c r="J86" s="16">
        <f t="shared" ref="J86:K86" si="39">J87</f>
        <v>8830</v>
      </c>
      <c r="K86" s="16">
        <f t="shared" si="39"/>
        <v>15272.1</v>
      </c>
    </row>
    <row r="87" spans="1:11" s="5" customFormat="1" ht="24" customHeight="1" x14ac:dyDescent="0.2">
      <c r="A87" s="75" t="s">
        <v>14</v>
      </c>
      <c r="B87" s="77">
        <v>24</v>
      </c>
      <c r="C87" s="70">
        <v>502</v>
      </c>
      <c r="D87" s="13">
        <v>2</v>
      </c>
      <c r="E87" s="14">
        <v>1</v>
      </c>
      <c r="F87" s="13">
        <v>0</v>
      </c>
      <c r="G87" s="78">
        <v>86640</v>
      </c>
      <c r="H87" s="12">
        <v>200</v>
      </c>
      <c r="I87" s="16">
        <f>I88</f>
        <v>5868.1</v>
      </c>
      <c r="J87" s="16">
        <f t="shared" ref="J87:K87" si="40">J88</f>
        <v>8830</v>
      </c>
      <c r="K87" s="16">
        <f t="shared" si="40"/>
        <v>15272.1</v>
      </c>
    </row>
    <row r="88" spans="1:11" s="5" customFormat="1" ht="22.5" x14ac:dyDescent="0.2">
      <c r="A88" s="75" t="s">
        <v>13</v>
      </c>
      <c r="B88" s="77">
        <v>24</v>
      </c>
      <c r="C88" s="70">
        <v>502</v>
      </c>
      <c r="D88" s="13">
        <v>2</v>
      </c>
      <c r="E88" s="14">
        <v>1</v>
      </c>
      <c r="F88" s="13">
        <v>0</v>
      </c>
      <c r="G88" s="78">
        <v>86640</v>
      </c>
      <c r="H88" s="12">
        <v>240</v>
      </c>
      <c r="I88" s="16">
        <v>5868.1</v>
      </c>
      <c r="J88" s="16">
        <v>8830</v>
      </c>
      <c r="K88" s="16">
        <v>15272.1</v>
      </c>
    </row>
    <row r="89" spans="1:11" s="5" customFormat="1" ht="22.5" x14ac:dyDescent="0.2">
      <c r="A89" s="115" t="s">
        <v>247</v>
      </c>
      <c r="B89" s="77">
        <v>24</v>
      </c>
      <c r="C89" s="70">
        <v>502</v>
      </c>
      <c r="D89" s="13" t="s">
        <v>160</v>
      </c>
      <c r="E89" s="14">
        <v>1</v>
      </c>
      <c r="F89" s="13" t="s">
        <v>2</v>
      </c>
      <c r="G89" s="78" t="s">
        <v>213</v>
      </c>
      <c r="H89" s="12" t="s">
        <v>7</v>
      </c>
      <c r="I89" s="16">
        <f>I90</f>
        <v>4000</v>
      </c>
      <c r="J89" s="16">
        <f t="shared" ref="J89:K89" si="41">J90</f>
        <v>0</v>
      </c>
      <c r="K89" s="16">
        <f t="shared" si="41"/>
        <v>0</v>
      </c>
    </row>
    <row r="90" spans="1:11" s="5" customFormat="1" x14ac:dyDescent="0.2">
      <c r="A90" s="75" t="s">
        <v>29</v>
      </c>
      <c r="B90" s="77">
        <v>24</v>
      </c>
      <c r="C90" s="70">
        <v>502</v>
      </c>
      <c r="D90" s="13" t="s">
        <v>160</v>
      </c>
      <c r="E90" s="14">
        <v>1</v>
      </c>
      <c r="F90" s="13" t="s">
        <v>2</v>
      </c>
      <c r="G90" s="78" t="s">
        <v>213</v>
      </c>
      <c r="H90" s="12">
        <v>500</v>
      </c>
      <c r="I90" s="16">
        <f>I91</f>
        <v>4000</v>
      </c>
      <c r="J90" s="16">
        <f t="shared" ref="J90:K90" si="42">J91</f>
        <v>0</v>
      </c>
      <c r="K90" s="16">
        <f t="shared" si="42"/>
        <v>0</v>
      </c>
    </row>
    <row r="91" spans="1:11" s="5" customFormat="1" x14ac:dyDescent="0.2">
      <c r="A91" s="75" t="s">
        <v>28</v>
      </c>
      <c r="B91" s="77">
        <v>24</v>
      </c>
      <c r="C91" s="70">
        <v>502</v>
      </c>
      <c r="D91" s="13" t="s">
        <v>160</v>
      </c>
      <c r="E91" s="14">
        <v>1</v>
      </c>
      <c r="F91" s="13" t="s">
        <v>2</v>
      </c>
      <c r="G91" s="78" t="s">
        <v>213</v>
      </c>
      <c r="H91" s="12">
        <v>540</v>
      </c>
      <c r="I91" s="16">
        <v>4000</v>
      </c>
      <c r="J91" s="16">
        <v>0</v>
      </c>
      <c r="K91" s="16">
        <v>0</v>
      </c>
    </row>
    <row r="92" spans="1:11" s="5" customFormat="1" x14ac:dyDescent="0.2">
      <c r="A92" s="75" t="s">
        <v>308</v>
      </c>
      <c r="B92" s="77">
        <v>24</v>
      </c>
      <c r="C92" s="70">
        <v>503</v>
      </c>
      <c r="D92" s="13"/>
      <c r="E92" s="14"/>
      <c r="F92" s="13"/>
      <c r="G92" s="78"/>
      <c r="H92" s="12"/>
      <c r="I92" s="16">
        <f>I93</f>
        <v>1000</v>
      </c>
      <c r="J92" s="16">
        <f t="shared" ref="J92:K92" si="43">J93</f>
        <v>0</v>
      </c>
      <c r="K92" s="16">
        <f t="shared" si="43"/>
        <v>0</v>
      </c>
    </row>
    <row r="93" spans="1:11" s="5" customFormat="1" ht="45" x14ac:dyDescent="0.2">
      <c r="A93" s="100" t="s">
        <v>270</v>
      </c>
      <c r="B93" s="77">
        <v>24</v>
      </c>
      <c r="C93" s="70">
        <v>503</v>
      </c>
      <c r="D93" s="13">
        <v>2</v>
      </c>
      <c r="E93" s="14">
        <v>0</v>
      </c>
      <c r="F93" s="13">
        <v>0</v>
      </c>
      <c r="G93" s="78">
        <v>0</v>
      </c>
      <c r="H93" s="12"/>
      <c r="I93" s="16">
        <f>I94</f>
        <v>1000</v>
      </c>
      <c r="J93" s="16">
        <f t="shared" ref="J93:K93" si="44">J94</f>
        <v>0</v>
      </c>
      <c r="K93" s="16">
        <f t="shared" si="44"/>
        <v>0</v>
      </c>
    </row>
    <row r="94" spans="1:11" s="5" customFormat="1" ht="22.5" x14ac:dyDescent="0.2">
      <c r="A94" s="101" t="s">
        <v>309</v>
      </c>
      <c r="B94" s="77">
        <v>24</v>
      </c>
      <c r="C94" s="70">
        <v>503</v>
      </c>
      <c r="D94" s="13" t="s">
        <v>160</v>
      </c>
      <c r="E94" s="14">
        <v>2</v>
      </c>
      <c r="F94" s="13">
        <v>0</v>
      </c>
      <c r="G94" s="78">
        <v>0</v>
      </c>
      <c r="H94" s="12"/>
      <c r="I94" s="16">
        <f>I95</f>
        <v>1000</v>
      </c>
      <c r="J94" s="16">
        <f t="shared" ref="J94:K94" si="45">J95</f>
        <v>0</v>
      </c>
      <c r="K94" s="16">
        <f t="shared" si="45"/>
        <v>0</v>
      </c>
    </row>
    <row r="95" spans="1:11" s="5" customFormat="1" ht="33.75" x14ac:dyDescent="0.2">
      <c r="A95" s="75" t="s">
        <v>368</v>
      </c>
      <c r="B95" s="77">
        <v>24</v>
      </c>
      <c r="C95" s="70">
        <v>503</v>
      </c>
      <c r="D95" s="13" t="s">
        <v>160</v>
      </c>
      <c r="E95" s="14">
        <v>2</v>
      </c>
      <c r="F95" s="13" t="s">
        <v>2</v>
      </c>
      <c r="G95" s="78">
        <v>81640</v>
      </c>
      <c r="H95" s="12"/>
      <c r="I95" s="16">
        <f t="shared" ref="I95:K96" si="46">I96</f>
        <v>1000</v>
      </c>
      <c r="J95" s="16">
        <f t="shared" si="46"/>
        <v>0</v>
      </c>
      <c r="K95" s="16">
        <f t="shared" si="46"/>
        <v>0</v>
      </c>
    </row>
    <row r="96" spans="1:11" s="5" customFormat="1" ht="22.5" x14ac:dyDescent="0.2">
      <c r="A96" s="75" t="s">
        <v>14</v>
      </c>
      <c r="B96" s="77">
        <v>24</v>
      </c>
      <c r="C96" s="70">
        <v>503</v>
      </c>
      <c r="D96" s="13" t="s">
        <v>160</v>
      </c>
      <c r="E96" s="14">
        <v>2</v>
      </c>
      <c r="F96" s="13" t="s">
        <v>2</v>
      </c>
      <c r="G96" s="78">
        <v>81640</v>
      </c>
      <c r="H96" s="12">
        <v>200</v>
      </c>
      <c r="I96" s="16">
        <f t="shared" si="46"/>
        <v>1000</v>
      </c>
      <c r="J96" s="16">
        <f t="shared" si="46"/>
        <v>0</v>
      </c>
      <c r="K96" s="16">
        <f t="shared" si="46"/>
        <v>0</v>
      </c>
    </row>
    <row r="97" spans="1:11" s="5" customFormat="1" ht="22.5" x14ac:dyDescent="0.2">
      <c r="A97" s="75" t="s">
        <v>13</v>
      </c>
      <c r="B97" s="77">
        <v>24</v>
      </c>
      <c r="C97" s="70">
        <v>503</v>
      </c>
      <c r="D97" s="13" t="s">
        <v>160</v>
      </c>
      <c r="E97" s="14">
        <v>2</v>
      </c>
      <c r="F97" s="13" t="s">
        <v>2</v>
      </c>
      <c r="G97" s="78">
        <v>81640</v>
      </c>
      <c r="H97" s="12">
        <v>240</v>
      </c>
      <c r="I97" s="16">
        <v>1000</v>
      </c>
      <c r="J97" s="16">
        <v>0</v>
      </c>
      <c r="K97" s="16">
        <v>0</v>
      </c>
    </row>
    <row r="98" spans="1:11" s="5" customFormat="1" ht="22.5" x14ac:dyDescent="0.2">
      <c r="A98" s="75" t="s">
        <v>212</v>
      </c>
      <c r="B98" s="77">
        <v>24</v>
      </c>
      <c r="C98" s="70">
        <v>505</v>
      </c>
      <c r="D98" s="13" t="s">
        <v>7</v>
      </c>
      <c r="E98" s="14" t="s">
        <v>7</v>
      </c>
      <c r="F98" s="13" t="s">
        <v>7</v>
      </c>
      <c r="G98" s="78" t="s">
        <v>7</v>
      </c>
      <c r="H98" s="12" t="s">
        <v>7</v>
      </c>
      <c r="I98" s="16">
        <f>I99</f>
        <v>7950.2</v>
      </c>
      <c r="J98" s="16">
        <f t="shared" ref="J98:K98" si="47">J99</f>
        <v>8023.2</v>
      </c>
      <c r="K98" s="16">
        <f t="shared" si="47"/>
        <v>8318.9</v>
      </c>
    </row>
    <row r="99" spans="1:11" s="5" customFormat="1" ht="45" customHeight="1" x14ac:dyDescent="0.2">
      <c r="A99" s="100" t="s">
        <v>270</v>
      </c>
      <c r="B99" s="77">
        <v>24</v>
      </c>
      <c r="C99" s="70">
        <v>505</v>
      </c>
      <c r="D99" s="13" t="s">
        <v>160</v>
      </c>
      <c r="E99" s="14" t="s">
        <v>3</v>
      </c>
      <c r="F99" s="13" t="s">
        <v>2</v>
      </c>
      <c r="G99" s="78" t="s">
        <v>9</v>
      </c>
      <c r="H99" s="12" t="s">
        <v>7</v>
      </c>
      <c r="I99" s="16">
        <f>I100+I108</f>
        <v>7950.2</v>
      </c>
      <c r="J99" s="16">
        <f t="shared" ref="J99:K99" si="48">J100+J108</f>
        <v>8023.2</v>
      </c>
      <c r="K99" s="16">
        <f t="shared" si="48"/>
        <v>8318.9</v>
      </c>
    </row>
    <row r="100" spans="1:11" s="5" customFormat="1" ht="43.15" customHeight="1" x14ac:dyDescent="0.2">
      <c r="A100" s="100" t="s">
        <v>293</v>
      </c>
      <c r="B100" s="77">
        <v>24</v>
      </c>
      <c r="C100" s="70">
        <v>505</v>
      </c>
      <c r="D100" s="13" t="s">
        <v>160</v>
      </c>
      <c r="E100" s="14">
        <v>1</v>
      </c>
      <c r="F100" s="13" t="s">
        <v>2</v>
      </c>
      <c r="G100" s="78">
        <v>0</v>
      </c>
      <c r="H100" s="12"/>
      <c r="I100" s="16">
        <f>I101</f>
        <v>7870.2</v>
      </c>
      <c r="J100" s="16">
        <f t="shared" ref="J100:K100" si="49">J101</f>
        <v>7943.2</v>
      </c>
      <c r="K100" s="16">
        <f t="shared" si="49"/>
        <v>8238.9</v>
      </c>
    </row>
    <row r="101" spans="1:11" s="5" customFormat="1" ht="27.6" customHeight="1" x14ac:dyDescent="0.2">
      <c r="A101" s="75" t="s">
        <v>15</v>
      </c>
      <c r="B101" s="77">
        <v>24</v>
      </c>
      <c r="C101" s="70">
        <v>505</v>
      </c>
      <c r="D101" s="13" t="s">
        <v>160</v>
      </c>
      <c r="E101" s="14">
        <v>1</v>
      </c>
      <c r="F101" s="13" t="s">
        <v>2</v>
      </c>
      <c r="G101" s="78" t="s">
        <v>11</v>
      </c>
      <c r="H101" s="12" t="s">
        <v>7</v>
      </c>
      <c r="I101" s="16">
        <f>I102+I104+I106</f>
        <v>7870.2</v>
      </c>
      <c r="J101" s="16">
        <f t="shared" ref="J101:K101" si="50">J102+J104+J106</f>
        <v>7943.2</v>
      </c>
      <c r="K101" s="16">
        <f t="shared" si="50"/>
        <v>8238.9</v>
      </c>
    </row>
    <row r="102" spans="1:11" s="5" customFormat="1" ht="56.25" x14ac:dyDescent="0.2">
      <c r="A102" s="75" t="s">
        <v>6</v>
      </c>
      <c r="B102" s="77">
        <v>24</v>
      </c>
      <c r="C102" s="70">
        <v>505</v>
      </c>
      <c r="D102" s="13" t="s">
        <v>160</v>
      </c>
      <c r="E102" s="14">
        <v>1</v>
      </c>
      <c r="F102" s="13" t="s">
        <v>2</v>
      </c>
      <c r="G102" s="78" t="s">
        <v>11</v>
      </c>
      <c r="H102" s="12">
        <v>100</v>
      </c>
      <c r="I102" s="16">
        <f>I103</f>
        <v>7681.5</v>
      </c>
      <c r="J102" s="16">
        <f t="shared" ref="J102:K102" si="51">J103</f>
        <v>7755</v>
      </c>
      <c r="K102" s="16">
        <f t="shared" si="51"/>
        <v>8050</v>
      </c>
    </row>
    <row r="103" spans="1:11" s="5" customFormat="1" ht="22.5" x14ac:dyDescent="0.2">
      <c r="A103" s="75" t="s">
        <v>5</v>
      </c>
      <c r="B103" s="77">
        <v>24</v>
      </c>
      <c r="C103" s="70">
        <v>505</v>
      </c>
      <c r="D103" s="13" t="s">
        <v>160</v>
      </c>
      <c r="E103" s="14">
        <v>1</v>
      </c>
      <c r="F103" s="13" t="s">
        <v>2</v>
      </c>
      <c r="G103" s="78" t="s">
        <v>11</v>
      </c>
      <c r="H103" s="12">
        <v>120</v>
      </c>
      <c r="I103" s="16">
        <v>7681.5</v>
      </c>
      <c r="J103" s="16">
        <v>7755</v>
      </c>
      <c r="K103" s="16">
        <v>8050</v>
      </c>
    </row>
    <row r="104" spans="1:11" s="5" customFormat="1" ht="22.5" x14ac:dyDescent="0.2">
      <c r="A104" s="75" t="s">
        <v>14</v>
      </c>
      <c r="B104" s="77">
        <v>24</v>
      </c>
      <c r="C104" s="70">
        <v>505</v>
      </c>
      <c r="D104" s="13" t="s">
        <v>160</v>
      </c>
      <c r="E104" s="14">
        <v>1</v>
      </c>
      <c r="F104" s="13" t="s">
        <v>2</v>
      </c>
      <c r="G104" s="78" t="s">
        <v>11</v>
      </c>
      <c r="H104" s="12">
        <v>200</v>
      </c>
      <c r="I104" s="16">
        <f>I105</f>
        <v>169.7</v>
      </c>
      <c r="J104" s="16">
        <f t="shared" ref="J104:K104" si="52">J105</f>
        <v>169.2</v>
      </c>
      <c r="K104" s="16">
        <f t="shared" si="52"/>
        <v>169.9</v>
      </c>
    </row>
    <row r="105" spans="1:11" s="5" customFormat="1" ht="22.5" x14ac:dyDescent="0.2">
      <c r="A105" s="75" t="s">
        <v>13</v>
      </c>
      <c r="B105" s="77">
        <v>24</v>
      </c>
      <c r="C105" s="70">
        <v>505</v>
      </c>
      <c r="D105" s="13" t="s">
        <v>160</v>
      </c>
      <c r="E105" s="14">
        <v>1</v>
      </c>
      <c r="F105" s="13" t="s">
        <v>2</v>
      </c>
      <c r="G105" s="78" t="s">
        <v>11</v>
      </c>
      <c r="H105" s="12">
        <v>240</v>
      </c>
      <c r="I105" s="16">
        <v>169.7</v>
      </c>
      <c r="J105" s="16">
        <v>169.2</v>
      </c>
      <c r="K105" s="16">
        <v>169.9</v>
      </c>
    </row>
    <row r="106" spans="1:11" s="5" customFormat="1" x14ac:dyDescent="0.2">
      <c r="A106" s="75" t="s">
        <v>71</v>
      </c>
      <c r="B106" s="77">
        <v>24</v>
      </c>
      <c r="C106" s="70">
        <v>505</v>
      </c>
      <c r="D106" s="13" t="s">
        <v>160</v>
      </c>
      <c r="E106" s="14">
        <v>1</v>
      </c>
      <c r="F106" s="13" t="s">
        <v>2</v>
      </c>
      <c r="G106" s="78" t="s">
        <v>11</v>
      </c>
      <c r="H106" s="12">
        <v>800</v>
      </c>
      <c r="I106" s="16">
        <f>I107</f>
        <v>19</v>
      </c>
      <c r="J106" s="16">
        <f t="shared" ref="J106:K106" si="53">J107</f>
        <v>19</v>
      </c>
      <c r="K106" s="16">
        <f t="shared" si="53"/>
        <v>19</v>
      </c>
    </row>
    <row r="107" spans="1:11" s="5" customFormat="1" x14ac:dyDescent="0.2">
      <c r="A107" s="75" t="s">
        <v>70</v>
      </c>
      <c r="B107" s="77">
        <v>24</v>
      </c>
      <c r="C107" s="70">
        <v>505</v>
      </c>
      <c r="D107" s="13" t="s">
        <v>160</v>
      </c>
      <c r="E107" s="14">
        <v>1</v>
      </c>
      <c r="F107" s="13" t="s">
        <v>2</v>
      </c>
      <c r="G107" s="78" t="s">
        <v>11</v>
      </c>
      <c r="H107" s="12">
        <v>850</v>
      </c>
      <c r="I107" s="16">
        <v>19</v>
      </c>
      <c r="J107" s="16">
        <v>19</v>
      </c>
      <c r="K107" s="16">
        <v>19</v>
      </c>
    </row>
    <row r="108" spans="1:11" s="5" customFormat="1" ht="22.5" x14ac:dyDescent="0.2">
      <c r="A108" s="100" t="s">
        <v>309</v>
      </c>
      <c r="B108" s="77">
        <v>24</v>
      </c>
      <c r="C108" s="70">
        <v>505</v>
      </c>
      <c r="D108" s="13" t="s">
        <v>160</v>
      </c>
      <c r="E108" s="14">
        <v>2</v>
      </c>
      <c r="F108" s="13" t="s">
        <v>2</v>
      </c>
      <c r="G108" s="78">
        <v>0</v>
      </c>
      <c r="H108" s="12"/>
      <c r="I108" s="16">
        <f>I109</f>
        <v>80</v>
      </c>
      <c r="J108" s="16">
        <f t="shared" ref="J108:K108" si="54">J109</f>
        <v>80</v>
      </c>
      <c r="K108" s="16">
        <f t="shared" si="54"/>
        <v>80</v>
      </c>
    </row>
    <row r="109" spans="1:11" s="5" customFormat="1" ht="33.75" x14ac:dyDescent="0.2">
      <c r="A109" s="75" t="s">
        <v>211</v>
      </c>
      <c r="B109" s="77">
        <v>24</v>
      </c>
      <c r="C109" s="70">
        <v>505</v>
      </c>
      <c r="D109" s="13" t="s">
        <v>160</v>
      </c>
      <c r="E109" s="14">
        <v>2</v>
      </c>
      <c r="F109" s="13" t="s">
        <v>2</v>
      </c>
      <c r="G109" s="78" t="s">
        <v>210</v>
      </c>
      <c r="H109" s="12" t="s">
        <v>7</v>
      </c>
      <c r="I109" s="16">
        <f>I110</f>
        <v>80</v>
      </c>
      <c r="J109" s="16">
        <f t="shared" ref="J109:K109" si="55">J110</f>
        <v>80</v>
      </c>
      <c r="K109" s="16">
        <f t="shared" si="55"/>
        <v>80</v>
      </c>
    </row>
    <row r="110" spans="1:11" s="5" customFormat="1" ht="22.5" x14ac:dyDescent="0.2">
      <c r="A110" s="75" t="s">
        <v>14</v>
      </c>
      <c r="B110" s="77">
        <v>24</v>
      </c>
      <c r="C110" s="70">
        <v>505</v>
      </c>
      <c r="D110" s="13" t="s">
        <v>160</v>
      </c>
      <c r="E110" s="14">
        <v>2</v>
      </c>
      <c r="F110" s="13" t="s">
        <v>2</v>
      </c>
      <c r="G110" s="78" t="s">
        <v>210</v>
      </c>
      <c r="H110" s="12">
        <v>200</v>
      </c>
      <c r="I110" s="16">
        <f>I111</f>
        <v>80</v>
      </c>
      <c r="J110" s="16">
        <f t="shared" ref="J110:K110" si="56">J111</f>
        <v>80</v>
      </c>
      <c r="K110" s="16">
        <f t="shared" si="56"/>
        <v>80</v>
      </c>
    </row>
    <row r="111" spans="1:11" s="5" customFormat="1" ht="22.5" x14ac:dyDescent="0.2">
      <c r="A111" s="75" t="s">
        <v>13</v>
      </c>
      <c r="B111" s="77">
        <v>24</v>
      </c>
      <c r="C111" s="70">
        <v>505</v>
      </c>
      <c r="D111" s="13" t="s">
        <v>160</v>
      </c>
      <c r="E111" s="14">
        <v>2</v>
      </c>
      <c r="F111" s="13" t="s">
        <v>2</v>
      </c>
      <c r="G111" s="78" t="s">
        <v>210</v>
      </c>
      <c r="H111" s="12">
        <v>240</v>
      </c>
      <c r="I111" s="16">
        <v>80</v>
      </c>
      <c r="J111" s="16">
        <v>80</v>
      </c>
      <c r="K111" s="16">
        <v>80</v>
      </c>
    </row>
    <row r="112" spans="1:11" s="5" customFormat="1" x14ac:dyDescent="0.2">
      <c r="A112" s="75" t="s">
        <v>340</v>
      </c>
      <c r="B112" s="77">
        <v>24</v>
      </c>
      <c r="C112" s="70">
        <v>600</v>
      </c>
      <c r="D112" s="13"/>
      <c r="E112" s="14"/>
      <c r="F112" s="13"/>
      <c r="G112" s="78"/>
      <c r="H112" s="12"/>
      <c r="I112" s="16">
        <f t="shared" ref="I112:I117" si="57">I113</f>
        <v>2947.8</v>
      </c>
      <c r="J112" s="16">
        <f t="shared" ref="J112:K112" si="58">J113</f>
        <v>2947.8</v>
      </c>
      <c r="K112" s="16">
        <f t="shared" si="58"/>
        <v>2947.8</v>
      </c>
    </row>
    <row r="113" spans="1:11" s="5" customFormat="1" x14ac:dyDescent="0.2">
      <c r="A113" s="75" t="s">
        <v>341</v>
      </c>
      <c r="B113" s="77">
        <v>24</v>
      </c>
      <c r="C113" s="70">
        <v>605</v>
      </c>
      <c r="D113" s="13"/>
      <c r="E113" s="14"/>
      <c r="F113" s="13"/>
      <c r="G113" s="78"/>
      <c r="H113" s="12"/>
      <c r="I113" s="16">
        <f t="shared" si="57"/>
        <v>2947.8</v>
      </c>
      <c r="J113" s="16">
        <f t="shared" ref="J113:K113" si="59">J114</f>
        <v>2947.8</v>
      </c>
      <c r="K113" s="16">
        <f t="shared" si="59"/>
        <v>2947.8</v>
      </c>
    </row>
    <row r="114" spans="1:11" s="5" customFormat="1" ht="45" x14ac:dyDescent="0.2">
      <c r="A114" s="100" t="s">
        <v>270</v>
      </c>
      <c r="B114" s="77">
        <v>24</v>
      </c>
      <c r="C114" s="70">
        <v>605</v>
      </c>
      <c r="D114" s="13">
        <v>2</v>
      </c>
      <c r="E114" s="14">
        <v>0</v>
      </c>
      <c r="F114" s="13">
        <v>0</v>
      </c>
      <c r="G114" s="78">
        <v>0</v>
      </c>
      <c r="H114" s="12"/>
      <c r="I114" s="16">
        <f t="shared" si="57"/>
        <v>2947.8</v>
      </c>
      <c r="J114" s="16">
        <f t="shared" ref="J114:K114" si="60">J115</f>
        <v>2947.8</v>
      </c>
      <c r="K114" s="16">
        <f t="shared" si="60"/>
        <v>2947.8</v>
      </c>
    </row>
    <row r="115" spans="1:11" s="5" customFormat="1" ht="22.5" x14ac:dyDescent="0.2">
      <c r="A115" s="101" t="s">
        <v>309</v>
      </c>
      <c r="B115" s="77">
        <v>24</v>
      </c>
      <c r="C115" s="70">
        <v>605</v>
      </c>
      <c r="D115" s="13">
        <v>2</v>
      </c>
      <c r="E115" s="14">
        <v>2</v>
      </c>
      <c r="F115" s="13">
        <v>0</v>
      </c>
      <c r="G115" s="78">
        <v>0</v>
      </c>
      <c r="H115" s="12"/>
      <c r="I115" s="16">
        <f t="shared" si="57"/>
        <v>2947.8</v>
      </c>
      <c r="J115" s="16">
        <f t="shared" ref="J115:K115" si="61">J116</f>
        <v>2947.8</v>
      </c>
      <c r="K115" s="16">
        <f t="shared" si="61"/>
        <v>2947.8</v>
      </c>
    </row>
    <row r="116" spans="1:11" s="5" customFormat="1" ht="33.75" x14ac:dyDescent="0.2">
      <c r="A116" s="102" t="s">
        <v>339</v>
      </c>
      <c r="B116" s="77">
        <v>24</v>
      </c>
      <c r="C116" s="70">
        <v>605</v>
      </c>
      <c r="D116" s="13">
        <v>2</v>
      </c>
      <c r="E116" s="14">
        <v>2</v>
      </c>
      <c r="F116" s="13">
        <v>0</v>
      </c>
      <c r="G116" s="78">
        <v>88470</v>
      </c>
      <c r="H116" s="12"/>
      <c r="I116" s="16">
        <f t="shared" si="57"/>
        <v>2947.8</v>
      </c>
      <c r="J116" s="16">
        <f t="shared" ref="J116:K116" si="62">J117</f>
        <v>2947.8</v>
      </c>
      <c r="K116" s="16">
        <f t="shared" si="62"/>
        <v>2947.8</v>
      </c>
    </row>
    <row r="117" spans="1:11" s="5" customFormat="1" x14ac:dyDescent="0.2">
      <c r="A117" s="102" t="s">
        <v>29</v>
      </c>
      <c r="B117" s="77">
        <v>24</v>
      </c>
      <c r="C117" s="70">
        <v>605</v>
      </c>
      <c r="D117" s="13">
        <v>2</v>
      </c>
      <c r="E117" s="14">
        <v>2</v>
      </c>
      <c r="F117" s="13">
        <v>0</v>
      </c>
      <c r="G117" s="78">
        <v>88470</v>
      </c>
      <c r="H117" s="12">
        <v>500</v>
      </c>
      <c r="I117" s="16">
        <f t="shared" si="57"/>
        <v>2947.8</v>
      </c>
      <c r="J117" s="16">
        <f t="shared" ref="J117:K117" si="63">J118</f>
        <v>2947.8</v>
      </c>
      <c r="K117" s="16">
        <f t="shared" si="63"/>
        <v>2947.8</v>
      </c>
    </row>
    <row r="118" spans="1:11" s="5" customFormat="1" x14ac:dyDescent="0.2">
      <c r="A118" s="102" t="s">
        <v>28</v>
      </c>
      <c r="B118" s="77">
        <v>24</v>
      </c>
      <c r="C118" s="70">
        <v>605</v>
      </c>
      <c r="D118" s="13">
        <v>2</v>
      </c>
      <c r="E118" s="14">
        <v>2</v>
      </c>
      <c r="F118" s="13">
        <v>0</v>
      </c>
      <c r="G118" s="78">
        <v>88470</v>
      </c>
      <c r="H118" s="12">
        <v>540</v>
      </c>
      <c r="I118" s="16">
        <v>2947.8</v>
      </c>
      <c r="J118" s="16">
        <v>2947.8</v>
      </c>
      <c r="K118" s="16">
        <v>2947.8</v>
      </c>
    </row>
    <row r="119" spans="1:11" s="5" customFormat="1" x14ac:dyDescent="0.2">
      <c r="A119" s="75" t="s">
        <v>61</v>
      </c>
      <c r="B119" s="77">
        <v>24</v>
      </c>
      <c r="C119" s="70">
        <v>700</v>
      </c>
      <c r="D119" s="13"/>
      <c r="E119" s="14" t="s">
        <v>7</v>
      </c>
      <c r="F119" s="13" t="s">
        <v>7</v>
      </c>
      <c r="G119" s="78" t="s">
        <v>7</v>
      </c>
      <c r="H119" s="12" t="s">
        <v>7</v>
      </c>
      <c r="I119" s="16">
        <f>I120+I125+I132</f>
        <v>52396.9</v>
      </c>
      <c r="J119" s="16">
        <f>J120+J125+J132</f>
        <v>166420.52000000002</v>
      </c>
      <c r="K119" s="16">
        <f>K120+K125+K132</f>
        <v>108184.9</v>
      </c>
    </row>
    <row r="120" spans="1:11" s="5" customFormat="1" x14ac:dyDescent="0.2">
      <c r="A120" s="75" t="s">
        <v>187</v>
      </c>
      <c r="B120" s="77">
        <v>24</v>
      </c>
      <c r="C120" s="70">
        <v>701</v>
      </c>
      <c r="D120" s="13" t="s">
        <v>7</v>
      </c>
      <c r="E120" s="14" t="s">
        <v>7</v>
      </c>
      <c r="F120" s="13" t="s">
        <v>7</v>
      </c>
      <c r="G120" s="78" t="s">
        <v>7</v>
      </c>
      <c r="H120" s="12" t="s">
        <v>7</v>
      </c>
      <c r="I120" s="16">
        <f>I121</f>
        <v>52366.9</v>
      </c>
      <c r="J120" s="16">
        <f t="shared" ref="J120:K120" si="64">J121</f>
        <v>54571.5</v>
      </c>
      <c r="K120" s="16">
        <f t="shared" si="64"/>
        <v>0</v>
      </c>
    </row>
    <row r="121" spans="1:11" s="5" customFormat="1" ht="49.5" customHeight="1" x14ac:dyDescent="0.2">
      <c r="A121" s="100" t="s">
        <v>274</v>
      </c>
      <c r="B121" s="77">
        <v>24</v>
      </c>
      <c r="C121" s="70">
        <v>701</v>
      </c>
      <c r="D121" s="13">
        <v>10</v>
      </c>
      <c r="E121" s="14" t="s">
        <v>3</v>
      </c>
      <c r="F121" s="13" t="s">
        <v>2</v>
      </c>
      <c r="G121" s="78" t="s">
        <v>9</v>
      </c>
      <c r="H121" s="12" t="s">
        <v>7</v>
      </c>
      <c r="I121" s="16">
        <f>I122+I128</f>
        <v>52366.9</v>
      </c>
      <c r="J121" s="16">
        <f t="shared" ref="J121:K121" si="65">J122</f>
        <v>54571.5</v>
      </c>
      <c r="K121" s="16">
        <f t="shared" si="65"/>
        <v>0</v>
      </c>
    </row>
    <row r="122" spans="1:11" s="5" customFormat="1" ht="24.75" customHeight="1" x14ac:dyDescent="0.2">
      <c r="A122" s="115" t="s">
        <v>342</v>
      </c>
      <c r="B122" s="77">
        <v>24</v>
      </c>
      <c r="C122" s="70">
        <v>701</v>
      </c>
      <c r="D122" s="13">
        <v>10</v>
      </c>
      <c r="E122" s="14" t="s">
        <v>3</v>
      </c>
      <c r="F122" s="13" t="s">
        <v>2</v>
      </c>
      <c r="G122" s="78" t="s">
        <v>343</v>
      </c>
      <c r="H122" s="12"/>
      <c r="I122" s="16">
        <f>I123</f>
        <v>52366.9</v>
      </c>
      <c r="J122" s="16">
        <f t="shared" ref="J122:K123" si="66">J123</f>
        <v>54571.5</v>
      </c>
      <c r="K122" s="16">
        <f t="shared" si="66"/>
        <v>0</v>
      </c>
    </row>
    <row r="123" spans="1:11" s="5" customFormat="1" ht="30" customHeight="1" x14ac:dyDescent="0.2">
      <c r="A123" s="75" t="s">
        <v>99</v>
      </c>
      <c r="B123" s="77">
        <v>24</v>
      </c>
      <c r="C123" s="70">
        <v>701</v>
      </c>
      <c r="D123" s="13">
        <v>10</v>
      </c>
      <c r="E123" s="14" t="s">
        <v>3</v>
      </c>
      <c r="F123" s="13" t="s">
        <v>2</v>
      </c>
      <c r="G123" s="78" t="s">
        <v>343</v>
      </c>
      <c r="H123" s="12">
        <v>400</v>
      </c>
      <c r="I123" s="16">
        <f>I124</f>
        <v>52366.9</v>
      </c>
      <c r="J123" s="16">
        <f t="shared" si="66"/>
        <v>54571.5</v>
      </c>
      <c r="K123" s="16">
        <f t="shared" si="66"/>
        <v>0</v>
      </c>
    </row>
    <row r="124" spans="1:11" s="5" customFormat="1" ht="18" customHeight="1" x14ac:dyDescent="0.2">
      <c r="A124" s="75" t="s">
        <v>98</v>
      </c>
      <c r="B124" s="77">
        <v>24</v>
      </c>
      <c r="C124" s="70">
        <v>701</v>
      </c>
      <c r="D124" s="13">
        <v>10</v>
      </c>
      <c r="E124" s="14" t="s">
        <v>3</v>
      </c>
      <c r="F124" s="13" t="s">
        <v>2</v>
      </c>
      <c r="G124" s="78" t="s">
        <v>343</v>
      </c>
      <c r="H124" s="12">
        <v>410</v>
      </c>
      <c r="I124" s="16">
        <v>52366.9</v>
      </c>
      <c r="J124" s="16">
        <v>54571.5</v>
      </c>
      <c r="K124" s="16">
        <v>0</v>
      </c>
    </row>
    <row r="125" spans="1:11" s="5" customFormat="1" ht="18" customHeight="1" x14ac:dyDescent="0.2">
      <c r="A125" s="75" t="s">
        <v>182</v>
      </c>
      <c r="B125" s="77">
        <v>24</v>
      </c>
      <c r="C125" s="70">
        <v>702</v>
      </c>
      <c r="D125" s="13"/>
      <c r="E125" s="14"/>
      <c r="F125" s="13"/>
      <c r="G125" s="78"/>
      <c r="H125" s="12"/>
      <c r="I125" s="16">
        <f t="shared" ref="I125:I130" si="67">I126</f>
        <v>0</v>
      </c>
      <c r="J125" s="16">
        <f t="shared" ref="J125:K125" si="68">J126</f>
        <v>111819.02</v>
      </c>
      <c r="K125" s="16">
        <f t="shared" si="68"/>
        <v>108154.9</v>
      </c>
    </row>
    <row r="126" spans="1:11" s="5" customFormat="1" ht="51" customHeight="1" x14ac:dyDescent="0.2">
      <c r="A126" s="100" t="s">
        <v>270</v>
      </c>
      <c r="B126" s="77">
        <v>24</v>
      </c>
      <c r="C126" s="70">
        <v>702</v>
      </c>
      <c r="D126" s="13">
        <v>2</v>
      </c>
      <c r="E126" s="14">
        <v>0</v>
      </c>
      <c r="F126" s="13">
        <v>0</v>
      </c>
      <c r="G126" s="78">
        <v>0</v>
      </c>
      <c r="H126" s="12"/>
      <c r="I126" s="16">
        <f t="shared" si="67"/>
        <v>0</v>
      </c>
      <c r="J126" s="16">
        <f t="shared" ref="J126:K126" si="69">J127</f>
        <v>111819.02</v>
      </c>
      <c r="K126" s="16">
        <f t="shared" si="69"/>
        <v>108154.9</v>
      </c>
    </row>
    <row r="127" spans="1:11" s="5" customFormat="1" ht="26.25" customHeight="1" x14ac:dyDescent="0.2">
      <c r="A127" s="101" t="s">
        <v>281</v>
      </c>
      <c r="B127" s="77">
        <v>24</v>
      </c>
      <c r="C127" s="70">
        <v>702</v>
      </c>
      <c r="D127" s="13">
        <v>2</v>
      </c>
      <c r="E127" s="14">
        <v>3</v>
      </c>
      <c r="F127" s="13">
        <v>0</v>
      </c>
      <c r="G127" s="78">
        <v>0</v>
      </c>
      <c r="H127" s="12"/>
      <c r="I127" s="16">
        <f t="shared" si="67"/>
        <v>0</v>
      </c>
      <c r="J127" s="16">
        <f>J128</f>
        <v>111819.02</v>
      </c>
      <c r="K127" s="16">
        <f>K128</f>
        <v>108154.9</v>
      </c>
    </row>
    <row r="128" spans="1:11" s="133" customFormat="1" ht="22.5" customHeight="1" x14ac:dyDescent="0.2">
      <c r="A128" s="115" t="s">
        <v>266</v>
      </c>
      <c r="B128" s="116">
        <v>24</v>
      </c>
      <c r="C128" s="94">
        <v>702</v>
      </c>
      <c r="D128" s="13">
        <v>2</v>
      </c>
      <c r="E128" s="14">
        <v>3</v>
      </c>
      <c r="F128" s="13" t="s">
        <v>345</v>
      </c>
      <c r="G128" s="119">
        <v>0</v>
      </c>
      <c r="H128" s="95"/>
      <c r="I128" s="120">
        <f t="shared" si="67"/>
        <v>0</v>
      </c>
      <c r="J128" s="120">
        <f t="shared" ref="J128:K128" si="70">J129</f>
        <v>111819.02</v>
      </c>
      <c r="K128" s="120">
        <f t="shared" si="70"/>
        <v>108154.9</v>
      </c>
    </row>
    <row r="129" spans="1:11" s="5" customFormat="1" ht="39" customHeight="1" x14ac:dyDescent="0.2">
      <c r="A129" s="115" t="s">
        <v>344</v>
      </c>
      <c r="B129" s="77">
        <v>24</v>
      </c>
      <c r="C129" s="94">
        <v>702</v>
      </c>
      <c r="D129" s="13">
        <v>2</v>
      </c>
      <c r="E129" s="14">
        <v>3</v>
      </c>
      <c r="F129" s="13" t="s">
        <v>345</v>
      </c>
      <c r="G129" s="78">
        <v>52300</v>
      </c>
      <c r="H129" s="12"/>
      <c r="I129" s="16">
        <f t="shared" si="67"/>
        <v>0</v>
      </c>
      <c r="J129" s="16">
        <f t="shared" ref="J129:K129" si="71">J130</f>
        <v>111819.02</v>
      </c>
      <c r="K129" s="16">
        <f t="shared" si="71"/>
        <v>108154.9</v>
      </c>
    </row>
    <row r="130" spans="1:11" s="5" customFormat="1" ht="22.5" x14ac:dyDescent="0.2">
      <c r="A130" s="75" t="s">
        <v>99</v>
      </c>
      <c r="B130" s="77">
        <v>24</v>
      </c>
      <c r="C130" s="94">
        <v>702</v>
      </c>
      <c r="D130" s="13">
        <v>2</v>
      </c>
      <c r="E130" s="14">
        <v>3</v>
      </c>
      <c r="F130" s="13" t="s">
        <v>345</v>
      </c>
      <c r="G130" s="78">
        <v>52300</v>
      </c>
      <c r="H130" s="12">
        <v>400</v>
      </c>
      <c r="I130" s="16">
        <f t="shared" si="67"/>
        <v>0</v>
      </c>
      <c r="J130" s="16">
        <f t="shared" ref="J130:K130" si="72">J131</f>
        <v>111819.02</v>
      </c>
      <c r="K130" s="16">
        <f t="shared" si="72"/>
        <v>108154.9</v>
      </c>
    </row>
    <row r="131" spans="1:11" s="5" customFormat="1" x14ac:dyDescent="0.2">
      <c r="A131" s="75" t="s">
        <v>98</v>
      </c>
      <c r="B131" s="77">
        <v>24</v>
      </c>
      <c r="C131" s="94">
        <v>702</v>
      </c>
      <c r="D131" s="13">
        <v>2</v>
      </c>
      <c r="E131" s="14">
        <v>3</v>
      </c>
      <c r="F131" s="13" t="s">
        <v>345</v>
      </c>
      <c r="G131" s="78">
        <v>52300</v>
      </c>
      <c r="H131" s="12">
        <v>410</v>
      </c>
      <c r="I131" s="16">
        <v>0</v>
      </c>
      <c r="J131" s="16">
        <v>111819.02</v>
      </c>
      <c r="K131" s="16">
        <v>108154.9</v>
      </c>
    </row>
    <row r="132" spans="1:11" s="5" customFormat="1" ht="22.5" x14ac:dyDescent="0.2">
      <c r="A132" s="75" t="s">
        <v>358</v>
      </c>
      <c r="B132" s="77">
        <v>24</v>
      </c>
      <c r="C132" s="94">
        <v>705</v>
      </c>
      <c r="D132" s="13"/>
      <c r="E132" s="14"/>
      <c r="F132" s="13"/>
      <c r="G132" s="78"/>
      <c r="H132" s="12"/>
      <c r="I132" s="16">
        <f>I133</f>
        <v>30</v>
      </c>
      <c r="J132" s="16">
        <f t="shared" ref="J132:K132" si="73">J133</f>
        <v>30</v>
      </c>
      <c r="K132" s="16">
        <f t="shared" si="73"/>
        <v>30</v>
      </c>
    </row>
    <row r="133" spans="1:11" s="5" customFormat="1" ht="44.25" customHeight="1" x14ac:dyDescent="0.2">
      <c r="A133" s="75" t="s">
        <v>270</v>
      </c>
      <c r="B133" s="77">
        <v>24</v>
      </c>
      <c r="C133" s="70">
        <v>705</v>
      </c>
      <c r="D133" s="13" t="s">
        <v>160</v>
      </c>
      <c r="E133" s="14">
        <v>0</v>
      </c>
      <c r="F133" s="13" t="s">
        <v>2</v>
      </c>
      <c r="G133" s="78" t="s">
        <v>9</v>
      </c>
      <c r="H133" s="12" t="s">
        <v>7</v>
      </c>
      <c r="I133" s="16">
        <f>I134</f>
        <v>30</v>
      </c>
      <c r="J133" s="16">
        <f t="shared" ref="J133:K138" si="74">J134</f>
        <v>30</v>
      </c>
      <c r="K133" s="16">
        <f t="shared" si="74"/>
        <v>30</v>
      </c>
    </row>
    <row r="134" spans="1:11" s="5" customFormat="1" ht="41.65" customHeight="1" x14ac:dyDescent="0.2">
      <c r="A134" s="75" t="s">
        <v>293</v>
      </c>
      <c r="B134" s="77">
        <v>24</v>
      </c>
      <c r="C134" s="70">
        <v>705</v>
      </c>
      <c r="D134" s="13" t="s">
        <v>160</v>
      </c>
      <c r="E134" s="14">
        <v>1</v>
      </c>
      <c r="F134" s="13" t="s">
        <v>2</v>
      </c>
      <c r="G134" s="78" t="s">
        <v>9</v>
      </c>
      <c r="H134" s="12"/>
      <c r="I134" s="16">
        <f>I135+I138</f>
        <v>30</v>
      </c>
      <c r="J134" s="16">
        <f t="shared" ref="J134:K134" si="75">J135+J138</f>
        <v>30</v>
      </c>
      <c r="K134" s="16">
        <f t="shared" si="75"/>
        <v>30</v>
      </c>
    </row>
    <row r="135" spans="1:11" s="5" customFormat="1" ht="41.65" customHeight="1" x14ac:dyDescent="0.2">
      <c r="A135" s="75" t="s">
        <v>15</v>
      </c>
      <c r="B135" s="77">
        <v>24</v>
      </c>
      <c r="C135" s="70">
        <v>705</v>
      </c>
      <c r="D135" s="13" t="s">
        <v>160</v>
      </c>
      <c r="E135" s="14">
        <v>1</v>
      </c>
      <c r="F135" s="13" t="s">
        <v>2</v>
      </c>
      <c r="G135" s="78" t="s">
        <v>11</v>
      </c>
      <c r="H135" s="12"/>
      <c r="I135" s="16">
        <f>I136</f>
        <v>15</v>
      </c>
      <c r="J135" s="16">
        <f t="shared" ref="J135:K136" si="76">J136</f>
        <v>15</v>
      </c>
      <c r="K135" s="16">
        <f t="shared" si="76"/>
        <v>15</v>
      </c>
    </row>
    <row r="136" spans="1:11" s="5" customFormat="1" ht="41.65" customHeight="1" x14ac:dyDescent="0.2">
      <c r="A136" s="75" t="s">
        <v>14</v>
      </c>
      <c r="B136" s="77">
        <v>24</v>
      </c>
      <c r="C136" s="70">
        <v>705</v>
      </c>
      <c r="D136" s="13" t="s">
        <v>160</v>
      </c>
      <c r="E136" s="14">
        <v>1</v>
      </c>
      <c r="F136" s="13" t="s">
        <v>2</v>
      </c>
      <c r="G136" s="78" t="s">
        <v>11</v>
      </c>
      <c r="H136" s="12">
        <v>200</v>
      </c>
      <c r="I136" s="16">
        <f>I137</f>
        <v>15</v>
      </c>
      <c r="J136" s="16">
        <f t="shared" si="76"/>
        <v>15</v>
      </c>
      <c r="K136" s="16">
        <f t="shared" si="76"/>
        <v>15</v>
      </c>
    </row>
    <row r="137" spans="1:11" s="5" customFormat="1" ht="41.65" customHeight="1" x14ac:dyDescent="0.2">
      <c r="A137" s="75" t="s">
        <v>13</v>
      </c>
      <c r="B137" s="77">
        <v>24</v>
      </c>
      <c r="C137" s="70">
        <v>705</v>
      </c>
      <c r="D137" s="13" t="s">
        <v>160</v>
      </c>
      <c r="E137" s="14">
        <v>1</v>
      </c>
      <c r="F137" s="13" t="s">
        <v>2</v>
      </c>
      <c r="G137" s="78" t="s">
        <v>11</v>
      </c>
      <c r="H137" s="12">
        <v>240</v>
      </c>
      <c r="I137" s="16">
        <v>15</v>
      </c>
      <c r="J137" s="16">
        <v>15</v>
      </c>
      <c r="K137" s="16">
        <v>15</v>
      </c>
    </row>
    <row r="138" spans="1:11" s="5" customFormat="1" ht="22.5" x14ac:dyDescent="0.2">
      <c r="A138" s="75" t="s">
        <v>73</v>
      </c>
      <c r="B138" s="77">
        <v>24</v>
      </c>
      <c r="C138" s="70">
        <v>705</v>
      </c>
      <c r="D138" s="13" t="s">
        <v>160</v>
      </c>
      <c r="E138" s="14">
        <v>1</v>
      </c>
      <c r="F138" s="13" t="s">
        <v>2</v>
      </c>
      <c r="G138" s="78" t="s">
        <v>69</v>
      </c>
      <c r="H138" s="12" t="s">
        <v>7</v>
      </c>
      <c r="I138" s="16">
        <f>I139</f>
        <v>15</v>
      </c>
      <c r="J138" s="16">
        <f t="shared" si="74"/>
        <v>15</v>
      </c>
      <c r="K138" s="16">
        <f t="shared" si="74"/>
        <v>15</v>
      </c>
    </row>
    <row r="139" spans="1:11" s="5" customFormat="1" ht="22.5" x14ac:dyDescent="0.2">
      <c r="A139" s="75" t="s">
        <v>14</v>
      </c>
      <c r="B139" s="77">
        <v>24</v>
      </c>
      <c r="C139" s="70">
        <v>705</v>
      </c>
      <c r="D139" s="13" t="s">
        <v>160</v>
      </c>
      <c r="E139" s="14">
        <v>1</v>
      </c>
      <c r="F139" s="13" t="s">
        <v>2</v>
      </c>
      <c r="G139" s="78" t="s">
        <v>69</v>
      </c>
      <c r="H139" s="12">
        <v>200</v>
      </c>
      <c r="I139" s="16">
        <f>I140</f>
        <v>15</v>
      </c>
      <c r="J139" s="16">
        <f>J140</f>
        <v>15</v>
      </c>
      <c r="K139" s="16">
        <f>K140</f>
        <v>15</v>
      </c>
    </row>
    <row r="140" spans="1:11" s="5" customFormat="1" ht="22.5" x14ac:dyDescent="0.2">
      <c r="A140" s="75" t="s">
        <v>13</v>
      </c>
      <c r="B140" s="77">
        <v>24</v>
      </c>
      <c r="C140" s="70">
        <v>705</v>
      </c>
      <c r="D140" s="13" t="s">
        <v>160</v>
      </c>
      <c r="E140" s="14">
        <v>1</v>
      </c>
      <c r="F140" s="13" t="s">
        <v>2</v>
      </c>
      <c r="G140" s="78" t="s">
        <v>69</v>
      </c>
      <c r="H140" s="12">
        <v>240</v>
      </c>
      <c r="I140" s="16">
        <v>15</v>
      </c>
      <c r="J140" s="16">
        <v>15</v>
      </c>
      <c r="K140" s="16">
        <v>15</v>
      </c>
    </row>
    <row r="141" spans="1:11" s="5" customFormat="1" x14ac:dyDescent="0.2">
      <c r="A141" s="75" t="s">
        <v>202</v>
      </c>
      <c r="B141" s="77">
        <v>24</v>
      </c>
      <c r="C141" s="70">
        <v>800</v>
      </c>
      <c r="D141" s="13" t="s">
        <v>7</v>
      </c>
      <c r="E141" s="14" t="s">
        <v>7</v>
      </c>
      <c r="F141" s="13" t="s">
        <v>7</v>
      </c>
      <c r="G141" s="78" t="s">
        <v>7</v>
      </c>
      <c r="H141" s="12" t="s">
        <v>7</v>
      </c>
      <c r="I141" s="16">
        <f t="shared" ref="I141:K145" si="77">I142</f>
        <v>64515.620999999999</v>
      </c>
      <c r="J141" s="16">
        <f t="shared" si="77"/>
        <v>34607.660000000003</v>
      </c>
      <c r="K141" s="16">
        <f t="shared" si="77"/>
        <v>0</v>
      </c>
    </row>
    <row r="142" spans="1:11" s="5" customFormat="1" x14ac:dyDescent="0.2">
      <c r="A142" s="75" t="s">
        <v>201</v>
      </c>
      <c r="B142" s="77">
        <v>24</v>
      </c>
      <c r="C142" s="70">
        <v>801</v>
      </c>
      <c r="D142" s="13" t="s">
        <v>7</v>
      </c>
      <c r="E142" s="14" t="s">
        <v>7</v>
      </c>
      <c r="F142" s="13" t="s">
        <v>7</v>
      </c>
      <c r="G142" s="78" t="s">
        <v>7</v>
      </c>
      <c r="H142" s="12" t="s">
        <v>7</v>
      </c>
      <c r="I142" s="16">
        <f t="shared" si="77"/>
        <v>64515.620999999999</v>
      </c>
      <c r="J142" s="16">
        <f t="shared" ref="J142:K142" si="78">J143</f>
        <v>34607.660000000003</v>
      </c>
      <c r="K142" s="16">
        <f t="shared" si="78"/>
        <v>0</v>
      </c>
    </row>
    <row r="143" spans="1:11" s="5" customFormat="1" ht="50.25" customHeight="1" x14ac:dyDescent="0.2">
      <c r="A143" s="100" t="s">
        <v>274</v>
      </c>
      <c r="B143" s="77">
        <v>24</v>
      </c>
      <c r="C143" s="70">
        <v>801</v>
      </c>
      <c r="D143" s="13">
        <v>10</v>
      </c>
      <c r="E143" s="14" t="s">
        <v>3</v>
      </c>
      <c r="F143" s="13" t="s">
        <v>2</v>
      </c>
      <c r="G143" s="78" t="s">
        <v>9</v>
      </c>
      <c r="H143" s="12" t="s">
        <v>7</v>
      </c>
      <c r="I143" s="16">
        <f>I144+I147</f>
        <v>64515.620999999999</v>
      </c>
      <c r="J143" s="16">
        <f t="shared" ref="J143:K143" si="79">J144+J147</f>
        <v>34607.660000000003</v>
      </c>
      <c r="K143" s="16">
        <f t="shared" si="79"/>
        <v>0</v>
      </c>
    </row>
    <row r="144" spans="1:11" s="5" customFormat="1" ht="45" customHeight="1" x14ac:dyDescent="0.2">
      <c r="A144" s="75" t="s">
        <v>346</v>
      </c>
      <c r="B144" s="77">
        <v>24</v>
      </c>
      <c r="C144" s="70">
        <v>801</v>
      </c>
      <c r="D144" s="13">
        <v>10</v>
      </c>
      <c r="E144" s="14">
        <v>0</v>
      </c>
      <c r="F144" s="13" t="s">
        <v>2</v>
      </c>
      <c r="G144" s="78" t="str">
        <f>G145</f>
        <v>S0310</v>
      </c>
      <c r="H144" s="12" t="s">
        <v>7</v>
      </c>
      <c r="I144" s="16">
        <f t="shared" si="77"/>
        <v>33209.57</v>
      </c>
      <c r="J144" s="16">
        <f t="shared" ref="J144:K144" si="80">J145</f>
        <v>34607.660000000003</v>
      </c>
      <c r="K144" s="16">
        <f t="shared" si="80"/>
        <v>0</v>
      </c>
    </row>
    <row r="145" spans="1:11" s="5" customFormat="1" ht="32.1" customHeight="1" x14ac:dyDescent="0.2">
      <c r="A145" s="75" t="s">
        <v>99</v>
      </c>
      <c r="B145" s="77">
        <v>24</v>
      </c>
      <c r="C145" s="70">
        <v>801</v>
      </c>
      <c r="D145" s="13">
        <v>10</v>
      </c>
      <c r="E145" s="14">
        <v>0</v>
      </c>
      <c r="F145" s="13" t="s">
        <v>2</v>
      </c>
      <c r="G145" s="78" t="str">
        <f>G146</f>
        <v>S0310</v>
      </c>
      <c r="H145" s="12">
        <v>400</v>
      </c>
      <c r="I145" s="16">
        <f t="shared" si="77"/>
        <v>33209.57</v>
      </c>
      <c r="J145" s="16">
        <f t="shared" ref="J145:K145" si="81">J146</f>
        <v>34607.660000000003</v>
      </c>
      <c r="K145" s="16">
        <f t="shared" si="81"/>
        <v>0</v>
      </c>
    </row>
    <row r="146" spans="1:11" s="5" customFormat="1" ht="27" customHeight="1" x14ac:dyDescent="0.2">
      <c r="A146" s="75" t="s">
        <v>98</v>
      </c>
      <c r="B146" s="77">
        <v>24</v>
      </c>
      <c r="C146" s="70">
        <v>801</v>
      </c>
      <c r="D146" s="13">
        <v>10</v>
      </c>
      <c r="E146" s="14">
        <v>0</v>
      </c>
      <c r="F146" s="13" t="s">
        <v>2</v>
      </c>
      <c r="G146" s="78" t="s">
        <v>347</v>
      </c>
      <c r="H146" s="12">
        <v>410</v>
      </c>
      <c r="I146" s="16">
        <v>33209.57</v>
      </c>
      <c r="J146" s="16">
        <v>34607.660000000003</v>
      </c>
      <c r="K146" s="16">
        <v>0</v>
      </c>
    </row>
    <row r="147" spans="1:11" s="5" customFormat="1" ht="36.75" customHeight="1" x14ac:dyDescent="0.2">
      <c r="A147" s="103" t="s">
        <v>348</v>
      </c>
      <c r="B147" s="77">
        <v>24</v>
      </c>
      <c r="C147" s="70">
        <v>801</v>
      </c>
      <c r="D147" s="13">
        <v>10</v>
      </c>
      <c r="E147" s="14">
        <v>0</v>
      </c>
      <c r="F147" s="13" t="s">
        <v>2</v>
      </c>
      <c r="G147" s="78" t="s">
        <v>349</v>
      </c>
      <c r="H147" s="12"/>
      <c r="I147" s="16">
        <f>I148</f>
        <v>31306.050999999999</v>
      </c>
      <c r="J147" s="16">
        <v>0</v>
      </c>
      <c r="K147" s="16">
        <v>0</v>
      </c>
    </row>
    <row r="148" spans="1:11" s="5" customFormat="1" ht="27" customHeight="1" x14ac:dyDescent="0.2">
      <c r="A148" s="75" t="s">
        <v>14</v>
      </c>
      <c r="B148" s="77">
        <v>24</v>
      </c>
      <c r="C148" s="70">
        <v>801</v>
      </c>
      <c r="D148" s="13">
        <v>10</v>
      </c>
      <c r="E148" s="14">
        <v>0</v>
      </c>
      <c r="F148" s="13" t="s">
        <v>2</v>
      </c>
      <c r="G148" s="78" t="s">
        <v>349</v>
      </c>
      <c r="H148" s="12">
        <v>200</v>
      </c>
      <c r="I148" s="16">
        <f>I149</f>
        <v>31306.050999999999</v>
      </c>
      <c r="J148" s="16">
        <v>0</v>
      </c>
      <c r="K148" s="16">
        <v>0</v>
      </c>
    </row>
    <row r="149" spans="1:11" s="5" customFormat="1" ht="27" customHeight="1" x14ac:dyDescent="0.2">
      <c r="A149" s="75" t="s">
        <v>13</v>
      </c>
      <c r="B149" s="77">
        <v>24</v>
      </c>
      <c r="C149" s="70">
        <v>801</v>
      </c>
      <c r="D149" s="13">
        <v>10</v>
      </c>
      <c r="E149" s="14">
        <v>0</v>
      </c>
      <c r="F149" s="13" t="s">
        <v>2</v>
      </c>
      <c r="G149" s="78" t="s">
        <v>349</v>
      </c>
      <c r="H149" s="12">
        <v>240</v>
      </c>
      <c r="I149" s="16">
        <v>31306.050999999999</v>
      </c>
      <c r="J149" s="16">
        <v>0</v>
      </c>
      <c r="K149" s="16">
        <v>0</v>
      </c>
    </row>
    <row r="150" spans="1:11" s="5" customFormat="1" ht="36" customHeight="1" x14ac:dyDescent="0.2">
      <c r="A150" s="75" t="s">
        <v>34</v>
      </c>
      <c r="B150" s="77">
        <v>24</v>
      </c>
      <c r="C150" s="70">
        <v>1400</v>
      </c>
      <c r="D150" s="13" t="s">
        <v>7</v>
      </c>
      <c r="E150" s="14" t="s">
        <v>7</v>
      </c>
      <c r="F150" s="13" t="s">
        <v>7</v>
      </c>
      <c r="G150" s="78" t="s">
        <v>7</v>
      </c>
      <c r="H150" s="12" t="s">
        <v>7</v>
      </c>
      <c r="I150" s="16">
        <f>I151</f>
        <v>29162.5</v>
      </c>
      <c r="J150" s="16">
        <f t="shared" ref="J150:K150" si="82">J151</f>
        <v>29162.5</v>
      </c>
      <c r="K150" s="16">
        <f t="shared" si="82"/>
        <v>29162.5</v>
      </c>
    </row>
    <row r="151" spans="1:11" s="5" customFormat="1" ht="17.25" customHeight="1" x14ac:dyDescent="0.2">
      <c r="A151" s="75" t="s">
        <v>33</v>
      </c>
      <c r="B151" s="77">
        <v>24</v>
      </c>
      <c r="C151" s="70">
        <v>1403</v>
      </c>
      <c r="D151" s="13" t="s">
        <v>7</v>
      </c>
      <c r="E151" s="14" t="s">
        <v>7</v>
      </c>
      <c r="F151" s="13" t="s">
        <v>7</v>
      </c>
      <c r="G151" s="78" t="s">
        <v>7</v>
      </c>
      <c r="H151" s="12" t="s">
        <v>7</v>
      </c>
      <c r="I151" s="16">
        <f>I152</f>
        <v>29162.5</v>
      </c>
      <c r="J151" s="16">
        <f t="shared" ref="J151:K151" si="83">J152</f>
        <v>29162.5</v>
      </c>
      <c r="K151" s="16">
        <f t="shared" si="83"/>
        <v>29162.5</v>
      </c>
    </row>
    <row r="152" spans="1:11" s="5" customFormat="1" ht="44.25" customHeight="1" x14ac:dyDescent="0.2">
      <c r="A152" s="100" t="s">
        <v>270</v>
      </c>
      <c r="B152" s="77">
        <v>24</v>
      </c>
      <c r="C152" s="70">
        <v>1403</v>
      </c>
      <c r="D152" s="13" t="s">
        <v>160</v>
      </c>
      <c r="E152" s="14" t="s">
        <v>3</v>
      </c>
      <c r="F152" s="13" t="s">
        <v>2</v>
      </c>
      <c r="G152" s="78" t="s">
        <v>9</v>
      </c>
      <c r="H152" s="12" t="s">
        <v>7</v>
      </c>
      <c r="I152" s="16">
        <f>I153</f>
        <v>29162.5</v>
      </c>
      <c r="J152" s="16">
        <f t="shared" ref="J152:K152" si="84">J153</f>
        <v>29162.5</v>
      </c>
      <c r="K152" s="16">
        <f t="shared" si="84"/>
        <v>29162.5</v>
      </c>
    </row>
    <row r="153" spans="1:11" s="5" customFormat="1" ht="41.65" customHeight="1" x14ac:dyDescent="0.2">
      <c r="A153" s="100" t="s">
        <v>293</v>
      </c>
      <c r="B153" s="77">
        <v>24</v>
      </c>
      <c r="C153" s="70">
        <v>1403</v>
      </c>
      <c r="D153" s="13">
        <v>2</v>
      </c>
      <c r="E153" s="14">
        <v>1</v>
      </c>
      <c r="F153" s="13">
        <v>0</v>
      </c>
      <c r="G153" s="78">
        <v>0</v>
      </c>
      <c r="H153" s="12"/>
      <c r="I153" s="16">
        <f>I154+I157</f>
        <v>29162.5</v>
      </c>
      <c r="J153" s="16">
        <f t="shared" ref="J153:K153" si="85">J154+J157</f>
        <v>29162.5</v>
      </c>
      <c r="K153" s="16">
        <f t="shared" si="85"/>
        <v>29162.5</v>
      </c>
    </row>
    <row r="154" spans="1:11" s="5" customFormat="1" ht="72.599999999999994" customHeight="1" x14ac:dyDescent="0.2">
      <c r="A154" s="75" t="s">
        <v>304</v>
      </c>
      <c r="B154" s="77">
        <v>24</v>
      </c>
      <c r="C154" s="70">
        <v>1403</v>
      </c>
      <c r="D154" s="13" t="s">
        <v>160</v>
      </c>
      <c r="E154" s="14">
        <v>1</v>
      </c>
      <c r="F154" s="13" t="s">
        <v>2</v>
      </c>
      <c r="G154" s="78" t="s">
        <v>209</v>
      </c>
      <c r="H154" s="12" t="s">
        <v>7</v>
      </c>
      <c r="I154" s="16">
        <f>I155</f>
        <v>12286.6</v>
      </c>
      <c r="J154" s="16">
        <f t="shared" ref="J154:K154" si="86">J155</f>
        <v>12286.6</v>
      </c>
      <c r="K154" s="16">
        <f t="shared" si="86"/>
        <v>12286.6</v>
      </c>
    </row>
    <row r="155" spans="1:11" s="5" customFormat="1" x14ac:dyDescent="0.2">
      <c r="A155" s="75" t="s">
        <v>29</v>
      </c>
      <c r="B155" s="77">
        <v>24</v>
      </c>
      <c r="C155" s="70">
        <v>1403</v>
      </c>
      <c r="D155" s="13" t="s">
        <v>160</v>
      </c>
      <c r="E155" s="14">
        <v>1</v>
      </c>
      <c r="F155" s="13" t="s">
        <v>2</v>
      </c>
      <c r="G155" s="78" t="s">
        <v>209</v>
      </c>
      <c r="H155" s="12">
        <v>500</v>
      </c>
      <c r="I155" s="16">
        <f>I156</f>
        <v>12286.6</v>
      </c>
      <c r="J155" s="16">
        <f t="shared" ref="J155:K155" si="87">J156</f>
        <v>12286.6</v>
      </c>
      <c r="K155" s="16">
        <f t="shared" si="87"/>
        <v>12286.6</v>
      </c>
    </row>
    <row r="156" spans="1:11" s="5" customFormat="1" x14ac:dyDescent="0.2">
      <c r="A156" s="75" t="s">
        <v>28</v>
      </c>
      <c r="B156" s="77">
        <v>24</v>
      </c>
      <c r="C156" s="70">
        <v>1403</v>
      </c>
      <c r="D156" s="13" t="s">
        <v>160</v>
      </c>
      <c r="E156" s="14">
        <v>1</v>
      </c>
      <c r="F156" s="13" t="s">
        <v>2</v>
      </c>
      <c r="G156" s="78" t="s">
        <v>209</v>
      </c>
      <c r="H156" s="12">
        <v>540</v>
      </c>
      <c r="I156" s="16">
        <v>12286.6</v>
      </c>
      <c r="J156" s="16">
        <v>12286.6</v>
      </c>
      <c r="K156" s="16">
        <v>12286.6</v>
      </c>
    </row>
    <row r="157" spans="1:11" s="5" customFormat="1" ht="45" x14ac:dyDescent="0.2">
      <c r="A157" s="75" t="s">
        <v>249</v>
      </c>
      <c r="B157" s="77">
        <v>24</v>
      </c>
      <c r="C157" s="70">
        <v>1403</v>
      </c>
      <c r="D157" s="13" t="s">
        <v>160</v>
      </c>
      <c r="E157" s="14">
        <v>1</v>
      </c>
      <c r="F157" s="13" t="s">
        <v>2</v>
      </c>
      <c r="G157" s="78" t="s">
        <v>208</v>
      </c>
      <c r="H157" s="12" t="s">
        <v>7</v>
      </c>
      <c r="I157" s="16">
        <f>I158</f>
        <v>16875.900000000001</v>
      </c>
      <c r="J157" s="16">
        <f t="shared" ref="J157:K157" si="88">J158</f>
        <v>16875.900000000001</v>
      </c>
      <c r="K157" s="16">
        <f t="shared" si="88"/>
        <v>16875.900000000001</v>
      </c>
    </row>
    <row r="158" spans="1:11" s="5" customFormat="1" x14ac:dyDescent="0.2">
      <c r="A158" s="75" t="s">
        <v>29</v>
      </c>
      <c r="B158" s="77">
        <v>24</v>
      </c>
      <c r="C158" s="70">
        <v>1403</v>
      </c>
      <c r="D158" s="13" t="s">
        <v>160</v>
      </c>
      <c r="E158" s="14">
        <v>1</v>
      </c>
      <c r="F158" s="13" t="s">
        <v>2</v>
      </c>
      <c r="G158" s="78" t="s">
        <v>208</v>
      </c>
      <c r="H158" s="12">
        <v>500</v>
      </c>
      <c r="I158" s="16">
        <f>I159</f>
        <v>16875.900000000001</v>
      </c>
      <c r="J158" s="16">
        <f t="shared" ref="J158:K158" si="89">J159</f>
        <v>16875.900000000001</v>
      </c>
      <c r="K158" s="16">
        <f t="shared" si="89"/>
        <v>16875.900000000001</v>
      </c>
    </row>
    <row r="159" spans="1:11" s="5" customFormat="1" x14ac:dyDescent="0.2">
      <c r="A159" s="75" t="s">
        <v>28</v>
      </c>
      <c r="B159" s="77">
        <v>24</v>
      </c>
      <c r="C159" s="70">
        <v>1403</v>
      </c>
      <c r="D159" s="13" t="s">
        <v>160</v>
      </c>
      <c r="E159" s="14">
        <v>1</v>
      </c>
      <c r="F159" s="13" t="s">
        <v>2</v>
      </c>
      <c r="G159" s="78" t="s">
        <v>208</v>
      </c>
      <c r="H159" s="12">
        <v>540</v>
      </c>
      <c r="I159" s="16">
        <v>16875.900000000001</v>
      </c>
      <c r="J159" s="16">
        <v>16875.900000000001</v>
      </c>
      <c r="K159" s="16">
        <v>16875.900000000001</v>
      </c>
    </row>
    <row r="160" spans="1:11" s="5" customFormat="1" ht="22.5" x14ac:dyDescent="0.2">
      <c r="A160" s="100" t="s">
        <v>207</v>
      </c>
      <c r="B160" s="114">
        <v>63</v>
      </c>
      <c r="C160" s="57" t="s">
        <v>7</v>
      </c>
      <c r="D160" s="23" t="s">
        <v>7</v>
      </c>
      <c r="E160" s="24" t="s">
        <v>7</v>
      </c>
      <c r="F160" s="23" t="s">
        <v>7</v>
      </c>
      <c r="G160" s="25" t="s">
        <v>7</v>
      </c>
      <c r="H160" s="8" t="s">
        <v>7</v>
      </c>
      <c r="I160" s="31">
        <f>I161+I176+I186+I211</f>
        <v>160908.9</v>
      </c>
      <c r="J160" s="31">
        <f>J161+J176+J186+J211</f>
        <v>156237.79999999999</v>
      </c>
      <c r="K160" s="31">
        <f>K161+K176+K186+K211</f>
        <v>162183.29999999999</v>
      </c>
    </row>
    <row r="161" spans="1:11" s="5" customFormat="1" x14ac:dyDescent="0.2">
      <c r="A161" s="75" t="s">
        <v>26</v>
      </c>
      <c r="B161" s="77">
        <v>63</v>
      </c>
      <c r="C161" s="70">
        <v>100</v>
      </c>
      <c r="D161" s="13" t="s">
        <v>7</v>
      </c>
      <c r="E161" s="14" t="s">
        <v>7</v>
      </c>
      <c r="F161" s="13" t="s">
        <v>7</v>
      </c>
      <c r="G161" s="78" t="s">
        <v>7</v>
      </c>
      <c r="H161" s="12" t="s">
        <v>7</v>
      </c>
      <c r="I161" s="16">
        <f>I162</f>
        <v>4896.2000000000007</v>
      </c>
      <c r="J161" s="16">
        <f t="shared" ref="J161:K161" si="90">J162</f>
        <v>4962.1000000000004</v>
      </c>
      <c r="K161" s="16">
        <f t="shared" si="90"/>
        <v>5153.1000000000004</v>
      </c>
    </row>
    <row r="162" spans="1:11" s="5" customFormat="1" x14ac:dyDescent="0.2">
      <c r="A162" s="75" t="s">
        <v>85</v>
      </c>
      <c r="B162" s="77">
        <v>63</v>
      </c>
      <c r="C162" s="70">
        <v>113</v>
      </c>
      <c r="D162" s="13" t="s">
        <v>7</v>
      </c>
      <c r="E162" s="14" t="s">
        <v>7</v>
      </c>
      <c r="F162" s="13" t="s">
        <v>7</v>
      </c>
      <c r="G162" s="78" t="s">
        <v>7</v>
      </c>
      <c r="H162" s="12" t="s">
        <v>7</v>
      </c>
      <c r="I162" s="16">
        <f>I163+I171</f>
        <v>4896.2000000000007</v>
      </c>
      <c r="J162" s="16">
        <f t="shared" ref="J162:K162" si="91">J163+J171</f>
        <v>4962.1000000000004</v>
      </c>
      <c r="K162" s="16">
        <f t="shared" si="91"/>
        <v>5153.1000000000004</v>
      </c>
    </row>
    <row r="163" spans="1:11" s="5" customFormat="1" ht="33.75" x14ac:dyDescent="0.2">
      <c r="A163" s="100" t="s">
        <v>282</v>
      </c>
      <c r="B163" s="77">
        <v>63</v>
      </c>
      <c r="C163" s="70">
        <v>113</v>
      </c>
      <c r="D163" s="13">
        <v>5</v>
      </c>
      <c r="E163" s="14">
        <v>0</v>
      </c>
      <c r="F163" s="13">
        <v>0</v>
      </c>
      <c r="G163" s="78">
        <v>0</v>
      </c>
      <c r="H163" s="12"/>
      <c r="I163" s="16">
        <f>I164</f>
        <v>4869.1000000000004</v>
      </c>
      <c r="J163" s="16">
        <f t="shared" ref="J163:K163" si="92">J164</f>
        <v>4935</v>
      </c>
      <c r="K163" s="16">
        <f t="shared" si="92"/>
        <v>5126</v>
      </c>
    </row>
    <row r="164" spans="1:11" s="5" customFormat="1" x14ac:dyDescent="0.2">
      <c r="A164" s="100" t="s">
        <v>278</v>
      </c>
      <c r="B164" s="77">
        <v>63</v>
      </c>
      <c r="C164" s="70">
        <v>113</v>
      </c>
      <c r="D164" s="13">
        <v>5</v>
      </c>
      <c r="E164" s="14">
        <v>3</v>
      </c>
      <c r="F164" s="13" t="s">
        <v>2</v>
      </c>
      <c r="G164" s="78">
        <v>0</v>
      </c>
      <c r="H164" s="12"/>
      <c r="I164" s="16">
        <f>I168+I165</f>
        <v>4869.1000000000004</v>
      </c>
      <c r="J164" s="16">
        <f t="shared" ref="J164:K164" si="93">J168+J165</f>
        <v>4935</v>
      </c>
      <c r="K164" s="16">
        <f t="shared" si="93"/>
        <v>5126</v>
      </c>
    </row>
    <row r="165" spans="1:11" s="5" customFormat="1" ht="30.6" customHeight="1" x14ac:dyDescent="0.2">
      <c r="A165" s="75" t="s">
        <v>170</v>
      </c>
      <c r="B165" s="77">
        <v>63</v>
      </c>
      <c r="C165" s="70">
        <v>113</v>
      </c>
      <c r="D165" s="13">
        <v>5</v>
      </c>
      <c r="E165" s="14">
        <v>3</v>
      </c>
      <c r="F165" s="13" t="s">
        <v>2</v>
      </c>
      <c r="G165" s="78">
        <v>80300</v>
      </c>
      <c r="H165" s="12"/>
      <c r="I165" s="16">
        <f>I166</f>
        <v>75</v>
      </c>
      <c r="J165" s="16">
        <f t="shared" ref="J165:K166" si="94">J166</f>
        <v>75</v>
      </c>
      <c r="K165" s="16">
        <f t="shared" si="94"/>
        <v>75</v>
      </c>
    </row>
    <row r="166" spans="1:11" s="5" customFormat="1" ht="29.1" customHeight="1" x14ac:dyDescent="0.2">
      <c r="A166" s="75" t="s">
        <v>77</v>
      </c>
      <c r="B166" s="77">
        <v>63</v>
      </c>
      <c r="C166" s="70">
        <v>113</v>
      </c>
      <c r="D166" s="13">
        <v>5</v>
      </c>
      <c r="E166" s="14">
        <v>3</v>
      </c>
      <c r="F166" s="13" t="s">
        <v>2</v>
      </c>
      <c r="G166" s="78">
        <v>80300</v>
      </c>
      <c r="H166" s="12">
        <v>600</v>
      </c>
      <c r="I166" s="16">
        <f>I167</f>
        <v>75</v>
      </c>
      <c r="J166" s="16">
        <f t="shared" si="94"/>
        <v>75</v>
      </c>
      <c r="K166" s="16">
        <f t="shared" si="94"/>
        <v>75</v>
      </c>
    </row>
    <row r="167" spans="1:11" s="5" customFormat="1" x14ac:dyDescent="0.2">
      <c r="A167" s="75" t="s">
        <v>146</v>
      </c>
      <c r="B167" s="77">
        <v>63</v>
      </c>
      <c r="C167" s="70">
        <v>113</v>
      </c>
      <c r="D167" s="13">
        <v>5</v>
      </c>
      <c r="E167" s="14">
        <v>3</v>
      </c>
      <c r="F167" s="13" t="s">
        <v>2</v>
      </c>
      <c r="G167" s="78">
        <v>80300</v>
      </c>
      <c r="H167" s="12">
        <v>610</v>
      </c>
      <c r="I167" s="16">
        <v>75</v>
      </c>
      <c r="J167" s="16">
        <v>75</v>
      </c>
      <c r="K167" s="16">
        <v>75</v>
      </c>
    </row>
    <row r="168" spans="1:11" s="5" customFormat="1" ht="35.1" customHeight="1" x14ac:dyDescent="0.2">
      <c r="A168" s="75" t="s">
        <v>206</v>
      </c>
      <c r="B168" s="77">
        <v>63</v>
      </c>
      <c r="C168" s="70">
        <v>113</v>
      </c>
      <c r="D168" s="13">
        <v>5</v>
      </c>
      <c r="E168" s="14">
        <v>3</v>
      </c>
      <c r="F168" s="13" t="s">
        <v>2</v>
      </c>
      <c r="G168" s="78" t="s">
        <v>205</v>
      </c>
      <c r="H168" s="12" t="s">
        <v>7</v>
      </c>
      <c r="I168" s="16">
        <f>I169</f>
        <v>4794.1000000000004</v>
      </c>
      <c r="J168" s="16">
        <f t="shared" ref="J168:K168" si="95">J169</f>
        <v>4860</v>
      </c>
      <c r="K168" s="16">
        <f t="shared" si="95"/>
        <v>5051</v>
      </c>
    </row>
    <row r="169" spans="1:11" s="5" customFormat="1" ht="27" customHeight="1" x14ac:dyDescent="0.2">
      <c r="A169" s="75" t="s">
        <v>77</v>
      </c>
      <c r="B169" s="77">
        <v>63</v>
      </c>
      <c r="C169" s="70">
        <v>113</v>
      </c>
      <c r="D169" s="13">
        <v>5</v>
      </c>
      <c r="E169" s="14">
        <v>3</v>
      </c>
      <c r="F169" s="13" t="s">
        <v>2</v>
      </c>
      <c r="G169" s="78" t="s">
        <v>205</v>
      </c>
      <c r="H169" s="12">
        <v>600</v>
      </c>
      <c r="I169" s="16">
        <f>I170</f>
        <v>4794.1000000000004</v>
      </c>
      <c r="J169" s="16">
        <f t="shared" ref="J169:K169" si="96">J170</f>
        <v>4860</v>
      </c>
      <c r="K169" s="16">
        <f t="shared" si="96"/>
        <v>5051</v>
      </c>
    </row>
    <row r="170" spans="1:11" s="5" customFormat="1" ht="22.15" customHeight="1" x14ac:dyDescent="0.2">
      <c r="A170" s="75" t="s">
        <v>146</v>
      </c>
      <c r="B170" s="77">
        <v>63</v>
      </c>
      <c r="C170" s="70">
        <v>113</v>
      </c>
      <c r="D170" s="13">
        <v>5</v>
      </c>
      <c r="E170" s="14">
        <v>3</v>
      </c>
      <c r="F170" s="13" t="s">
        <v>2</v>
      </c>
      <c r="G170" s="78" t="s">
        <v>205</v>
      </c>
      <c r="H170" s="12">
        <v>610</v>
      </c>
      <c r="I170" s="16">
        <v>4794.1000000000004</v>
      </c>
      <c r="J170" s="16">
        <v>4860</v>
      </c>
      <c r="K170" s="16">
        <v>5051</v>
      </c>
    </row>
    <row r="171" spans="1:11" s="5" customFormat="1" ht="52.5" customHeight="1" x14ac:dyDescent="0.2">
      <c r="A171" s="100" t="s">
        <v>276</v>
      </c>
      <c r="B171" s="77">
        <v>63</v>
      </c>
      <c r="C171" s="70">
        <v>113</v>
      </c>
      <c r="D171" s="13">
        <v>11</v>
      </c>
      <c r="E171" s="14">
        <v>0</v>
      </c>
      <c r="F171" s="13">
        <v>0</v>
      </c>
      <c r="G171" s="78">
        <v>0</v>
      </c>
      <c r="H171" s="12"/>
      <c r="I171" s="16">
        <f>I172</f>
        <v>27.1</v>
      </c>
      <c r="J171" s="16">
        <f t="shared" ref="J171:K171" si="97">J172</f>
        <v>27.1</v>
      </c>
      <c r="K171" s="16">
        <f t="shared" si="97"/>
        <v>27.1</v>
      </c>
    </row>
    <row r="172" spans="1:11" s="5" customFormat="1" ht="33.6" customHeight="1" x14ac:dyDescent="0.2">
      <c r="A172" s="100" t="s">
        <v>298</v>
      </c>
      <c r="B172" s="77">
        <v>63</v>
      </c>
      <c r="C172" s="70">
        <v>113</v>
      </c>
      <c r="D172" s="13">
        <v>11</v>
      </c>
      <c r="E172" s="14">
        <v>1</v>
      </c>
      <c r="F172" s="13" t="s">
        <v>2</v>
      </c>
      <c r="G172" s="78" t="s">
        <v>9</v>
      </c>
      <c r="H172" s="12" t="s">
        <v>7</v>
      </c>
      <c r="I172" s="16">
        <f>I173</f>
        <v>27.1</v>
      </c>
      <c r="J172" s="16">
        <f t="shared" ref="J172:K172" si="98">J173</f>
        <v>27.1</v>
      </c>
      <c r="K172" s="16">
        <f t="shared" si="98"/>
        <v>27.1</v>
      </c>
    </row>
    <row r="173" spans="1:11" s="5" customFormat="1" ht="28.15" customHeight="1" x14ac:dyDescent="0.2">
      <c r="A173" s="75" t="s">
        <v>80</v>
      </c>
      <c r="B173" s="77">
        <v>63</v>
      </c>
      <c r="C173" s="70">
        <v>113</v>
      </c>
      <c r="D173" s="13">
        <v>11</v>
      </c>
      <c r="E173" s="14">
        <v>1</v>
      </c>
      <c r="F173" s="13" t="s">
        <v>2</v>
      </c>
      <c r="G173" s="78" t="s">
        <v>79</v>
      </c>
      <c r="H173" s="12" t="s">
        <v>7</v>
      </c>
      <c r="I173" s="16">
        <f>I174</f>
        <v>27.1</v>
      </c>
      <c r="J173" s="16">
        <f t="shared" ref="J173:K173" si="99">J174</f>
        <v>27.1</v>
      </c>
      <c r="K173" s="16">
        <f t="shared" si="99"/>
        <v>27.1</v>
      </c>
    </row>
    <row r="174" spans="1:11" s="5" customFormat="1" ht="28.15" customHeight="1" x14ac:dyDescent="0.2">
      <c r="A174" s="75" t="s">
        <v>14</v>
      </c>
      <c r="B174" s="77">
        <v>63</v>
      </c>
      <c r="C174" s="70">
        <v>113</v>
      </c>
      <c r="D174" s="13">
        <v>11</v>
      </c>
      <c r="E174" s="14">
        <v>1</v>
      </c>
      <c r="F174" s="13" t="s">
        <v>2</v>
      </c>
      <c r="G174" s="78" t="s">
        <v>79</v>
      </c>
      <c r="H174" s="12">
        <v>200</v>
      </c>
      <c r="I174" s="16">
        <f>I175</f>
        <v>27.1</v>
      </c>
      <c r="J174" s="16">
        <f t="shared" ref="J174:K174" si="100">J175</f>
        <v>27.1</v>
      </c>
      <c r="K174" s="16">
        <f t="shared" si="100"/>
        <v>27.1</v>
      </c>
    </row>
    <row r="175" spans="1:11" s="5" customFormat="1" ht="25.15" customHeight="1" x14ac:dyDescent="0.2">
      <c r="A175" s="75" t="s">
        <v>13</v>
      </c>
      <c r="B175" s="77">
        <v>63</v>
      </c>
      <c r="C175" s="70">
        <v>113</v>
      </c>
      <c r="D175" s="13">
        <v>11</v>
      </c>
      <c r="E175" s="14">
        <v>1</v>
      </c>
      <c r="F175" s="13" t="s">
        <v>2</v>
      </c>
      <c r="G175" s="78" t="s">
        <v>79</v>
      </c>
      <c r="H175" s="12">
        <v>240</v>
      </c>
      <c r="I175" s="16">
        <v>27.1</v>
      </c>
      <c r="J175" s="16">
        <v>27.1</v>
      </c>
      <c r="K175" s="16">
        <v>27.1</v>
      </c>
    </row>
    <row r="176" spans="1:11" s="5" customFormat="1" ht="20.65" customHeight="1" x14ac:dyDescent="0.2">
      <c r="A176" s="75" t="s">
        <v>104</v>
      </c>
      <c r="B176" s="77">
        <v>63</v>
      </c>
      <c r="C176" s="70">
        <v>400</v>
      </c>
      <c r="D176" s="13" t="s">
        <v>7</v>
      </c>
      <c r="E176" s="14" t="s">
        <v>7</v>
      </c>
      <c r="F176" s="13" t="s">
        <v>7</v>
      </c>
      <c r="G176" s="78" t="s">
        <v>7</v>
      </c>
      <c r="H176" s="12" t="s">
        <v>7</v>
      </c>
      <c r="I176" s="16">
        <f>I177</f>
        <v>903</v>
      </c>
      <c r="J176" s="16">
        <f t="shared" ref="J176:K176" si="101">J177</f>
        <v>889</v>
      </c>
      <c r="K176" s="16">
        <f t="shared" si="101"/>
        <v>946</v>
      </c>
    </row>
    <row r="177" spans="1:11" s="5" customFormat="1" ht="20.100000000000001" customHeight="1" x14ac:dyDescent="0.2">
      <c r="A177" s="75" t="s">
        <v>103</v>
      </c>
      <c r="B177" s="77">
        <v>63</v>
      </c>
      <c r="C177" s="70">
        <v>412</v>
      </c>
      <c r="D177" s="13" t="s">
        <v>7</v>
      </c>
      <c r="E177" s="14" t="s">
        <v>7</v>
      </c>
      <c r="F177" s="13" t="s">
        <v>7</v>
      </c>
      <c r="G177" s="78" t="s">
        <v>7</v>
      </c>
      <c r="H177" s="12" t="s">
        <v>7</v>
      </c>
      <c r="I177" s="16">
        <f>I178</f>
        <v>903</v>
      </c>
      <c r="J177" s="16">
        <f t="shared" ref="J177:K177" si="102">J178</f>
        <v>889</v>
      </c>
      <c r="K177" s="16">
        <f t="shared" si="102"/>
        <v>946</v>
      </c>
    </row>
    <row r="178" spans="1:11" s="5" customFormat="1" ht="39.6" customHeight="1" x14ac:dyDescent="0.2">
      <c r="A178" s="100" t="s">
        <v>282</v>
      </c>
      <c r="B178" s="77">
        <v>63</v>
      </c>
      <c r="C178" s="70">
        <v>412</v>
      </c>
      <c r="D178" s="13" t="s">
        <v>189</v>
      </c>
      <c r="E178" s="14" t="s">
        <v>3</v>
      </c>
      <c r="F178" s="13" t="s">
        <v>2</v>
      </c>
      <c r="G178" s="78" t="s">
        <v>9</v>
      </c>
      <c r="H178" s="12" t="s">
        <v>7</v>
      </c>
      <c r="I178" s="16">
        <f>I179</f>
        <v>903</v>
      </c>
      <c r="J178" s="16">
        <f t="shared" ref="J178:K178" si="103">J179</f>
        <v>889</v>
      </c>
      <c r="K178" s="16">
        <f t="shared" si="103"/>
        <v>946</v>
      </c>
    </row>
    <row r="179" spans="1:11" s="5" customFormat="1" ht="24" customHeight="1" x14ac:dyDescent="0.2">
      <c r="A179" s="100" t="s">
        <v>277</v>
      </c>
      <c r="B179" s="77">
        <v>63</v>
      </c>
      <c r="C179" s="70">
        <v>412</v>
      </c>
      <c r="D179" s="13">
        <v>5</v>
      </c>
      <c r="E179" s="14">
        <v>2</v>
      </c>
      <c r="F179" s="13">
        <v>0</v>
      </c>
      <c r="G179" s="78">
        <v>0</v>
      </c>
      <c r="H179" s="12"/>
      <c r="I179" s="16">
        <f>I183+I180</f>
        <v>903</v>
      </c>
      <c r="J179" s="16">
        <f t="shared" ref="J179:K179" si="104">J183+J180</f>
        <v>889</v>
      </c>
      <c r="K179" s="16">
        <f t="shared" si="104"/>
        <v>946</v>
      </c>
    </row>
    <row r="180" spans="1:11" s="5" customFormat="1" ht="28.5" customHeight="1" x14ac:dyDescent="0.2">
      <c r="A180" s="75" t="s">
        <v>170</v>
      </c>
      <c r="B180" s="77">
        <v>63</v>
      </c>
      <c r="C180" s="70">
        <v>412</v>
      </c>
      <c r="D180" s="13">
        <v>5</v>
      </c>
      <c r="E180" s="14">
        <v>2</v>
      </c>
      <c r="F180" s="13">
        <v>0</v>
      </c>
      <c r="G180" s="78">
        <v>80300</v>
      </c>
      <c r="H180" s="12"/>
      <c r="I180" s="16">
        <f>I181</f>
        <v>25</v>
      </c>
      <c r="J180" s="16">
        <f t="shared" ref="J180:K181" si="105">J181</f>
        <v>0</v>
      </c>
      <c r="K180" s="16">
        <f t="shared" si="105"/>
        <v>25</v>
      </c>
    </row>
    <row r="181" spans="1:11" s="5" customFormat="1" ht="29.1" customHeight="1" x14ac:dyDescent="0.2">
      <c r="A181" s="75" t="s">
        <v>77</v>
      </c>
      <c r="B181" s="77">
        <v>63</v>
      </c>
      <c r="C181" s="70">
        <v>412</v>
      </c>
      <c r="D181" s="13">
        <v>5</v>
      </c>
      <c r="E181" s="14">
        <v>2</v>
      </c>
      <c r="F181" s="13">
        <v>0</v>
      </c>
      <c r="G181" s="78">
        <v>80300</v>
      </c>
      <c r="H181" s="12">
        <v>600</v>
      </c>
      <c r="I181" s="16">
        <f>I182</f>
        <v>25</v>
      </c>
      <c r="J181" s="16">
        <f t="shared" si="105"/>
        <v>0</v>
      </c>
      <c r="K181" s="16">
        <f t="shared" si="105"/>
        <v>25</v>
      </c>
    </row>
    <row r="182" spans="1:11" s="5" customFormat="1" ht="18.600000000000001" customHeight="1" x14ac:dyDescent="0.2">
      <c r="A182" s="75" t="s">
        <v>146</v>
      </c>
      <c r="B182" s="77">
        <v>63</v>
      </c>
      <c r="C182" s="70">
        <v>412</v>
      </c>
      <c r="D182" s="13">
        <v>5</v>
      </c>
      <c r="E182" s="14">
        <v>2</v>
      </c>
      <c r="F182" s="13">
        <v>0</v>
      </c>
      <c r="G182" s="78">
        <v>80300</v>
      </c>
      <c r="H182" s="12">
        <v>610</v>
      </c>
      <c r="I182" s="16">
        <v>25</v>
      </c>
      <c r="J182" s="16">
        <v>0</v>
      </c>
      <c r="K182" s="16">
        <v>25</v>
      </c>
    </row>
    <row r="183" spans="1:11" s="5" customFormat="1" ht="46.15" customHeight="1" x14ac:dyDescent="0.2">
      <c r="A183" s="75" t="s">
        <v>204</v>
      </c>
      <c r="B183" s="77">
        <v>63</v>
      </c>
      <c r="C183" s="70">
        <v>412</v>
      </c>
      <c r="D183" s="13" t="s">
        <v>189</v>
      </c>
      <c r="E183" s="14">
        <v>2</v>
      </c>
      <c r="F183" s="13" t="s">
        <v>2</v>
      </c>
      <c r="G183" s="78" t="s">
        <v>203</v>
      </c>
      <c r="H183" s="12" t="s">
        <v>7</v>
      </c>
      <c r="I183" s="16">
        <f>I184</f>
        <v>878</v>
      </c>
      <c r="J183" s="16">
        <f t="shared" ref="J183:K183" si="106">J184</f>
        <v>889</v>
      </c>
      <c r="K183" s="16">
        <f t="shared" si="106"/>
        <v>921</v>
      </c>
    </row>
    <row r="184" spans="1:11" s="5" customFormat="1" ht="26.1" customHeight="1" x14ac:dyDescent="0.2">
      <c r="A184" s="75" t="s">
        <v>77</v>
      </c>
      <c r="B184" s="77">
        <v>63</v>
      </c>
      <c r="C184" s="70">
        <v>412</v>
      </c>
      <c r="D184" s="13" t="s">
        <v>189</v>
      </c>
      <c r="E184" s="14">
        <v>2</v>
      </c>
      <c r="F184" s="13" t="s">
        <v>2</v>
      </c>
      <c r="G184" s="78" t="s">
        <v>203</v>
      </c>
      <c r="H184" s="12">
        <v>600</v>
      </c>
      <c r="I184" s="16">
        <f>I185</f>
        <v>878</v>
      </c>
      <c r="J184" s="16">
        <f t="shared" ref="J184:K184" si="107">J185</f>
        <v>889</v>
      </c>
      <c r="K184" s="16">
        <f t="shared" si="107"/>
        <v>921</v>
      </c>
    </row>
    <row r="185" spans="1:11" s="5" customFormat="1" x14ac:dyDescent="0.2">
      <c r="A185" s="75" t="s">
        <v>146</v>
      </c>
      <c r="B185" s="77">
        <v>63</v>
      </c>
      <c r="C185" s="70">
        <v>412</v>
      </c>
      <c r="D185" s="13" t="s">
        <v>189</v>
      </c>
      <c r="E185" s="14">
        <v>2</v>
      </c>
      <c r="F185" s="13" t="s">
        <v>2</v>
      </c>
      <c r="G185" s="78" t="s">
        <v>203</v>
      </c>
      <c r="H185" s="12">
        <v>610</v>
      </c>
      <c r="I185" s="16">
        <v>878</v>
      </c>
      <c r="J185" s="16">
        <v>889</v>
      </c>
      <c r="K185" s="16">
        <v>921</v>
      </c>
    </row>
    <row r="186" spans="1:11" s="5" customFormat="1" x14ac:dyDescent="0.2">
      <c r="A186" s="75" t="s">
        <v>61</v>
      </c>
      <c r="B186" s="77">
        <v>63</v>
      </c>
      <c r="C186" s="70">
        <v>700</v>
      </c>
      <c r="D186" s="13" t="s">
        <v>7</v>
      </c>
      <c r="E186" s="14" t="s">
        <v>7</v>
      </c>
      <c r="F186" s="13" t="s">
        <v>7</v>
      </c>
      <c r="G186" s="78" t="s">
        <v>7</v>
      </c>
      <c r="H186" s="12" t="s">
        <v>7</v>
      </c>
      <c r="I186" s="16">
        <f>I187</f>
        <v>31580.7</v>
      </c>
      <c r="J186" s="16">
        <f t="shared" ref="J186:K186" si="108">J187</f>
        <v>29113.4</v>
      </c>
      <c r="K186" s="16">
        <f t="shared" si="108"/>
        <v>30318.799999999999</v>
      </c>
    </row>
    <row r="187" spans="1:11" s="5" customFormat="1" x14ac:dyDescent="0.2">
      <c r="A187" s="75" t="s">
        <v>173</v>
      </c>
      <c r="B187" s="77">
        <v>63</v>
      </c>
      <c r="C187" s="70">
        <v>703</v>
      </c>
      <c r="D187" s="13"/>
      <c r="E187" s="14"/>
      <c r="F187" s="13"/>
      <c r="G187" s="78"/>
      <c r="H187" s="12"/>
      <c r="I187" s="16">
        <f>I188</f>
        <v>31580.7</v>
      </c>
      <c r="J187" s="16">
        <f t="shared" ref="J187:K187" si="109">J188</f>
        <v>29113.4</v>
      </c>
      <c r="K187" s="16">
        <f t="shared" si="109"/>
        <v>30318.799999999999</v>
      </c>
    </row>
    <row r="188" spans="1:11" s="5" customFormat="1" ht="33.75" x14ac:dyDescent="0.2">
      <c r="A188" s="100" t="s">
        <v>271</v>
      </c>
      <c r="B188" s="77">
        <v>63</v>
      </c>
      <c r="C188" s="70">
        <v>703</v>
      </c>
      <c r="D188" s="13" t="s">
        <v>145</v>
      </c>
      <c r="E188" s="14" t="s">
        <v>3</v>
      </c>
      <c r="F188" s="13" t="s">
        <v>2</v>
      </c>
      <c r="G188" s="78" t="s">
        <v>9</v>
      </c>
      <c r="H188" s="12" t="s">
        <v>7</v>
      </c>
      <c r="I188" s="16">
        <f>I192+I201+I204+I189+I195+I198+I207</f>
        <v>31580.7</v>
      </c>
      <c r="J188" s="16">
        <f t="shared" ref="J188:K188" si="110">J192+J201+J204+J189+J195+J198+J207</f>
        <v>29113.4</v>
      </c>
      <c r="K188" s="16">
        <f t="shared" si="110"/>
        <v>30318.799999999999</v>
      </c>
    </row>
    <row r="189" spans="1:11" s="5" customFormat="1" ht="66" customHeight="1" x14ac:dyDescent="0.2">
      <c r="A189" s="75" t="s">
        <v>172</v>
      </c>
      <c r="B189" s="77">
        <v>63</v>
      </c>
      <c r="C189" s="70">
        <v>703</v>
      </c>
      <c r="D189" s="13" t="s">
        <v>145</v>
      </c>
      <c r="E189" s="14" t="s">
        <v>3</v>
      </c>
      <c r="F189" s="13" t="s">
        <v>2</v>
      </c>
      <c r="G189" s="78" t="s">
        <v>171</v>
      </c>
      <c r="H189" s="12" t="s">
        <v>7</v>
      </c>
      <c r="I189" s="16">
        <f>I190</f>
        <v>784</v>
      </c>
      <c r="J189" s="16">
        <f t="shared" ref="J189:K189" si="111">J190</f>
        <v>815.4</v>
      </c>
      <c r="K189" s="16">
        <f t="shared" si="111"/>
        <v>848</v>
      </c>
    </row>
    <row r="190" spans="1:11" s="5" customFormat="1" ht="33" customHeight="1" x14ac:dyDescent="0.2">
      <c r="A190" s="75" t="s">
        <v>77</v>
      </c>
      <c r="B190" s="77">
        <v>63</v>
      </c>
      <c r="C190" s="70">
        <v>703</v>
      </c>
      <c r="D190" s="13" t="s">
        <v>145</v>
      </c>
      <c r="E190" s="14" t="s">
        <v>3</v>
      </c>
      <c r="F190" s="13" t="s">
        <v>2</v>
      </c>
      <c r="G190" s="78" t="s">
        <v>171</v>
      </c>
      <c r="H190" s="12">
        <v>600</v>
      </c>
      <c r="I190" s="16">
        <f>I191</f>
        <v>784</v>
      </c>
      <c r="J190" s="16">
        <f t="shared" ref="J190:K190" si="112">J191</f>
        <v>815.4</v>
      </c>
      <c r="K190" s="16">
        <f t="shared" si="112"/>
        <v>848</v>
      </c>
    </row>
    <row r="191" spans="1:11" s="5" customFormat="1" x14ac:dyDescent="0.2">
      <c r="A191" s="75" t="s">
        <v>146</v>
      </c>
      <c r="B191" s="77">
        <v>63</v>
      </c>
      <c r="C191" s="70">
        <v>703</v>
      </c>
      <c r="D191" s="13" t="s">
        <v>145</v>
      </c>
      <c r="E191" s="14" t="s">
        <v>3</v>
      </c>
      <c r="F191" s="13" t="s">
        <v>2</v>
      </c>
      <c r="G191" s="78" t="s">
        <v>171</v>
      </c>
      <c r="H191" s="12">
        <v>610</v>
      </c>
      <c r="I191" s="16">
        <v>784</v>
      </c>
      <c r="J191" s="16">
        <v>815.4</v>
      </c>
      <c r="K191" s="16">
        <v>848</v>
      </c>
    </row>
    <row r="192" spans="1:11" s="5" customFormat="1" ht="21" customHeight="1" x14ac:dyDescent="0.2">
      <c r="A192" s="75" t="s">
        <v>170</v>
      </c>
      <c r="B192" s="77">
        <v>63</v>
      </c>
      <c r="C192" s="70">
        <v>703</v>
      </c>
      <c r="D192" s="13" t="s">
        <v>145</v>
      </c>
      <c r="E192" s="14" t="s">
        <v>3</v>
      </c>
      <c r="F192" s="13" t="s">
        <v>2</v>
      </c>
      <c r="G192" s="78" t="s">
        <v>169</v>
      </c>
      <c r="H192" s="12" t="s">
        <v>7</v>
      </c>
      <c r="I192" s="16">
        <f>I193</f>
        <v>541.79999999999995</v>
      </c>
      <c r="J192" s="16">
        <f t="shared" ref="J192:K192" si="113">J193</f>
        <v>465.3</v>
      </c>
      <c r="K192" s="16">
        <f t="shared" si="113"/>
        <v>547.29999999999995</v>
      </c>
    </row>
    <row r="193" spans="1:11" s="5" customFormat="1" ht="21" customHeight="1" x14ac:dyDescent="0.2">
      <c r="A193" s="75" t="s">
        <v>77</v>
      </c>
      <c r="B193" s="77">
        <v>63</v>
      </c>
      <c r="C193" s="70">
        <v>703</v>
      </c>
      <c r="D193" s="13" t="s">
        <v>145</v>
      </c>
      <c r="E193" s="14" t="s">
        <v>3</v>
      </c>
      <c r="F193" s="13" t="s">
        <v>2</v>
      </c>
      <c r="G193" s="78" t="s">
        <v>169</v>
      </c>
      <c r="H193" s="12">
        <v>600</v>
      </c>
      <c r="I193" s="16">
        <f>I194</f>
        <v>541.79999999999995</v>
      </c>
      <c r="J193" s="16">
        <f t="shared" ref="J193:K193" si="114">J194</f>
        <v>465.3</v>
      </c>
      <c r="K193" s="16">
        <f t="shared" si="114"/>
        <v>547.29999999999995</v>
      </c>
    </row>
    <row r="194" spans="1:11" s="5" customFormat="1" ht="13.15" customHeight="1" x14ac:dyDescent="0.2">
      <c r="A194" s="75" t="s">
        <v>146</v>
      </c>
      <c r="B194" s="77">
        <v>63</v>
      </c>
      <c r="C194" s="70">
        <v>703</v>
      </c>
      <c r="D194" s="13" t="s">
        <v>145</v>
      </c>
      <c r="E194" s="14" t="s">
        <v>3</v>
      </c>
      <c r="F194" s="13" t="s">
        <v>2</v>
      </c>
      <c r="G194" s="78" t="s">
        <v>169</v>
      </c>
      <c r="H194" s="12">
        <v>610</v>
      </c>
      <c r="I194" s="16">
        <f>66.6+475.2</f>
        <v>541.79999999999995</v>
      </c>
      <c r="J194" s="16">
        <f>69.3+396</f>
        <v>465.3</v>
      </c>
      <c r="K194" s="16">
        <f>72.1+475.2</f>
        <v>547.29999999999995</v>
      </c>
    </row>
    <row r="195" spans="1:11" s="5" customFormat="1" ht="13.15" customHeight="1" x14ac:dyDescent="0.2">
      <c r="A195" s="75" t="s">
        <v>329</v>
      </c>
      <c r="B195" s="77">
        <v>63</v>
      </c>
      <c r="C195" s="70">
        <v>703</v>
      </c>
      <c r="D195" s="13" t="s">
        <v>145</v>
      </c>
      <c r="E195" s="14" t="s">
        <v>3</v>
      </c>
      <c r="F195" s="13" t="s">
        <v>2</v>
      </c>
      <c r="G195" s="78">
        <v>80490</v>
      </c>
      <c r="H195" s="12" t="s">
        <v>7</v>
      </c>
      <c r="I195" s="16">
        <f>I196</f>
        <v>2698.7</v>
      </c>
      <c r="J195" s="16">
        <f t="shared" ref="J195:K196" si="115">J196</f>
        <v>0</v>
      </c>
      <c r="K195" s="16">
        <f t="shared" si="115"/>
        <v>0</v>
      </c>
    </row>
    <row r="196" spans="1:11" s="5" customFormat="1" ht="24" customHeight="1" x14ac:dyDescent="0.2">
      <c r="A196" s="75" t="s">
        <v>77</v>
      </c>
      <c r="B196" s="77">
        <v>63</v>
      </c>
      <c r="C196" s="70">
        <v>703</v>
      </c>
      <c r="D196" s="13" t="s">
        <v>145</v>
      </c>
      <c r="E196" s="14" t="s">
        <v>3</v>
      </c>
      <c r="F196" s="13" t="s">
        <v>2</v>
      </c>
      <c r="G196" s="78">
        <v>80490</v>
      </c>
      <c r="H196" s="12">
        <v>600</v>
      </c>
      <c r="I196" s="16">
        <f>I197</f>
        <v>2698.7</v>
      </c>
      <c r="J196" s="16">
        <f t="shared" si="115"/>
        <v>0</v>
      </c>
      <c r="K196" s="16">
        <f t="shared" si="115"/>
        <v>0</v>
      </c>
    </row>
    <row r="197" spans="1:11" s="5" customFormat="1" ht="13.15" customHeight="1" x14ac:dyDescent="0.2">
      <c r="A197" s="75" t="s">
        <v>146</v>
      </c>
      <c r="B197" s="77">
        <v>63</v>
      </c>
      <c r="C197" s="70">
        <v>703</v>
      </c>
      <c r="D197" s="13" t="s">
        <v>145</v>
      </c>
      <c r="E197" s="14" t="s">
        <v>3</v>
      </c>
      <c r="F197" s="13" t="s">
        <v>2</v>
      </c>
      <c r="G197" s="78">
        <v>80490</v>
      </c>
      <c r="H197" s="12">
        <v>610</v>
      </c>
      <c r="I197" s="16">
        <v>2698.7</v>
      </c>
      <c r="J197" s="16">
        <v>0</v>
      </c>
      <c r="K197" s="16">
        <v>0</v>
      </c>
    </row>
    <row r="198" spans="1:11" s="5" customFormat="1" ht="13.15" customHeight="1" x14ac:dyDescent="0.2">
      <c r="A198" s="75" t="s">
        <v>179</v>
      </c>
      <c r="B198" s="77">
        <v>63</v>
      </c>
      <c r="C198" s="70">
        <v>703</v>
      </c>
      <c r="D198" s="13" t="s">
        <v>145</v>
      </c>
      <c r="E198" s="14" t="s">
        <v>3</v>
      </c>
      <c r="F198" s="13" t="s">
        <v>2</v>
      </c>
      <c r="G198" s="78" t="s">
        <v>178</v>
      </c>
      <c r="H198" s="12" t="s">
        <v>7</v>
      </c>
      <c r="I198" s="16">
        <f>I199</f>
        <v>100</v>
      </c>
      <c r="J198" s="16">
        <f t="shared" ref="J198:K199" si="116">J199</f>
        <v>100</v>
      </c>
      <c r="K198" s="16">
        <f t="shared" si="116"/>
        <v>100</v>
      </c>
    </row>
    <row r="199" spans="1:11" s="5" customFormat="1" ht="21" customHeight="1" x14ac:dyDescent="0.2">
      <c r="A199" s="75" t="s">
        <v>77</v>
      </c>
      <c r="B199" s="77">
        <v>63</v>
      </c>
      <c r="C199" s="70">
        <v>703</v>
      </c>
      <c r="D199" s="13" t="s">
        <v>145</v>
      </c>
      <c r="E199" s="14" t="s">
        <v>3</v>
      </c>
      <c r="F199" s="13" t="s">
        <v>2</v>
      </c>
      <c r="G199" s="78" t="s">
        <v>178</v>
      </c>
      <c r="H199" s="12">
        <v>600</v>
      </c>
      <c r="I199" s="16">
        <f>I200</f>
        <v>100</v>
      </c>
      <c r="J199" s="16">
        <f t="shared" si="116"/>
        <v>100</v>
      </c>
      <c r="K199" s="16">
        <f t="shared" si="116"/>
        <v>100</v>
      </c>
    </row>
    <row r="200" spans="1:11" s="5" customFormat="1" ht="13.15" customHeight="1" x14ac:dyDescent="0.2">
      <c r="A200" s="75" t="s">
        <v>146</v>
      </c>
      <c r="B200" s="77">
        <v>63</v>
      </c>
      <c r="C200" s="70">
        <v>703</v>
      </c>
      <c r="D200" s="13" t="s">
        <v>145</v>
      </c>
      <c r="E200" s="14" t="s">
        <v>3</v>
      </c>
      <c r="F200" s="13" t="s">
        <v>2</v>
      </c>
      <c r="G200" s="78" t="s">
        <v>178</v>
      </c>
      <c r="H200" s="12">
        <v>610</v>
      </c>
      <c r="I200" s="16">
        <v>100</v>
      </c>
      <c r="J200" s="16">
        <v>100</v>
      </c>
      <c r="K200" s="16">
        <v>100</v>
      </c>
    </row>
    <row r="201" spans="1:11" s="5" customFormat="1" ht="13.15" customHeight="1" x14ac:dyDescent="0.2">
      <c r="A201" s="75" t="s">
        <v>168</v>
      </c>
      <c r="B201" s="77">
        <v>63</v>
      </c>
      <c r="C201" s="70">
        <v>703</v>
      </c>
      <c r="D201" s="13" t="s">
        <v>145</v>
      </c>
      <c r="E201" s="14" t="s">
        <v>3</v>
      </c>
      <c r="F201" s="13" t="s">
        <v>2</v>
      </c>
      <c r="G201" s="78" t="s">
        <v>167</v>
      </c>
      <c r="H201" s="12" t="s">
        <v>7</v>
      </c>
      <c r="I201" s="16">
        <f>I202</f>
        <v>5</v>
      </c>
      <c r="J201" s="16">
        <f t="shared" ref="J201:K201" si="117">J202</f>
        <v>5</v>
      </c>
      <c r="K201" s="16">
        <f t="shared" si="117"/>
        <v>5</v>
      </c>
    </row>
    <row r="202" spans="1:11" s="5" customFormat="1" ht="21" customHeight="1" x14ac:dyDescent="0.2">
      <c r="A202" s="75" t="s">
        <v>77</v>
      </c>
      <c r="B202" s="77">
        <v>63</v>
      </c>
      <c r="C202" s="70">
        <v>703</v>
      </c>
      <c r="D202" s="13" t="s">
        <v>145</v>
      </c>
      <c r="E202" s="14" t="s">
        <v>3</v>
      </c>
      <c r="F202" s="13" t="s">
        <v>2</v>
      </c>
      <c r="G202" s="78" t="s">
        <v>167</v>
      </c>
      <c r="H202" s="12">
        <v>600</v>
      </c>
      <c r="I202" s="16">
        <f>I203</f>
        <v>5</v>
      </c>
      <c r="J202" s="16">
        <f t="shared" ref="J202:K202" si="118">J203</f>
        <v>5</v>
      </c>
      <c r="K202" s="16">
        <f t="shared" si="118"/>
        <v>5</v>
      </c>
    </row>
    <row r="203" spans="1:11" s="5" customFormat="1" ht="13.15" customHeight="1" x14ac:dyDescent="0.2">
      <c r="A203" s="75" t="s">
        <v>146</v>
      </c>
      <c r="B203" s="77">
        <v>63</v>
      </c>
      <c r="C203" s="70">
        <v>703</v>
      </c>
      <c r="D203" s="13" t="s">
        <v>145</v>
      </c>
      <c r="E203" s="14" t="s">
        <v>3</v>
      </c>
      <c r="F203" s="13" t="s">
        <v>2</v>
      </c>
      <c r="G203" s="78" t="s">
        <v>167</v>
      </c>
      <c r="H203" s="12">
        <v>610</v>
      </c>
      <c r="I203" s="16">
        <v>5</v>
      </c>
      <c r="J203" s="16">
        <v>5</v>
      </c>
      <c r="K203" s="16">
        <v>5</v>
      </c>
    </row>
    <row r="204" spans="1:11" s="5" customFormat="1" ht="52.5" customHeight="1" x14ac:dyDescent="0.2">
      <c r="A204" s="75" t="s">
        <v>166</v>
      </c>
      <c r="B204" s="77">
        <v>63</v>
      </c>
      <c r="C204" s="70">
        <v>703</v>
      </c>
      <c r="D204" s="13" t="s">
        <v>145</v>
      </c>
      <c r="E204" s="14" t="s">
        <v>3</v>
      </c>
      <c r="F204" s="13" t="s">
        <v>2</v>
      </c>
      <c r="G204" s="78" t="s">
        <v>165</v>
      </c>
      <c r="H204" s="12" t="s">
        <v>7</v>
      </c>
      <c r="I204" s="16">
        <f>I205</f>
        <v>27351.200000000001</v>
      </c>
      <c r="J204" s="16">
        <f t="shared" ref="J204:K204" si="119">J205</f>
        <v>27727.7</v>
      </c>
      <c r="K204" s="16">
        <f t="shared" si="119"/>
        <v>28818.5</v>
      </c>
    </row>
    <row r="205" spans="1:11" s="5" customFormat="1" ht="21" customHeight="1" x14ac:dyDescent="0.2">
      <c r="A205" s="75" t="s">
        <v>77</v>
      </c>
      <c r="B205" s="77">
        <v>63</v>
      </c>
      <c r="C205" s="70">
        <v>703</v>
      </c>
      <c r="D205" s="13" t="s">
        <v>145</v>
      </c>
      <c r="E205" s="14" t="s">
        <v>3</v>
      </c>
      <c r="F205" s="13" t="s">
        <v>2</v>
      </c>
      <c r="G205" s="78" t="s">
        <v>165</v>
      </c>
      <c r="H205" s="12">
        <v>600</v>
      </c>
      <c r="I205" s="16">
        <f>I206</f>
        <v>27351.200000000001</v>
      </c>
      <c r="J205" s="16">
        <f t="shared" ref="J205:K205" si="120">J206</f>
        <v>27727.7</v>
      </c>
      <c r="K205" s="16">
        <f t="shared" si="120"/>
        <v>28818.5</v>
      </c>
    </row>
    <row r="206" spans="1:11" s="5" customFormat="1" ht="13.15" customHeight="1" x14ac:dyDescent="0.2">
      <c r="A206" s="75" t="s">
        <v>146</v>
      </c>
      <c r="B206" s="77">
        <v>63</v>
      </c>
      <c r="C206" s="70">
        <v>703</v>
      </c>
      <c r="D206" s="13" t="s">
        <v>145</v>
      </c>
      <c r="E206" s="14" t="s">
        <v>3</v>
      </c>
      <c r="F206" s="13" t="s">
        <v>2</v>
      </c>
      <c r="G206" s="78" t="s">
        <v>165</v>
      </c>
      <c r="H206" s="12">
        <v>610</v>
      </c>
      <c r="I206" s="16">
        <v>27351.200000000001</v>
      </c>
      <c r="J206" s="16">
        <v>27727.7</v>
      </c>
      <c r="K206" s="16">
        <v>28818.5</v>
      </c>
    </row>
    <row r="207" spans="1:11" s="5" customFormat="1" ht="13.15" customHeight="1" x14ac:dyDescent="0.2">
      <c r="A207" s="75" t="s">
        <v>332</v>
      </c>
      <c r="B207" s="77">
        <v>63</v>
      </c>
      <c r="C207" s="70">
        <v>703</v>
      </c>
      <c r="D207" s="13">
        <v>4</v>
      </c>
      <c r="E207" s="14">
        <v>0</v>
      </c>
      <c r="F207" s="13" t="s">
        <v>331</v>
      </c>
      <c r="G207" s="78">
        <v>0</v>
      </c>
      <c r="H207" s="12"/>
      <c r="I207" s="16">
        <f>I208</f>
        <v>100</v>
      </c>
      <c r="J207" s="16">
        <f t="shared" ref="J207:K209" si="121">J208</f>
        <v>0</v>
      </c>
      <c r="K207" s="16">
        <f t="shared" si="121"/>
        <v>0</v>
      </c>
    </row>
    <row r="208" spans="1:11" s="5" customFormat="1" ht="61.15" customHeight="1" x14ac:dyDescent="0.2">
      <c r="A208" s="75" t="s">
        <v>330</v>
      </c>
      <c r="B208" s="77">
        <v>63</v>
      </c>
      <c r="C208" s="70">
        <v>703</v>
      </c>
      <c r="D208" s="13">
        <v>4</v>
      </c>
      <c r="E208" s="14">
        <v>0</v>
      </c>
      <c r="F208" s="13" t="s">
        <v>331</v>
      </c>
      <c r="G208" s="78">
        <v>55191</v>
      </c>
      <c r="H208" s="12"/>
      <c r="I208" s="16">
        <f>I209</f>
        <v>100</v>
      </c>
      <c r="J208" s="16">
        <f t="shared" si="121"/>
        <v>0</v>
      </c>
      <c r="K208" s="16">
        <f t="shared" si="121"/>
        <v>0</v>
      </c>
    </row>
    <row r="209" spans="1:11" s="5" customFormat="1" ht="24" customHeight="1" x14ac:dyDescent="0.2">
      <c r="A209" s="75" t="s">
        <v>77</v>
      </c>
      <c r="B209" s="77">
        <v>63</v>
      </c>
      <c r="C209" s="70">
        <v>703</v>
      </c>
      <c r="D209" s="13">
        <v>4</v>
      </c>
      <c r="E209" s="14">
        <v>0</v>
      </c>
      <c r="F209" s="13" t="s">
        <v>331</v>
      </c>
      <c r="G209" s="78">
        <v>55191</v>
      </c>
      <c r="H209" s="12">
        <v>600</v>
      </c>
      <c r="I209" s="16">
        <f>I210</f>
        <v>100</v>
      </c>
      <c r="J209" s="16">
        <f t="shared" si="121"/>
        <v>0</v>
      </c>
      <c r="K209" s="16">
        <f t="shared" si="121"/>
        <v>0</v>
      </c>
    </row>
    <row r="210" spans="1:11" s="5" customFormat="1" ht="13.15" customHeight="1" x14ac:dyDescent="0.2">
      <c r="A210" s="75" t="s">
        <v>146</v>
      </c>
      <c r="B210" s="77">
        <v>63</v>
      </c>
      <c r="C210" s="70">
        <v>703</v>
      </c>
      <c r="D210" s="13">
        <v>4</v>
      </c>
      <c r="E210" s="14">
        <v>0</v>
      </c>
      <c r="F210" s="13" t="s">
        <v>331</v>
      </c>
      <c r="G210" s="78">
        <v>55191</v>
      </c>
      <c r="H210" s="12">
        <v>610</v>
      </c>
      <c r="I210" s="16">
        <v>100</v>
      </c>
      <c r="J210" s="16">
        <v>0</v>
      </c>
      <c r="K210" s="16">
        <v>0</v>
      </c>
    </row>
    <row r="211" spans="1:11" s="5" customFormat="1" ht="13.15" customHeight="1" x14ac:dyDescent="0.2">
      <c r="A211" s="75" t="s">
        <v>202</v>
      </c>
      <c r="B211" s="77">
        <v>63</v>
      </c>
      <c r="C211" s="70">
        <v>800</v>
      </c>
      <c r="D211" s="13" t="s">
        <v>7</v>
      </c>
      <c r="E211" s="14" t="s">
        <v>7</v>
      </c>
      <c r="F211" s="13" t="s">
        <v>7</v>
      </c>
      <c r="G211" s="78" t="s">
        <v>7</v>
      </c>
      <c r="H211" s="12" t="s">
        <v>7</v>
      </c>
      <c r="I211" s="16">
        <f>I212+I250</f>
        <v>123529</v>
      </c>
      <c r="J211" s="16">
        <f>J212+J250</f>
        <v>121273.3</v>
      </c>
      <c r="K211" s="16">
        <f>K212+K250</f>
        <v>125765.4</v>
      </c>
    </row>
    <row r="212" spans="1:11" s="5" customFormat="1" ht="13.15" customHeight="1" x14ac:dyDescent="0.2">
      <c r="A212" s="75" t="s">
        <v>201</v>
      </c>
      <c r="B212" s="77">
        <v>63</v>
      </c>
      <c r="C212" s="70">
        <v>801</v>
      </c>
      <c r="D212" s="13" t="s">
        <v>7</v>
      </c>
      <c r="E212" s="14" t="s">
        <v>7</v>
      </c>
      <c r="F212" s="13" t="s">
        <v>7</v>
      </c>
      <c r="G212" s="78" t="s">
        <v>7</v>
      </c>
      <c r="H212" s="12" t="s">
        <v>7</v>
      </c>
      <c r="I212" s="16">
        <f>I213+I218</f>
        <v>121315.5</v>
      </c>
      <c r="J212" s="16">
        <f t="shared" ref="J212:K212" si="122">J213+J218</f>
        <v>119039</v>
      </c>
      <c r="K212" s="16">
        <f t="shared" si="122"/>
        <v>123447.5</v>
      </c>
    </row>
    <row r="213" spans="1:11" s="5" customFormat="1" ht="31.15" customHeight="1" x14ac:dyDescent="0.2">
      <c r="A213" s="100" t="s">
        <v>270</v>
      </c>
      <c r="B213" s="77">
        <v>63</v>
      </c>
      <c r="C213" s="70">
        <v>801</v>
      </c>
      <c r="D213" s="13" t="s">
        <v>160</v>
      </c>
      <c r="E213" s="14" t="s">
        <v>3</v>
      </c>
      <c r="F213" s="13" t="s">
        <v>2</v>
      </c>
      <c r="G213" s="78" t="s">
        <v>9</v>
      </c>
      <c r="H213" s="12" t="s">
        <v>7</v>
      </c>
      <c r="I213" s="16">
        <f>I214</f>
        <v>300</v>
      </c>
      <c r="J213" s="16">
        <f t="shared" ref="J213:K213" si="123">J214</f>
        <v>300</v>
      </c>
      <c r="K213" s="16">
        <f t="shared" si="123"/>
        <v>300</v>
      </c>
    </row>
    <row r="214" spans="1:11" s="5" customFormat="1" ht="21" customHeight="1" x14ac:dyDescent="0.2">
      <c r="A214" s="100" t="s">
        <v>312</v>
      </c>
      <c r="B214" s="77">
        <v>63</v>
      </c>
      <c r="C214" s="70">
        <v>801</v>
      </c>
      <c r="D214" s="13" t="s">
        <v>160</v>
      </c>
      <c r="E214" s="14">
        <v>5</v>
      </c>
      <c r="F214" s="13" t="s">
        <v>2</v>
      </c>
      <c r="G214" s="78">
        <v>0</v>
      </c>
      <c r="H214" s="12"/>
      <c r="I214" s="16">
        <f>I215</f>
        <v>300</v>
      </c>
      <c r="J214" s="16">
        <f t="shared" ref="J214:K214" si="124">J215</f>
        <v>300</v>
      </c>
      <c r="K214" s="16">
        <f t="shared" si="124"/>
        <v>300</v>
      </c>
    </row>
    <row r="215" spans="1:11" s="5" customFormat="1" ht="30" customHeight="1" x14ac:dyDescent="0.2">
      <c r="A215" s="75" t="s">
        <v>161</v>
      </c>
      <c r="B215" s="77">
        <v>63</v>
      </c>
      <c r="C215" s="70">
        <v>801</v>
      </c>
      <c r="D215" s="13" t="s">
        <v>160</v>
      </c>
      <c r="E215" s="14">
        <v>5</v>
      </c>
      <c r="F215" s="13" t="s">
        <v>2</v>
      </c>
      <c r="G215" s="78" t="s">
        <v>159</v>
      </c>
      <c r="H215" s="12" t="s">
        <v>7</v>
      </c>
      <c r="I215" s="16">
        <f>I216</f>
        <v>300</v>
      </c>
      <c r="J215" s="16">
        <f t="shared" ref="J215:K215" si="125">J216</f>
        <v>300</v>
      </c>
      <c r="K215" s="16">
        <f t="shared" si="125"/>
        <v>300</v>
      </c>
    </row>
    <row r="216" spans="1:11" s="5" customFormat="1" ht="27" customHeight="1" x14ac:dyDescent="0.2">
      <c r="A216" s="75" t="s">
        <v>77</v>
      </c>
      <c r="B216" s="77">
        <v>63</v>
      </c>
      <c r="C216" s="70">
        <v>801</v>
      </c>
      <c r="D216" s="13" t="s">
        <v>160</v>
      </c>
      <c r="E216" s="14">
        <v>5</v>
      </c>
      <c r="F216" s="13" t="s">
        <v>2</v>
      </c>
      <c r="G216" s="78" t="s">
        <v>159</v>
      </c>
      <c r="H216" s="12">
        <v>600</v>
      </c>
      <c r="I216" s="16">
        <f>I217</f>
        <v>300</v>
      </c>
      <c r="J216" s="16">
        <f t="shared" ref="J216:K216" si="126">J217</f>
        <v>300</v>
      </c>
      <c r="K216" s="16">
        <f t="shared" si="126"/>
        <v>300</v>
      </c>
    </row>
    <row r="217" spans="1:11" s="5" customFormat="1" ht="21" customHeight="1" x14ac:dyDescent="0.2">
      <c r="A217" s="75" t="s">
        <v>146</v>
      </c>
      <c r="B217" s="77">
        <v>63</v>
      </c>
      <c r="C217" s="70">
        <v>801</v>
      </c>
      <c r="D217" s="13" t="s">
        <v>160</v>
      </c>
      <c r="E217" s="14">
        <v>5</v>
      </c>
      <c r="F217" s="13" t="s">
        <v>2</v>
      </c>
      <c r="G217" s="78" t="s">
        <v>159</v>
      </c>
      <c r="H217" s="12">
        <v>610</v>
      </c>
      <c r="I217" s="16">
        <v>300</v>
      </c>
      <c r="J217" s="16">
        <v>300</v>
      </c>
      <c r="K217" s="16">
        <v>300</v>
      </c>
    </row>
    <row r="218" spans="1:11" s="5" customFormat="1" ht="31.15" customHeight="1" x14ac:dyDescent="0.2">
      <c r="A218" s="100" t="s">
        <v>282</v>
      </c>
      <c r="B218" s="77">
        <v>63</v>
      </c>
      <c r="C218" s="70">
        <v>801</v>
      </c>
      <c r="D218" s="13" t="s">
        <v>189</v>
      </c>
      <c r="E218" s="14" t="s">
        <v>3</v>
      </c>
      <c r="F218" s="13" t="s">
        <v>2</v>
      </c>
      <c r="G218" s="78" t="s">
        <v>9</v>
      </c>
      <c r="H218" s="12" t="s">
        <v>7</v>
      </c>
      <c r="I218" s="16">
        <f>I219</f>
        <v>121015.5</v>
      </c>
      <c r="J218" s="16">
        <f t="shared" ref="J218:K218" si="127">J219</f>
        <v>118739</v>
      </c>
      <c r="K218" s="16">
        <f t="shared" si="127"/>
        <v>123147.5</v>
      </c>
    </row>
    <row r="219" spans="1:11" s="5" customFormat="1" ht="13.15" customHeight="1" x14ac:dyDescent="0.2">
      <c r="A219" s="100" t="s">
        <v>283</v>
      </c>
      <c r="B219" s="77">
        <v>63</v>
      </c>
      <c r="C219" s="70">
        <v>801</v>
      </c>
      <c r="D219" s="13">
        <v>5</v>
      </c>
      <c r="E219" s="14">
        <v>1</v>
      </c>
      <c r="F219" s="13" t="s">
        <v>2</v>
      </c>
      <c r="G219" s="78">
        <v>0</v>
      </c>
      <c r="H219" s="12"/>
      <c r="I219" s="16">
        <f>I220+I223+I226+I229+I232+I235+I238+I241+I244+I247</f>
        <v>121015.5</v>
      </c>
      <c r="J219" s="16">
        <f t="shared" ref="J219:K219" si="128">J220+J223+J226+J229+J232+J235+J238+J241+J244+J247</f>
        <v>118739</v>
      </c>
      <c r="K219" s="16">
        <f t="shared" si="128"/>
        <v>123147.5</v>
      </c>
    </row>
    <row r="220" spans="1:11" s="5" customFormat="1" ht="31.15" customHeight="1" x14ac:dyDescent="0.2">
      <c r="A220" s="75" t="s">
        <v>265</v>
      </c>
      <c r="B220" s="77">
        <v>63</v>
      </c>
      <c r="C220" s="70">
        <v>801</v>
      </c>
      <c r="D220" s="13" t="s">
        <v>189</v>
      </c>
      <c r="E220" s="14">
        <v>1</v>
      </c>
      <c r="F220" s="13" t="s">
        <v>2</v>
      </c>
      <c r="G220" s="78">
        <v>76820</v>
      </c>
      <c r="H220" s="12"/>
      <c r="I220" s="16">
        <f t="shared" ref="I220:K221" si="129">I221</f>
        <v>450.9</v>
      </c>
      <c r="J220" s="16">
        <f t="shared" si="129"/>
        <v>0</v>
      </c>
      <c r="K220" s="16">
        <f t="shared" si="129"/>
        <v>0</v>
      </c>
    </row>
    <row r="221" spans="1:11" s="5" customFormat="1" ht="21" customHeight="1" x14ac:dyDescent="0.2">
      <c r="A221" s="75" t="s">
        <v>77</v>
      </c>
      <c r="B221" s="77">
        <v>63</v>
      </c>
      <c r="C221" s="70">
        <v>801</v>
      </c>
      <c r="D221" s="13" t="s">
        <v>189</v>
      </c>
      <c r="E221" s="14">
        <v>1</v>
      </c>
      <c r="F221" s="13" t="s">
        <v>2</v>
      </c>
      <c r="G221" s="78">
        <v>76820</v>
      </c>
      <c r="H221" s="12">
        <v>600</v>
      </c>
      <c r="I221" s="16">
        <f t="shared" si="129"/>
        <v>450.9</v>
      </c>
      <c r="J221" s="16">
        <f t="shared" si="129"/>
        <v>0</v>
      </c>
      <c r="K221" s="16">
        <f t="shared" si="129"/>
        <v>0</v>
      </c>
    </row>
    <row r="222" spans="1:11" s="5" customFormat="1" ht="13.15" customHeight="1" x14ac:dyDescent="0.2">
      <c r="A222" s="75" t="s">
        <v>146</v>
      </c>
      <c r="B222" s="77">
        <v>63</v>
      </c>
      <c r="C222" s="70">
        <v>801</v>
      </c>
      <c r="D222" s="13" t="s">
        <v>189</v>
      </c>
      <c r="E222" s="14">
        <v>1</v>
      </c>
      <c r="F222" s="13" t="s">
        <v>2</v>
      </c>
      <c r="G222" s="78">
        <v>76820</v>
      </c>
      <c r="H222" s="12">
        <v>610</v>
      </c>
      <c r="I222" s="16">
        <v>450.9</v>
      </c>
      <c r="J222" s="16">
        <v>0</v>
      </c>
      <c r="K222" s="16">
        <v>0</v>
      </c>
    </row>
    <row r="223" spans="1:11" s="5" customFormat="1" ht="21" customHeight="1" x14ac:dyDescent="0.2">
      <c r="A223" s="75" t="s">
        <v>170</v>
      </c>
      <c r="B223" s="77">
        <v>63</v>
      </c>
      <c r="C223" s="70">
        <v>801</v>
      </c>
      <c r="D223" s="13" t="s">
        <v>189</v>
      </c>
      <c r="E223" s="14">
        <v>1</v>
      </c>
      <c r="F223" s="13" t="s">
        <v>2</v>
      </c>
      <c r="G223" s="78" t="s">
        <v>169</v>
      </c>
      <c r="H223" s="12" t="s">
        <v>7</v>
      </c>
      <c r="I223" s="16">
        <f>I224</f>
        <v>2432.4</v>
      </c>
      <c r="J223" s="16">
        <f t="shared" ref="J223:K223" si="130">J224</f>
        <v>2597.6</v>
      </c>
      <c r="K223" s="16">
        <f t="shared" si="130"/>
        <v>2464.8000000000002</v>
      </c>
    </row>
    <row r="224" spans="1:11" s="5" customFormat="1" ht="21" customHeight="1" x14ac:dyDescent="0.2">
      <c r="A224" s="75" t="s">
        <v>77</v>
      </c>
      <c r="B224" s="77">
        <v>63</v>
      </c>
      <c r="C224" s="70">
        <v>801</v>
      </c>
      <c r="D224" s="13" t="s">
        <v>189</v>
      </c>
      <c r="E224" s="14">
        <v>1</v>
      </c>
      <c r="F224" s="13" t="s">
        <v>2</v>
      </c>
      <c r="G224" s="78" t="s">
        <v>169</v>
      </c>
      <c r="H224" s="12">
        <v>600</v>
      </c>
      <c r="I224" s="16">
        <f>I225</f>
        <v>2432.4</v>
      </c>
      <c r="J224" s="16">
        <f t="shared" ref="J224:K224" si="131">J225</f>
        <v>2597.6</v>
      </c>
      <c r="K224" s="16">
        <f t="shared" si="131"/>
        <v>2464.8000000000002</v>
      </c>
    </row>
    <row r="225" spans="1:11" s="5" customFormat="1" ht="13.15" customHeight="1" x14ac:dyDescent="0.2">
      <c r="A225" s="75" t="s">
        <v>146</v>
      </c>
      <c r="B225" s="77">
        <v>63</v>
      </c>
      <c r="C225" s="70">
        <v>801</v>
      </c>
      <c r="D225" s="13" t="s">
        <v>189</v>
      </c>
      <c r="E225" s="14">
        <v>1</v>
      </c>
      <c r="F225" s="13" t="s">
        <v>2</v>
      </c>
      <c r="G225" s="78" t="s">
        <v>169</v>
      </c>
      <c r="H225" s="12">
        <v>610</v>
      </c>
      <c r="I225" s="16">
        <v>2432.4</v>
      </c>
      <c r="J225" s="16">
        <v>2597.6</v>
      </c>
      <c r="K225" s="16">
        <v>2464.8000000000002</v>
      </c>
    </row>
    <row r="226" spans="1:11" s="5" customFormat="1" ht="13.15" customHeight="1" x14ac:dyDescent="0.2">
      <c r="A226" s="75" t="s">
        <v>199</v>
      </c>
      <c r="B226" s="77">
        <v>63</v>
      </c>
      <c r="C226" s="70">
        <v>801</v>
      </c>
      <c r="D226" s="13" t="s">
        <v>189</v>
      </c>
      <c r="E226" s="14">
        <v>1</v>
      </c>
      <c r="F226" s="13" t="s">
        <v>2</v>
      </c>
      <c r="G226" s="78" t="s">
        <v>198</v>
      </c>
      <c r="H226" s="12" t="s">
        <v>7</v>
      </c>
      <c r="I226" s="16">
        <f>I227</f>
        <v>1101</v>
      </c>
      <c r="J226" s="16">
        <f t="shared" ref="J226:K226" si="132">J227</f>
        <v>461</v>
      </c>
      <c r="K226" s="16">
        <f t="shared" si="132"/>
        <v>461</v>
      </c>
    </row>
    <row r="227" spans="1:11" s="5" customFormat="1" ht="21" customHeight="1" x14ac:dyDescent="0.2">
      <c r="A227" s="75" t="s">
        <v>77</v>
      </c>
      <c r="B227" s="77">
        <v>63</v>
      </c>
      <c r="C227" s="70">
        <v>801</v>
      </c>
      <c r="D227" s="13" t="s">
        <v>189</v>
      </c>
      <c r="E227" s="14">
        <v>1</v>
      </c>
      <c r="F227" s="13" t="s">
        <v>2</v>
      </c>
      <c r="G227" s="78" t="s">
        <v>198</v>
      </c>
      <c r="H227" s="12">
        <v>600</v>
      </c>
      <c r="I227" s="16">
        <f>I228</f>
        <v>1101</v>
      </c>
      <c r="J227" s="16">
        <f t="shared" ref="J227:K227" si="133">J228</f>
        <v>461</v>
      </c>
      <c r="K227" s="16">
        <f t="shared" si="133"/>
        <v>461</v>
      </c>
    </row>
    <row r="228" spans="1:11" s="5" customFormat="1" ht="13.15" customHeight="1" x14ac:dyDescent="0.2">
      <c r="A228" s="75" t="s">
        <v>146</v>
      </c>
      <c r="B228" s="77">
        <v>63</v>
      </c>
      <c r="C228" s="70">
        <v>801</v>
      </c>
      <c r="D228" s="13" t="s">
        <v>189</v>
      </c>
      <c r="E228" s="14">
        <v>1</v>
      </c>
      <c r="F228" s="13" t="s">
        <v>2</v>
      </c>
      <c r="G228" s="78" t="s">
        <v>198</v>
      </c>
      <c r="H228" s="12">
        <v>610</v>
      </c>
      <c r="I228" s="16">
        <v>1101</v>
      </c>
      <c r="J228" s="16">
        <v>461</v>
      </c>
      <c r="K228" s="16">
        <v>461</v>
      </c>
    </row>
    <row r="229" spans="1:11" s="5" customFormat="1" ht="13.15" customHeight="1" x14ac:dyDescent="0.2">
      <c r="A229" s="75" t="s">
        <v>329</v>
      </c>
      <c r="B229" s="77">
        <v>63</v>
      </c>
      <c r="C229" s="70">
        <v>801</v>
      </c>
      <c r="D229" s="13" t="s">
        <v>189</v>
      </c>
      <c r="E229" s="14">
        <v>1</v>
      </c>
      <c r="F229" s="13" t="s">
        <v>2</v>
      </c>
      <c r="G229" s="78">
        <v>80490</v>
      </c>
      <c r="H229" s="12" t="s">
        <v>7</v>
      </c>
      <c r="I229" s="16">
        <f>I230</f>
        <v>2489</v>
      </c>
      <c r="J229" s="16">
        <f t="shared" ref="J229:J230" si="134">J230</f>
        <v>0</v>
      </c>
      <c r="K229" s="16">
        <f t="shared" ref="K229:K230" si="135">K230</f>
        <v>0</v>
      </c>
    </row>
    <row r="230" spans="1:11" s="5" customFormat="1" ht="29.45" customHeight="1" x14ac:dyDescent="0.2">
      <c r="A230" s="75" t="s">
        <v>77</v>
      </c>
      <c r="B230" s="77">
        <v>63</v>
      </c>
      <c r="C230" s="70">
        <v>801</v>
      </c>
      <c r="D230" s="13" t="s">
        <v>189</v>
      </c>
      <c r="E230" s="14">
        <v>1</v>
      </c>
      <c r="F230" s="13" t="s">
        <v>2</v>
      </c>
      <c r="G230" s="78">
        <v>80490</v>
      </c>
      <c r="H230" s="12">
        <v>600</v>
      </c>
      <c r="I230" s="16">
        <f>I231</f>
        <v>2489</v>
      </c>
      <c r="J230" s="16">
        <f t="shared" si="134"/>
        <v>0</v>
      </c>
      <c r="K230" s="16">
        <f t="shared" si="135"/>
        <v>0</v>
      </c>
    </row>
    <row r="231" spans="1:11" s="5" customFormat="1" ht="13.15" customHeight="1" x14ac:dyDescent="0.2">
      <c r="A231" s="75" t="s">
        <v>146</v>
      </c>
      <c r="B231" s="77">
        <v>63</v>
      </c>
      <c r="C231" s="70">
        <v>801</v>
      </c>
      <c r="D231" s="13" t="s">
        <v>189</v>
      </c>
      <c r="E231" s="14">
        <v>1</v>
      </c>
      <c r="F231" s="13" t="s">
        <v>2</v>
      </c>
      <c r="G231" s="78">
        <v>80490</v>
      </c>
      <c r="H231" s="12">
        <v>610</v>
      </c>
      <c r="I231" s="16">
        <v>2489</v>
      </c>
      <c r="J231" s="16">
        <v>0</v>
      </c>
      <c r="K231" s="16">
        <v>0</v>
      </c>
    </row>
    <row r="232" spans="1:11" s="5" customFormat="1" ht="21" customHeight="1" x14ac:dyDescent="0.2">
      <c r="A232" s="75" t="s">
        <v>179</v>
      </c>
      <c r="B232" s="77">
        <v>63</v>
      </c>
      <c r="C232" s="70">
        <v>801</v>
      </c>
      <c r="D232" s="13" t="s">
        <v>189</v>
      </c>
      <c r="E232" s="14">
        <v>1</v>
      </c>
      <c r="F232" s="13" t="s">
        <v>2</v>
      </c>
      <c r="G232" s="78" t="s">
        <v>178</v>
      </c>
      <c r="H232" s="12" t="s">
        <v>7</v>
      </c>
      <c r="I232" s="16">
        <f>I233</f>
        <v>1050</v>
      </c>
      <c r="J232" s="16">
        <f t="shared" ref="J232:K232" si="136">J233</f>
        <v>1050</v>
      </c>
      <c r="K232" s="16">
        <f t="shared" si="136"/>
        <v>1050</v>
      </c>
    </row>
    <row r="233" spans="1:11" s="5" customFormat="1" ht="21" customHeight="1" x14ac:dyDescent="0.2">
      <c r="A233" s="75" t="s">
        <v>77</v>
      </c>
      <c r="B233" s="77">
        <v>63</v>
      </c>
      <c r="C233" s="70">
        <v>801</v>
      </c>
      <c r="D233" s="13" t="s">
        <v>189</v>
      </c>
      <c r="E233" s="14">
        <v>1</v>
      </c>
      <c r="F233" s="13" t="s">
        <v>2</v>
      </c>
      <c r="G233" s="78" t="s">
        <v>178</v>
      </c>
      <c r="H233" s="12">
        <v>600</v>
      </c>
      <c r="I233" s="16">
        <f>I234</f>
        <v>1050</v>
      </c>
      <c r="J233" s="16">
        <f t="shared" ref="J233:K233" si="137">J234</f>
        <v>1050</v>
      </c>
      <c r="K233" s="16">
        <f t="shared" si="137"/>
        <v>1050</v>
      </c>
    </row>
    <row r="234" spans="1:11" s="5" customFormat="1" ht="13.15" customHeight="1" x14ac:dyDescent="0.2">
      <c r="A234" s="75" t="s">
        <v>146</v>
      </c>
      <c r="B234" s="77">
        <v>63</v>
      </c>
      <c r="C234" s="70">
        <v>801</v>
      </c>
      <c r="D234" s="13" t="s">
        <v>189</v>
      </c>
      <c r="E234" s="14">
        <v>1</v>
      </c>
      <c r="F234" s="13" t="s">
        <v>2</v>
      </c>
      <c r="G234" s="78" t="s">
        <v>178</v>
      </c>
      <c r="H234" s="12">
        <v>610</v>
      </c>
      <c r="I234" s="16">
        <v>1050</v>
      </c>
      <c r="J234" s="16">
        <v>1050</v>
      </c>
      <c r="K234" s="16">
        <v>1050</v>
      </c>
    </row>
    <row r="235" spans="1:11" s="5" customFormat="1" ht="48.6" customHeight="1" x14ac:dyDescent="0.2">
      <c r="A235" s="75" t="s">
        <v>197</v>
      </c>
      <c r="B235" s="77">
        <v>63</v>
      </c>
      <c r="C235" s="70">
        <v>801</v>
      </c>
      <c r="D235" s="13" t="s">
        <v>189</v>
      </c>
      <c r="E235" s="14">
        <v>1</v>
      </c>
      <c r="F235" s="13" t="s">
        <v>2</v>
      </c>
      <c r="G235" s="78" t="s">
        <v>196</v>
      </c>
      <c r="H235" s="12" t="s">
        <v>7</v>
      </c>
      <c r="I235" s="16">
        <f>I236</f>
        <v>80966.100000000006</v>
      </c>
      <c r="J235" s="16">
        <f t="shared" ref="J235:K235" si="138">J236</f>
        <v>82072.600000000006</v>
      </c>
      <c r="K235" s="16">
        <f t="shared" si="138"/>
        <v>85325.7</v>
      </c>
    </row>
    <row r="236" spans="1:11" s="5" customFormat="1" ht="28.15" customHeight="1" x14ac:dyDescent="0.2">
      <c r="A236" s="75" t="s">
        <v>77</v>
      </c>
      <c r="B236" s="77">
        <v>63</v>
      </c>
      <c r="C236" s="70">
        <v>801</v>
      </c>
      <c r="D236" s="13" t="s">
        <v>189</v>
      </c>
      <c r="E236" s="14">
        <v>1</v>
      </c>
      <c r="F236" s="13" t="s">
        <v>2</v>
      </c>
      <c r="G236" s="78" t="s">
        <v>196</v>
      </c>
      <c r="H236" s="12">
        <v>600</v>
      </c>
      <c r="I236" s="16">
        <f>I237</f>
        <v>80966.100000000006</v>
      </c>
      <c r="J236" s="16">
        <f>J237</f>
        <v>82072.600000000006</v>
      </c>
      <c r="K236" s="16">
        <f>K237</f>
        <v>85325.7</v>
      </c>
    </row>
    <row r="237" spans="1:11" s="5" customFormat="1" ht="13.15" customHeight="1" x14ac:dyDescent="0.2">
      <c r="A237" s="75" t="s">
        <v>146</v>
      </c>
      <c r="B237" s="77">
        <v>63</v>
      </c>
      <c r="C237" s="70">
        <v>801</v>
      </c>
      <c r="D237" s="13" t="s">
        <v>189</v>
      </c>
      <c r="E237" s="14">
        <v>1</v>
      </c>
      <c r="F237" s="13" t="s">
        <v>2</v>
      </c>
      <c r="G237" s="78" t="s">
        <v>196</v>
      </c>
      <c r="H237" s="12">
        <v>610</v>
      </c>
      <c r="I237" s="16">
        <v>80966.100000000006</v>
      </c>
      <c r="J237" s="16">
        <v>82072.600000000006</v>
      </c>
      <c r="K237" s="16">
        <v>85325.7</v>
      </c>
    </row>
    <row r="238" spans="1:11" s="5" customFormat="1" ht="35.1" customHeight="1" x14ac:dyDescent="0.2">
      <c r="A238" s="75" t="s">
        <v>195</v>
      </c>
      <c r="B238" s="77">
        <v>63</v>
      </c>
      <c r="C238" s="70">
        <v>801</v>
      </c>
      <c r="D238" s="13" t="s">
        <v>189</v>
      </c>
      <c r="E238" s="14">
        <v>1</v>
      </c>
      <c r="F238" s="13" t="s">
        <v>2</v>
      </c>
      <c r="G238" s="78" t="s">
        <v>194</v>
      </c>
      <c r="H238" s="12" t="s">
        <v>7</v>
      </c>
      <c r="I238" s="16">
        <f>I239</f>
        <v>7823.9</v>
      </c>
      <c r="J238" s="16">
        <f t="shared" ref="J238:K238" si="139">J239</f>
        <v>7926.2</v>
      </c>
      <c r="K238" s="16">
        <f t="shared" si="139"/>
        <v>8234.1</v>
      </c>
    </row>
    <row r="239" spans="1:11" s="5" customFormat="1" ht="26.1" customHeight="1" x14ac:dyDescent="0.2">
      <c r="A239" s="75" t="s">
        <v>77</v>
      </c>
      <c r="B239" s="77">
        <v>63</v>
      </c>
      <c r="C239" s="70">
        <v>801</v>
      </c>
      <c r="D239" s="13" t="s">
        <v>189</v>
      </c>
      <c r="E239" s="14">
        <v>1</v>
      </c>
      <c r="F239" s="13" t="s">
        <v>2</v>
      </c>
      <c r="G239" s="78" t="s">
        <v>194</v>
      </c>
      <c r="H239" s="12">
        <v>600</v>
      </c>
      <c r="I239" s="16">
        <f>I240</f>
        <v>7823.9</v>
      </c>
      <c r="J239" s="16">
        <f t="shared" ref="J239:K239" si="140">J240</f>
        <v>7926.2</v>
      </c>
      <c r="K239" s="16">
        <f t="shared" si="140"/>
        <v>8234.1</v>
      </c>
    </row>
    <row r="240" spans="1:11" s="5" customFormat="1" ht="13.15" customHeight="1" x14ac:dyDescent="0.2">
      <c r="A240" s="75" t="s">
        <v>146</v>
      </c>
      <c r="B240" s="77">
        <v>63</v>
      </c>
      <c r="C240" s="70">
        <v>801</v>
      </c>
      <c r="D240" s="13" t="s">
        <v>189</v>
      </c>
      <c r="E240" s="14">
        <v>1</v>
      </c>
      <c r="F240" s="13" t="s">
        <v>2</v>
      </c>
      <c r="G240" s="78" t="s">
        <v>194</v>
      </c>
      <c r="H240" s="12">
        <v>610</v>
      </c>
      <c r="I240" s="16">
        <v>7823.9</v>
      </c>
      <c r="J240" s="16">
        <v>7926.2</v>
      </c>
      <c r="K240" s="16">
        <v>8234.1</v>
      </c>
    </row>
    <row r="241" spans="1:11" s="5" customFormat="1" ht="41.45" customHeight="1" x14ac:dyDescent="0.2">
      <c r="A241" s="75" t="s">
        <v>193</v>
      </c>
      <c r="B241" s="77">
        <v>63</v>
      </c>
      <c r="C241" s="70">
        <v>801</v>
      </c>
      <c r="D241" s="13" t="s">
        <v>189</v>
      </c>
      <c r="E241" s="14">
        <v>1</v>
      </c>
      <c r="F241" s="13" t="s">
        <v>2</v>
      </c>
      <c r="G241" s="78" t="s">
        <v>192</v>
      </c>
      <c r="H241" s="12" t="s">
        <v>7</v>
      </c>
      <c r="I241" s="16">
        <f>I242</f>
        <v>23680</v>
      </c>
      <c r="J241" s="16">
        <f t="shared" ref="J241:K241" si="141">J242</f>
        <v>23996.6</v>
      </c>
      <c r="K241" s="16">
        <f t="shared" si="141"/>
        <v>24951.5</v>
      </c>
    </row>
    <row r="242" spans="1:11" s="5" customFormat="1" ht="21" customHeight="1" x14ac:dyDescent="0.2">
      <c r="A242" s="75" t="s">
        <v>77</v>
      </c>
      <c r="B242" s="77">
        <v>63</v>
      </c>
      <c r="C242" s="70">
        <v>801</v>
      </c>
      <c r="D242" s="13" t="s">
        <v>189</v>
      </c>
      <c r="E242" s="14">
        <v>1</v>
      </c>
      <c r="F242" s="13" t="s">
        <v>2</v>
      </c>
      <c r="G242" s="78" t="s">
        <v>192</v>
      </c>
      <c r="H242" s="12">
        <v>600</v>
      </c>
      <c r="I242" s="16">
        <f>I243</f>
        <v>23680</v>
      </c>
      <c r="J242" s="16">
        <f t="shared" ref="J242:K242" si="142">J243</f>
        <v>23996.6</v>
      </c>
      <c r="K242" s="16">
        <f t="shared" si="142"/>
        <v>24951.5</v>
      </c>
    </row>
    <row r="243" spans="1:11" s="5" customFormat="1" ht="13.15" customHeight="1" x14ac:dyDescent="0.2">
      <c r="A243" s="75" t="s">
        <v>146</v>
      </c>
      <c r="B243" s="77">
        <v>63</v>
      </c>
      <c r="C243" s="70">
        <v>801</v>
      </c>
      <c r="D243" s="13" t="s">
        <v>189</v>
      </c>
      <c r="E243" s="14">
        <v>1</v>
      </c>
      <c r="F243" s="13" t="s">
        <v>2</v>
      </c>
      <c r="G243" s="78" t="s">
        <v>192</v>
      </c>
      <c r="H243" s="12">
        <v>610</v>
      </c>
      <c r="I243" s="16">
        <v>23680</v>
      </c>
      <c r="J243" s="16">
        <v>23996.6</v>
      </c>
      <c r="K243" s="16">
        <v>24951.5</v>
      </c>
    </row>
    <row r="244" spans="1:11" s="5" customFormat="1" ht="36" customHeight="1" x14ac:dyDescent="0.2">
      <c r="A244" s="75" t="s">
        <v>254</v>
      </c>
      <c r="B244" s="77">
        <v>63</v>
      </c>
      <c r="C244" s="70">
        <v>801</v>
      </c>
      <c r="D244" s="13" t="s">
        <v>189</v>
      </c>
      <c r="E244" s="14">
        <v>1</v>
      </c>
      <c r="F244" s="13" t="s">
        <v>2</v>
      </c>
      <c r="G244" s="78" t="s">
        <v>191</v>
      </c>
      <c r="H244" s="12" t="s">
        <v>7</v>
      </c>
      <c r="I244" s="16">
        <f>I245</f>
        <v>411.7</v>
      </c>
      <c r="J244" s="16">
        <f t="shared" ref="J244:K244" si="143">J245</f>
        <v>0</v>
      </c>
      <c r="K244" s="16">
        <f t="shared" si="143"/>
        <v>0</v>
      </c>
    </row>
    <row r="245" spans="1:11" s="5" customFormat="1" ht="21" customHeight="1" x14ac:dyDescent="0.2">
      <c r="A245" s="75" t="s">
        <v>77</v>
      </c>
      <c r="B245" s="77">
        <v>63</v>
      </c>
      <c r="C245" s="70">
        <v>801</v>
      </c>
      <c r="D245" s="13" t="s">
        <v>189</v>
      </c>
      <c r="E245" s="14">
        <v>1</v>
      </c>
      <c r="F245" s="13" t="s">
        <v>2</v>
      </c>
      <c r="G245" s="78" t="s">
        <v>191</v>
      </c>
      <c r="H245" s="12">
        <v>600</v>
      </c>
      <c r="I245" s="16">
        <f>I246</f>
        <v>411.7</v>
      </c>
      <c r="J245" s="16">
        <f t="shared" ref="J245:K245" si="144">J246</f>
        <v>0</v>
      </c>
      <c r="K245" s="16">
        <f t="shared" si="144"/>
        <v>0</v>
      </c>
    </row>
    <row r="246" spans="1:11" s="5" customFormat="1" ht="13.15" customHeight="1" x14ac:dyDescent="0.2">
      <c r="A246" s="75" t="s">
        <v>146</v>
      </c>
      <c r="B246" s="77">
        <v>63</v>
      </c>
      <c r="C246" s="70">
        <v>801</v>
      </c>
      <c r="D246" s="13" t="s">
        <v>189</v>
      </c>
      <c r="E246" s="14">
        <v>1</v>
      </c>
      <c r="F246" s="13" t="s">
        <v>2</v>
      </c>
      <c r="G246" s="78" t="s">
        <v>191</v>
      </c>
      <c r="H246" s="12">
        <v>610</v>
      </c>
      <c r="I246" s="16">
        <v>411.7</v>
      </c>
      <c r="J246" s="16">
        <v>0</v>
      </c>
      <c r="K246" s="16">
        <v>0</v>
      </c>
    </row>
    <row r="247" spans="1:11" s="5" customFormat="1" ht="61.9" customHeight="1" x14ac:dyDescent="0.2">
      <c r="A247" s="75" t="s">
        <v>327</v>
      </c>
      <c r="B247" s="77">
        <v>63</v>
      </c>
      <c r="C247" s="70">
        <v>801</v>
      </c>
      <c r="D247" s="13" t="s">
        <v>189</v>
      </c>
      <c r="E247" s="14">
        <v>1</v>
      </c>
      <c r="F247" s="13" t="s">
        <v>2</v>
      </c>
      <c r="G247" s="78" t="s">
        <v>264</v>
      </c>
      <c r="H247" s="12"/>
      <c r="I247" s="16">
        <f>I248</f>
        <v>610.5</v>
      </c>
      <c r="J247" s="16">
        <f t="shared" ref="J247:K248" si="145">J248</f>
        <v>635</v>
      </c>
      <c r="K247" s="16">
        <f t="shared" si="145"/>
        <v>660.4</v>
      </c>
    </row>
    <row r="248" spans="1:11" s="5" customFormat="1" ht="21" customHeight="1" x14ac:dyDescent="0.2">
      <c r="A248" s="75" t="s">
        <v>77</v>
      </c>
      <c r="B248" s="77">
        <v>63</v>
      </c>
      <c r="C248" s="70">
        <v>801</v>
      </c>
      <c r="D248" s="13" t="s">
        <v>189</v>
      </c>
      <c r="E248" s="14">
        <v>1</v>
      </c>
      <c r="F248" s="13" t="s">
        <v>2</v>
      </c>
      <c r="G248" s="78" t="s">
        <v>264</v>
      </c>
      <c r="H248" s="12">
        <v>600</v>
      </c>
      <c r="I248" s="16">
        <f>I249</f>
        <v>610.5</v>
      </c>
      <c r="J248" s="16">
        <f t="shared" si="145"/>
        <v>635</v>
      </c>
      <c r="K248" s="16">
        <f t="shared" si="145"/>
        <v>660.4</v>
      </c>
    </row>
    <row r="249" spans="1:11" s="5" customFormat="1" ht="13.15" customHeight="1" x14ac:dyDescent="0.2">
      <c r="A249" s="75" t="s">
        <v>146</v>
      </c>
      <c r="B249" s="77">
        <v>63</v>
      </c>
      <c r="C249" s="70">
        <v>801</v>
      </c>
      <c r="D249" s="13" t="s">
        <v>189</v>
      </c>
      <c r="E249" s="14">
        <v>1</v>
      </c>
      <c r="F249" s="13" t="s">
        <v>2</v>
      </c>
      <c r="G249" s="78" t="s">
        <v>264</v>
      </c>
      <c r="H249" s="12">
        <v>610</v>
      </c>
      <c r="I249" s="16">
        <v>610.5</v>
      </c>
      <c r="J249" s="16">
        <v>635</v>
      </c>
      <c r="K249" s="16">
        <v>660.4</v>
      </c>
    </row>
    <row r="250" spans="1:11" s="5" customFormat="1" ht="13.15" customHeight="1" x14ac:dyDescent="0.2">
      <c r="A250" s="75" t="s">
        <v>190</v>
      </c>
      <c r="B250" s="77">
        <v>63</v>
      </c>
      <c r="C250" s="70">
        <v>804</v>
      </c>
      <c r="D250" s="13" t="s">
        <v>7</v>
      </c>
      <c r="E250" s="14" t="s">
        <v>7</v>
      </c>
      <c r="F250" s="13" t="s">
        <v>7</v>
      </c>
      <c r="G250" s="78" t="s">
        <v>7</v>
      </c>
      <c r="H250" s="12" t="s">
        <v>7</v>
      </c>
      <c r="I250" s="16">
        <f>I251</f>
        <v>2213.5</v>
      </c>
      <c r="J250" s="16">
        <f t="shared" ref="J250:K250" si="146">J251</f>
        <v>2234.3000000000002</v>
      </c>
      <c r="K250" s="16">
        <f t="shared" si="146"/>
        <v>2317.9</v>
      </c>
    </row>
    <row r="251" spans="1:11" s="5" customFormat="1" ht="31.15" customHeight="1" x14ac:dyDescent="0.2">
      <c r="A251" s="100" t="s">
        <v>282</v>
      </c>
      <c r="B251" s="77">
        <v>63</v>
      </c>
      <c r="C251" s="70">
        <v>804</v>
      </c>
      <c r="D251" s="13" t="s">
        <v>189</v>
      </c>
      <c r="E251" s="14" t="s">
        <v>3</v>
      </c>
      <c r="F251" s="13" t="s">
        <v>2</v>
      </c>
      <c r="G251" s="78" t="s">
        <v>9</v>
      </c>
      <c r="H251" s="12" t="s">
        <v>7</v>
      </c>
      <c r="I251" s="16">
        <f>I252</f>
        <v>2213.5</v>
      </c>
      <c r="J251" s="16">
        <f t="shared" ref="J251:K251" si="147">J253</f>
        <v>2234.3000000000002</v>
      </c>
      <c r="K251" s="16">
        <f t="shared" si="147"/>
        <v>2317.9</v>
      </c>
    </row>
    <row r="252" spans="1:11" s="5" customFormat="1" ht="13.15" customHeight="1" x14ac:dyDescent="0.2">
      <c r="A252" s="100" t="s">
        <v>283</v>
      </c>
      <c r="B252" s="77">
        <v>63</v>
      </c>
      <c r="C252" s="70">
        <v>804</v>
      </c>
      <c r="D252" s="13" t="s">
        <v>189</v>
      </c>
      <c r="E252" s="14">
        <v>1</v>
      </c>
      <c r="F252" s="13" t="s">
        <v>2</v>
      </c>
      <c r="G252" s="78" t="s">
        <v>9</v>
      </c>
      <c r="H252" s="12"/>
      <c r="I252" s="16">
        <f>I253</f>
        <v>2213.5</v>
      </c>
      <c r="J252" s="16">
        <f t="shared" ref="J252:K252" si="148">J253</f>
        <v>2234.3000000000002</v>
      </c>
      <c r="K252" s="16">
        <f t="shared" si="148"/>
        <v>2317.9</v>
      </c>
    </row>
    <row r="253" spans="1:11" s="5" customFormat="1" ht="21" customHeight="1" x14ac:dyDescent="0.2">
      <c r="A253" s="75" t="s">
        <v>15</v>
      </c>
      <c r="B253" s="77">
        <v>63</v>
      </c>
      <c r="C253" s="70">
        <v>804</v>
      </c>
      <c r="D253" s="13" t="s">
        <v>189</v>
      </c>
      <c r="E253" s="14">
        <v>1</v>
      </c>
      <c r="F253" s="13" t="s">
        <v>2</v>
      </c>
      <c r="G253" s="78" t="s">
        <v>11</v>
      </c>
      <c r="H253" s="12" t="s">
        <v>7</v>
      </c>
      <c r="I253" s="16">
        <f>I254+I256</f>
        <v>2213.5</v>
      </c>
      <c r="J253" s="16">
        <f t="shared" ref="J253:K253" si="149">J254+J256</f>
        <v>2234.3000000000002</v>
      </c>
      <c r="K253" s="16">
        <f t="shared" si="149"/>
        <v>2317.9</v>
      </c>
    </row>
    <row r="254" spans="1:11" s="5" customFormat="1" ht="50.1" customHeight="1" x14ac:dyDescent="0.2">
      <c r="A254" s="75" t="s">
        <v>6</v>
      </c>
      <c r="B254" s="77">
        <v>63</v>
      </c>
      <c r="C254" s="70">
        <v>804</v>
      </c>
      <c r="D254" s="13" t="s">
        <v>189</v>
      </c>
      <c r="E254" s="14">
        <v>1</v>
      </c>
      <c r="F254" s="13" t="s">
        <v>2</v>
      </c>
      <c r="G254" s="78" t="s">
        <v>11</v>
      </c>
      <c r="H254" s="12">
        <v>100</v>
      </c>
      <c r="I254" s="16">
        <f t="shared" ref="I254:K254" si="150">I255</f>
        <v>2170.6</v>
      </c>
      <c r="J254" s="16">
        <f t="shared" si="150"/>
        <v>2191.4</v>
      </c>
      <c r="K254" s="16">
        <f t="shared" si="150"/>
        <v>2275</v>
      </c>
    </row>
    <row r="255" spans="1:11" s="5" customFormat="1" ht="21" customHeight="1" x14ac:dyDescent="0.2">
      <c r="A255" s="75" t="s">
        <v>5</v>
      </c>
      <c r="B255" s="77">
        <v>63</v>
      </c>
      <c r="C255" s="70">
        <v>804</v>
      </c>
      <c r="D255" s="13" t="s">
        <v>189</v>
      </c>
      <c r="E255" s="14">
        <v>1</v>
      </c>
      <c r="F255" s="13" t="s">
        <v>2</v>
      </c>
      <c r="G255" s="78" t="s">
        <v>11</v>
      </c>
      <c r="H255" s="12">
        <v>120</v>
      </c>
      <c r="I255" s="16">
        <f>2070+100.6</f>
        <v>2170.6</v>
      </c>
      <c r="J255" s="16">
        <f>1606+100.6+484.8</f>
        <v>2191.4</v>
      </c>
      <c r="K255" s="16">
        <f>1670+100.6+504.4</f>
        <v>2275</v>
      </c>
    </row>
    <row r="256" spans="1:11" s="5" customFormat="1" ht="26.65" customHeight="1" x14ac:dyDescent="0.2">
      <c r="A256" s="75" t="s">
        <v>14</v>
      </c>
      <c r="B256" s="77">
        <v>63</v>
      </c>
      <c r="C256" s="70">
        <v>804</v>
      </c>
      <c r="D256" s="13" t="s">
        <v>189</v>
      </c>
      <c r="E256" s="14">
        <v>1</v>
      </c>
      <c r="F256" s="13" t="s">
        <v>2</v>
      </c>
      <c r="G256" s="78" t="s">
        <v>11</v>
      </c>
      <c r="H256" s="12">
        <v>200</v>
      </c>
      <c r="I256" s="16">
        <f t="shared" ref="I256:K256" si="151">I257</f>
        <v>42.9</v>
      </c>
      <c r="J256" s="16">
        <f t="shared" si="151"/>
        <v>42.9</v>
      </c>
      <c r="K256" s="16">
        <f t="shared" si="151"/>
        <v>42.9</v>
      </c>
    </row>
    <row r="257" spans="1:11" s="5" customFormat="1" ht="21" customHeight="1" x14ac:dyDescent="0.2">
      <c r="A257" s="75" t="s">
        <v>13</v>
      </c>
      <c r="B257" s="77">
        <v>63</v>
      </c>
      <c r="C257" s="70">
        <v>804</v>
      </c>
      <c r="D257" s="13" t="s">
        <v>189</v>
      </c>
      <c r="E257" s="14">
        <v>1</v>
      </c>
      <c r="F257" s="13" t="s">
        <v>2</v>
      </c>
      <c r="G257" s="78" t="s">
        <v>11</v>
      </c>
      <c r="H257" s="12">
        <v>240</v>
      </c>
      <c r="I257" s="16">
        <v>42.9</v>
      </c>
      <c r="J257" s="16">
        <v>42.9</v>
      </c>
      <c r="K257" s="16">
        <v>42.9</v>
      </c>
    </row>
    <row r="258" spans="1:11" s="5" customFormat="1" ht="21" customHeight="1" x14ac:dyDescent="0.2">
      <c r="A258" s="100" t="s">
        <v>188</v>
      </c>
      <c r="B258" s="114">
        <v>78</v>
      </c>
      <c r="C258" s="57" t="s">
        <v>7</v>
      </c>
      <c r="D258" s="23" t="s">
        <v>7</v>
      </c>
      <c r="E258" s="24" t="s">
        <v>7</v>
      </c>
      <c r="F258" s="23" t="s">
        <v>7</v>
      </c>
      <c r="G258" s="25" t="s">
        <v>7</v>
      </c>
      <c r="H258" s="8" t="s">
        <v>7</v>
      </c>
      <c r="I258" s="31">
        <f>I259+I266+I379+I396</f>
        <v>745718.09975000005</v>
      </c>
      <c r="J258" s="31">
        <f>J259+J266+J379+J396</f>
        <v>735766.86309999996</v>
      </c>
      <c r="K258" s="31">
        <f>K259+K266+K379+K396</f>
        <v>748376.39645</v>
      </c>
    </row>
    <row r="259" spans="1:11" s="5" customFormat="1" ht="13.15" customHeight="1" x14ac:dyDescent="0.2">
      <c r="A259" s="75" t="s">
        <v>26</v>
      </c>
      <c r="B259" s="77">
        <v>78</v>
      </c>
      <c r="C259" s="70">
        <v>100</v>
      </c>
      <c r="D259" s="13" t="s">
        <v>7</v>
      </c>
      <c r="E259" s="14" t="s">
        <v>7</v>
      </c>
      <c r="F259" s="13" t="s">
        <v>7</v>
      </c>
      <c r="G259" s="78" t="s">
        <v>7</v>
      </c>
      <c r="H259" s="12" t="s">
        <v>7</v>
      </c>
      <c r="I259" s="16">
        <f t="shared" ref="I259:I264" si="152">I260</f>
        <v>101.5</v>
      </c>
      <c r="J259" s="16">
        <f t="shared" ref="J259:K260" si="153">J260</f>
        <v>101.5</v>
      </c>
      <c r="K259" s="16">
        <f t="shared" si="153"/>
        <v>101.5</v>
      </c>
    </row>
    <row r="260" spans="1:11" s="5" customFormat="1" ht="22.15" customHeight="1" x14ac:dyDescent="0.2">
      <c r="A260" s="75" t="s">
        <v>85</v>
      </c>
      <c r="B260" s="77">
        <v>78</v>
      </c>
      <c r="C260" s="70">
        <v>113</v>
      </c>
      <c r="D260" s="13" t="s">
        <v>7</v>
      </c>
      <c r="E260" s="14" t="s">
        <v>7</v>
      </c>
      <c r="F260" s="13" t="s">
        <v>7</v>
      </c>
      <c r="G260" s="78" t="s">
        <v>7</v>
      </c>
      <c r="H260" s="12" t="s">
        <v>7</v>
      </c>
      <c r="I260" s="16">
        <f t="shared" si="152"/>
        <v>101.5</v>
      </c>
      <c r="J260" s="16">
        <f t="shared" si="153"/>
        <v>101.5</v>
      </c>
      <c r="K260" s="16">
        <f t="shared" si="153"/>
        <v>101.5</v>
      </c>
    </row>
    <row r="261" spans="1:11" s="5" customFormat="1" ht="54" customHeight="1" x14ac:dyDescent="0.2">
      <c r="A261" s="100" t="s">
        <v>276</v>
      </c>
      <c r="B261" s="77">
        <v>78</v>
      </c>
      <c r="C261" s="70">
        <v>113</v>
      </c>
      <c r="D261" s="13">
        <v>11</v>
      </c>
      <c r="E261" s="14">
        <v>0</v>
      </c>
      <c r="F261" s="13">
        <v>0</v>
      </c>
      <c r="G261" s="78">
        <v>0</v>
      </c>
      <c r="H261" s="12"/>
      <c r="I261" s="16">
        <f t="shared" si="152"/>
        <v>101.5</v>
      </c>
      <c r="J261" s="16">
        <f t="shared" ref="J261:K261" si="154">J262</f>
        <v>101.5</v>
      </c>
      <c r="K261" s="16">
        <f t="shared" si="154"/>
        <v>101.5</v>
      </c>
    </row>
    <row r="262" spans="1:11" s="5" customFormat="1" ht="21" customHeight="1" x14ac:dyDescent="0.2">
      <c r="A262" s="100" t="s">
        <v>298</v>
      </c>
      <c r="B262" s="77">
        <v>78</v>
      </c>
      <c r="C262" s="70">
        <v>113</v>
      </c>
      <c r="D262" s="13">
        <v>11</v>
      </c>
      <c r="E262" s="14">
        <v>1</v>
      </c>
      <c r="F262" s="13" t="s">
        <v>2</v>
      </c>
      <c r="G262" s="78" t="s">
        <v>9</v>
      </c>
      <c r="H262" s="12" t="s">
        <v>7</v>
      </c>
      <c r="I262" s="16">
        <f t="shared" si="152"/>
        <v>101.5</v>
      </c>
      <c r="J262" s="16">
        <f t="shared" ref="J262:K262" si="155">J263</f>
        <v>101.5</v>
      </c>
      <c r="K262" s="16">
        <f t="shared" si="155"/>
        <v>101.5</v>
      </c>
    </row>
    <row r="263" spans="1:11" s="5" customFormat="1" ht="21" customHeight="1" x14ac:dyDescent="0.2">
      <c r="A263" s="75" t="s">
        <v>80</v>
      </c>
      <c r="B263" s="77">
        <v>78</v>
      </c>
      <c r="C263" s="70">
        <v>113</v>
      </c>
      <c r="D263" s="13">
        <v>11</v>
      </c>
      <c r="E263" s="14">
        <v>1</v>
      </c>
      <c r="F263" s="13" t="s">
        <v>2</v>
      </c>
      <c r="G263" s="78" t="s">
        <v>79</v>
      </c>
      <c r="H263" s="12" t="s">
        <v>7</v>
      </c>
      <c r="I263" s="16">
        <f t="shared" si="152"/>
        <v>101.5</v>
      </c>
      <c r="J263" s="16">
        <f t="shared" ref="J263:K263" si="156">J264</f>
        <v>101.5</v>
      </c>
      <c r="K263" s="16">
        <f t="shared" si="156"/>
        <v>101.5</v>
      </c>
    </row>
    <row r="264" spans="1:11" s="5" customFormat="1" ht="28.5" customHeight="1" x14ac:dyDescent="0.2">
      <c r="A264" s="75" t="s">
        <v>14</v>
      </c>
      <c r="B264" s="77">
        <v>78</v>
      </c>
      <c r="C264" s="70">
        <v>113</v>
      </c>
      <c r="D264" s="13">
        <v>11</v>
      </c>
      <c r="E264" s="14">
        <v>1</v>
      </c>
      <c r="F264" s="13" t="s">
        <v>2</v>
      </c>
      <c r="G264" s="78" t="s">
        <v>79</v>
      </c>
      <c r="H264" s="12">
        <v>200</v>
      </c>
      <c r="I264" s="16">
        <f t="shared" si="152"/>
        <v>101.5</v>
      </c>
      <c r="J264" s="16">
        <f t="shared" ref="J264:K264" si="157">J265</f>
        <v>101.5</v>
      </c>
      <c r="K264" s="16">
        <f t="shared" si="157"/>
        <v>101.5</v>
      </c>
    </row>
    <row r="265" spans="1:11" s="5" customFormat="1" ht="27" customHeight="1" x14ac:dyDescent="0.2">
      <c r="A265" s="75" t="s">
        <v>13</v>
      </c>
      <c r="B265" s="77">
        <v>78</v>
      </c>
      <c r="C265" s="70">
        <v>113</v>
      </c>
      <c r="D265" s="13">
        <v>11</v>
      </c>
      <c r="E265" s="14">
        <v>1</v>
      </c>
      <c r="F265" s="13" t="s">
        <v>2</v>
      </c>
      <c r="G265" s="78" t="s">
        <v>79</v>
      </c>
      <c r="H265" s="12">
        <v>240</v>
      </c>
      <c r="I265" s="16">
        <v>101.5</v>
      </c>
      <c r="J265" s="16">
        <v>101.5</v>
      </c>
      <c r="K265" s="16">
        <v>101.5</v>
      </c>
    </row>
    <row r="266" spans="1:11" s="5" customFormat="1" ht="17.100000000000001" customHeight="1" x14ac:dyDescent="0.2">
      <c r="A266" s="75" t="s">
        <v>61</v>
      </c>
      <c r="B266" s="77">
        <v>78</v>
      </c>
      <c r="C266" s="70">
        <v>700</v>
      </c>
      <c r="D266" s="13" t="s">
        <v>7</v>
      </c>
      <c r="E266" s="14" t="s">
        <v>7</v>
      </c>
      <c r="F266" s="13" t="s">
        <v>7</v>
      </c>
      <c r="G266" s="78" t="s">
        <v>7</v>
      </c>
      <c r="H266" s="12" t="s">
        <v>7</v>
      </c>
      <c r="I266" s="16">
        <f>I267+I286+I325+I339+I344</f>
        <v>723073.11975000007</v>
      </c>
      <c r="J266" s="16">
        <f>J267+J286+J325+J339+J344</f>
        <v>711034.42310000001</v>
      </c>
      <c r="K266" s="16">
        <f>K267+K286+K325+K339+K344</f>
        <v>738372.99644999998</v>
      </c>
    </row>
    <row r="267" spans="1:11" s="5" customFormat="1" ht="20.100000000000001" customHeight="1" x14ac:dyDescent="0.2">
      <c r="A267" s="75" t="s">
        <v>187</v>
      </c>
      <c r="B267" s="77">
        <v>78</v>
      </c>
      <c r="C267" s="70">
        <v>701</v>
      </c>
      <c r="D267" s="13" t="s">
        <v>7</v>
      </c>
      <c r="E267" s="14" t="s">
        <v>7</v>
      </c>
      <c r="F267" s="13" t="s">
        <v>7</v>
      </c>
      <c r="G267" s="78" t="s">
        <v>7</v>
      </c>
      <c r="H267" s="12" t="s">
        <v>7</v>
      </c>
      <c r="I267" s="16">
        <f>I268</f>
        <v>210450.59999999998</v>
      </c>
      <c r="J267" s="16">
        <f t="shared" ref="J267:K267" si="158">J268</f>
        <v>214844.5</v>
      </c>
      <c r="K267" s="16">
        <f t="shared" si="158"/>
        <v>226385.69999999998</v>
      </c>
    </row>
    <row r="268" spans="1:11" s="5" customFormat="1" ht="31.15" customHeight="1" x14ac:dyDescent="0.2">
      <c r="A268" s="100" t="s">
        <v>271</v>
      </c>
      <c r="B268" s="77">
        <v>78</v>
      </c>
      <c r="C268" s="70">
        <v>701</v>
      </c>
      <c r="D268" s="13" t="s">
        <v>145</v>
      </c>
      <c r="E268" s="14" t="s">
        <v>3</v>
      </c>
      <c r="F268" s="13" t="s">
        <v>2</v>
      </c>
      <c r="G268" s="78" t="s">
        <v>9</v>
      </c>
      <c r="H268" s="12" t="s">
        <v>7</v>
      </c>
      <c r="I268" s="16">
        <f>I269+I272+I277+I280+I283</f>
        <v>210450.59999999998</v>
      </c>
      <c r="J268" s="16">
        <f t="shared" ref="J268:K268" si="159">J269+J272+J277+J280+J283</f>
        <v>214844.5</v>
      </c>
      <c r="K268" s="16">
        <f t="shared" si="159"/>
        <v>226385.69999999998</v>
      </c>
    </row>
    <row r="269" spans="1:11" s="5" customFormat="1" ht="57" customHeight="1" x14ac:dyDescent="0.2">
      <c r="A269" s="75" t="s">
        <v>172</v>
      </c>
      <c r="B269" s="77">
        <v>78</v>
      </c>
      <c r="C269" s="70">
        <v>701</v>
      </c>
      <c r="D269" s="13" t="s">
        <v>145</v>
      </c>
      <c r="E269" s="14" t="s">
        <v>3</v>
      </c>
      <c r="F269" s="13" t="s">
        <v>2</v>
      </c>
      <c r="G269" s="78" t="s">
        <v>171</v>
      </c>
      <c r="H269" s="12" t="s">
        <v>7</v>
      </c>
      <c r="I269" s="16">
        <f>I270</f>
        <v>10970</v>
      </c>
      <c r="J269" s="16">
        <f t="shared" ref="J269:K269" si="160">J270</f>
        <v>14273.5</v>
      </c>
      <c r="K269" s="16">
        <f t="shared" si="160"/>
        <v>14844.3</v>
      </c>
    </row>
    <row r="270" spans="1:11" s="5" customFormat="1" ht="27" customHeight="1" x14ac:dyDescent="0.2">
      <c r="A270" s="75" t="s">
        <v>77</v>
      </c>
      <c r="B270" s="77">
        <v>78</v>
      </c>
      <c r="C270" s="70">
        <v>701</v>
      </c>
      <c r="D270" s="13" t="s">
        <v>145</v>
      </c>
      <c r="E270" s="14" t="s">
        <v>3</v>
      </c>
      <c r="F270" s="13" t="s">
        <v>2</v>
      </c>
      <c r="G270" s="78" t="s">
        <v>171</v>
      </c>
      <c r="H270" s="12">
        <v>600</v>
      </c>
      <c r="I270" s="16">
        <f>I271</f>
        <v>10970</v>
      </c>
      <c r="J270" s="16">
        <f t="shared" ref="J270:K270" si="161">J271</f>
        <v>14273.5</v>
      </c>
      <c r="K270" s="16">
        <f t="shared" si="161"/>
        <v>14844.3</v>
      </c>
    </row>
    <row r="271" spans="1:11" s="5" customFormat="1" x14ac:dyDescent="0.2">
      <c r="A271" s="75" t="s">
        <v>146</v>
      </c>
      <c r="B271" s="77">
        <v>78</v>
      </c>
      <c r="C271" s="70">
        <v>701</v>
      </c>
      <c r="D271" s="13" t="s">
        <v>145</v>
      </c>
      <c r="E271" s="14" t="s">
        <v>3</v>
      </c>
      <c r="F271" s="13" t="s">
        <v>2</v>
      </c>
      <c r="G271" s="78" t="s">
        <v>171</v>
      </c>
      <c r="H271" s="12">
        <v>610</v>
      </c>
      <c r="I271" s="16">
        <v>10970</v>
      </c>
      <c r="J271" s="16">
        <v>14273.5</v>
      </c>
      <c r="K271" s="16">
        <v>14844.3</v>
      </c>
    </row>
    <row r="272" spans="1:11" s="5" customFormat="1" ht="13.15" customHeight="1" x14ac:dyDescent="0.2">
      <c r="A272" s="75" t="s">
        <v>181</v>
      </c>
      <c r="B272" s="77">
        <v>78</v>
      </c>
      <c r="C272" s="70">
        <v>701</v>
      </c>
      <c r="D272" s="13" t="s">
        <v>145</v>
      </c>
      <c r="E272" s="14" t="s">
        <v>3</v>
      </c>
      <c r="F272" s="13" t="s">
        <v>2</v>
      </c>
      <c r="G272" s="78" t="s">
        <v>180</v>
      </c>
      <c r="H272" s="12" t="s">
        <v>7</v>
      </c>
      <c r="I272" s="16">
        <f>I273+I275</f>
        <v>117880</v>
      </c>
      <c r="J272" s="16">
        <f t="shared" ref="J272:K272" si="162">J273+J275</f>
        <v>117463</v>
      </c>
      <c r="K272" s="16">
        <f t="shared" si="162"/>
        <v>125558</v>
      </c>
    </row>
    <row r="273" spans="1:11" s="5" customFormat="1" ht="27" customHeight="1" x14ac:dyDescent="0.2">
      <c r="A273" s="75" t="s">
        <v>77</v>
      </c>
      <c r="B273" s="77">
        <v>78</v>
      </c>
      <c r="C273" s="70">
        <v>701</v>
      </c>
      <c r="D273" s="13" t="s">
        <v>145</v>
      </c>
      <c r="E273" s="14" t="s">
        <v>3</v>
      </c>
      <c r="F273" s="13" t="s">
        <v>2</v>
      </c>
      <c r="G273" s="78" t="s">
        <v>180</v>
      </c>
      <c r="H273" s="12">
        <v>600</v>
      </c>
      <c r="I273" s="16">
        <f>I274</f>
        <v>116326.796</v>
      </c>
      <c r="J273" s="16">
        <f t="shared" ref="J273:K273" si="163">J274</f>
        <v>114430.954</v>
      </c>
      <c r="K273" s="16">
        <f t="shared" si="163"/>
        <v>120417.56600000001</v>
      </c>
    </row>
    <row r="274" spans="1:11" s="5" customFormat="1" ht="13.15" customHeight="1" x14ac:dyDescent="0.2">
      <c r="A274" s="75" t="s">
        <v>146</v>
      </c>
      <c r="B274" s="77">
        <v>78</v>
      </c>
      <c r="C274" s="70">
        <v>701</v>
      </c>
      <c r="D274" s="13" t="s">
        <v>145</v>
      </c>
      <c r="E274" s="14" t="s">
        <v>3</v>
      </c>
      <c r="F274" s="13" t="s">
        <v>2</v>
      </c>
      <c r="G274" s="78" t="s">
        <v>180</v>
      </c>
      <c r="H274" s="12">
        <v>610</v>
      </c>
      <c r="I274" s="16">
        <f>117880-1553.204</f>
        <v>116326.796</v>
      </c>
      <c r="J274" s="16">
        <f>117463-3032.046</f>
        <v>114430.954</v>
      </c>
      <c r="K274" s="16">
        <f>125558-5140.434</f>
        <v>120417.56600000001</v>
      </c>
    </row>
    <row r="275" spans="1:11" s="5" customFormat="1" ht="21.6" customHeight="1" x14ac:dyDescent="0.2">
      <c r="A275" s="75" t="s">
        <v>71</v>
      </c>
      <c r="B275" s="77">
        <v>78</v>
      </c>
      <c r="C275" s="70">
        <v>701</v>
      </c>
      <c r="D275" s="13" t="s">
        <v>145</v>
      </c>
      <c r="E275" s="14" t="s">
        <v>3</v>
      </c>
      <c r="F275" s="13" t="s">
        <v>2</v>
      </c>
      <c r="G275" s="78" t="s">
        <v>180</v>
      </c>
      <c r="H275" s="12">
        <v>800</v>
      </c>
      <c r="I275" s="16">
        <f>I276</f>
        <v>1553.204</v>
      </c>
      <c r="J275" s="16">
        <f>J276</f>
        <v>3032.0459999999998</v>
      </c>
      <c r="K275" s="16">
        <f>K276</f>
        <v>5140.4340000000002</v>
      </c>
    </row>
    <row r="276" spans="1:11" s="5" customFormat="1" ht="33.6" customHeight="1" x14ac:dyDescent="0.2">
      <c r="A276" s="75" t="s">
        <v>112</v>
      </c>
      <c r="B276" s="77">
        <v>78</v>
      </c>
      <c r="C276" s="70">
        <v>701</v>
      </c>
      <c r="D276" s="13" t="s">
        <v>145</v>
      </c>
      <c r="E276" s="14" t="s">
        <v>3</v>
      </c>
      <c r="F276" s="13" t="s">
        <v>2</v>
      </c>
      <c r="G276" s="78" t="s">
        <v>180</v>
      </c>
      <c r="H276" s="12">
        <v>810</v>
      </c>
      <c r="I276" s="16">
        <v>1553.204</v>
      </c>
      <c r="J276" s="16">
        <v>3032.0459999999998</v>
      </c>
      <c r="K276" s="16">
        <v>5140.4340000000002</v>
      </c>
    </row>
    <row r="277" spans="1:11" s="5" customFormat="1" ht="21" customHeight="1" x14ac:dyDescent="0.2">
      <c r="A277" s="75" t="s">
        <v>170</v>
      </c>
      <c r="B277" s="77">
        <v>78</v>
      </c>
      <c r="C277" s="70">
        <v>701</v>
      </c>
      <c r="D277" s="13" t="s">
        <v>145</v>
      </c>
      <c r="E277" s="14" t="s">
        <v>3</v>
      </c>
      <c r="F277" s="13" t="s">
        <v>2</v>
      </c>
      <c r="G277" s="78" t="s">
        <v>169</v>
      </c>
      <c r="H277" s="12" t="s">
        <v>7</v>
      </c>
      <c r="I277" s="16">
        <f>I278</f>
        <v>3534.9</v>
      </c>
      <c r="J277" s="16">
        <f t="shared" ref="J277:K278" si="164">J278</f>
        <v>3545</v>
      </c>
      <c r="K277" s="16">
        <f t="shared" si="164"/>
        <v>3556</v>
      </c>
    </row>
    <row r="278" spans="1:11" s="5" customFormat="1" ht="21" customHeight="1" x14ac:dyDescent="0.2">
      <c r="A278" s="75" t="s">
        <v>77</v>
      </c>
      <c r="B278" s="77">
        <v>78</v>
      </c>
      <c r="C278" s="70">
        <v>701</v>
      </c>
      <c r="D278" s="13" t="s">
        <v>145</v>
      </c>
      <c r="E278" s="14" t="s">
        <v>3</v>
      </c>
      <c r="F278" s="13" t="s">
        <v>2</v>
      </c>
      <c r="G278" s="78" t="s">
        <v>169</v>
      </c>
      <c r="H278" s="12">
        <v>600</v>
      </c>
      <c r="I278" s="16">
        <f>I279</f>
        <v>3534.9</v>
      </c>
      <c r="J278" s="16">
        <f t="shared" si="164"/>
        <v>3545</v>
      </c>
      <c r="K278" s="16">
        <f t="shared" si="164"/>
        <v>3556</v>
      </c>
    </row>
    <row r="279" spans="1:11" s="5" customFormat="1" ht="13.15" customHeight="1" x14ac:dyDescent="0.2">
      <c r="A279" s="75" t="s">
        <v>146</v>
      </c>
      <c r="B279" s="77">
        <v>78</v>
      </c>
      <c r="C279" s="70">
        <v>701</v>
      </c>
      <c r="D279" s="13" t="s">
        <v>145</v>
      </c>
      <c r="E279" s="14" t="s">
        <v>3</v>
      </c>
      <c r="F279" s="13" t="s">
        <v>2</v>
      </c>
      <c r="G279" s="78" t="s">
        <v>169</v>
      </c>
      <c r="H279" s="12">
        <v>610</v>
      </c>
      <c r="I279" s="16">
        <v>3534.9</v>
      </c>
      <c r="J279" s="16">
        <v>3545</v>
      </c>
      <c r="K279" s="16">
        <v>3556</v>
      </c>
    </row>
    <row r="280" spans="1:11" s="5" customFormat="1" ht="13.15" customHeight="1" x14ac:dyDescent="0.2">
      <c r="A280" s="75" t="s">
        <v>186</v>
      </c>
      <c r="B280" s="77">
        <v>78</v>
      </c>
      <c r="C280" s="70">
        <v>701</v>
      </c>
      <c r="D280" s="13" t="s">
        <v>145</v>
      </c>
      <c r="E280" s="14" t="s">
        <v>3</v>
      </c>
      <c r="F280" s="13" t="s">
        <v>2</v>
      </c>
      <c r="G280" s="78" t="s">
        <v>185</v>
      </c>
      <c r="H280" s="12" t="s">
        <v>7</v>
      </c>
      <c r="I280" s="16">
        <f>I281</f>
        <v>158</v>
      </c>
      <c r="J280" s="16">
        <f t="shared" ref="J280:K280" si="165">J281</f>
        <v>158</v>
      </c>
      <c r="K280" s="16">
        <f t="shared" si="165"/>
        <v>158</v>
      </c>
    </row>
    <row r="281" spans="1:11" s="5" customFormat="1" ht="21" customHeight="1" x14ac:dyDescent="0.2">
      <c r="A281" s="75" t="s">
        <v>77</v>
      </c>
      <c r="B281" s="77">
        <v>78</v>
      </c>
      <c r="C281" s="70">
        <v>701</v>
      </c>
      <c r="D281" s="13" t="s">
        <v>145</v>
      </c>
      <c r="E281" s="14" t="s">
        <v>3</v>
      </c>
      <c r="F281" s="13" t="s">
        <v>2</v>
      </c>
      <c r="G281" s="78" t="s">
        <v>185</v>
      </c>
      <c r="H281" s="12">
        <v>600</v>
      </c>
      <c r="I281" s="16">
        <f>I282</f>
        <v>158</v>
      </c>
      <c r="J281" s="16">
        <f t="shared" ref="J281:K281" si="166">J282</f>
        <v>158</v>
      </c>
      <c r="K281" s="16">
        <f t="shared" si="166"/>
        <v>158</v>
      </c>
    </row>
    <row r="282" spans="1:11" s="5" customFormat="1" ht="13.15" customHeight="1" x14ac:dyDescent="0.2">
      <c r="A282" s="75" t="s">
        <v>146</v>
      </c>
      <c r="B282" s="77">
        <v>78</v>
      </c>
      <c r="C282" s="70">
        <v>701</v>
      </c>
      <c r="D282" s="13" t="s">
        <v>145</v>
      </c>
      <c r="E282" s="14" t="s">
        <v>3</v>
      </c>
      <c r="F282" s="13" t="s">
        <v>2</v>
      </c>
      <c r="G282" s="78" t="s">
        <v>185</v>
      </c>
      <c r="H282" s="12">
        <v>610</v>
      </c>
      <c r="I282" s="16">
        <v>158</v>
      </c>
      <c r="J282" s="16">
        <v>158</v>
      </c>
      <c r="K282" s="16">
        <v>158</v>
      </c>
    </row>
    <row r="283" spans="1:11" s="5" customFormat="1" ht="36" customHeight="1" x14ac:dyDescent="0.2">
      <c r="A283" s="75" t="s">
        <v>184</v>
      </c>
      <c r="B283" s="77">
        <v>78</v>
      </c>
      <c r="C283" s="70">
        <v>701</v>
      </c>
      <c r="D283" s="13" t="s">
        <v>145</v>
      </c>
      <c r="E283" s="14" t="s">
        <v>3</v>
      </c>
      <c r="F283" s="13" t="s">
        <v>2</v>
      </c>
      <c r="G283" s="78" t="s">
        <v>183</v>
      </c>
      <c r="H283" s="12" t="s">
        <v>7</v>
      </c>
      <c r="I283" s="16">
        <f>I284</f>
        <v>77907.7</v>
      </c>
      <c r="J283" s="16">
        <f t="shared" ref="J283:K283" si="167">J284</f>
        <v>79405</v>
      </c>
      <c r="K283" s="16">
        <f t="shared" si="167"/>
        <v>82269.399999999994</v>
      </c>
    </row>
    <row r="284" spans="1:11" s="5" customFormat="1" ht="21" customHeight="1" x14ac:dyDescent="0.2">
      <c r="A284" s="75" t="s">
        <v>77</v>
      </c>
      <c r="B284" s="77">
        <v>78</v>
      </c>
      <c r="C284" s="70">
        <v>701</v>
      </c>
      <c r="D284" s="13" t="s">
        <v>145</v>
      </c>
      <c r="E284" s="14" t="s">
        <v>3</v>
      </c>
      <c r="F284" s="13" t="s">
        <v>2</v>
      </c>
      <c r="G284" s="78" t="s">
        <v>183</v>
      </c>
      <c r="H284" s="12">
        <v>600</v>
      </c>
      <c r="I284" s="16">
        <f>I285</f>
        <v>77907.7</v>
      </c>
      <c r="J284" s="16">
        <f t="shared" ref="J284:K284" si="168">J285</f>
        <v>79405</v>
      </c>
      <c r="K284" s="16">
        <f t="shared" si="168"/>
        <v>82269.399999999994</v>
      </c>
    </row>
    <row r="285" spans="1:11" s="5" customFormat="1" ht="13.15" customHeight="1" x14ac:dyDescent="0.2">
      <c r="A285" s="75" t="s">
        <v>146</v>
      </c>
      <c r="B285" s="77">
        <v>78</v>
      </c>
      <c r="C285" s="70">
        <v>701</v>
      </c>
      <c r="D285" s="13" t="s">
        <v>145</v>
      </c>
      <c r="E285" s="14" t="s">
        <v>3</v>
      </c>
      <c r="F285" s="13" t="s">
        <v>2</v>
      </c>
      <c r="G285" s="78" t="s">
        <v>183</v>
      </c>
      <c r="H285" s="12">
        <v>610</v>
      </c>
      <c r="I285" s="16">
        <v>77907.7</v>
      </c>
      <c r="J285" s="16">
        <v>79405</v>
      </c>
      <c r="K285" s="16">
        <v>82269.399999999994</v>
      </c>
    </row>
    <row r="286" spans="1:11" s="5" customFormat="1" ht="13.15" customHeight="1" x14ac:dyDescent="0.2">
      <c r="A286" s="75" t="s">
        <v>182</v>
      </c>
      <c r="B286" s="77">
        <v>78</v>
      </c>
      <c r="C286" s="70">
        <v>702</v>
      </c>
      <c r="D286" s="13" t="s">
        <v>7</v>
      </c>
      <c r="E286" s="14" t="s">
        <v>7</v>
      </c>
      <c r="F286" s="13" t="s">
        <v>7</v>
      </c>
      <c r="G286" s="78" t="s">
        <v>7</v>
      </c>
      <c r="H286" s="12" t="s">
        <v>7</v>
      </c>
      <c r="I286" s="16">
        <f>I287+I318</f>
        <v>484461.19999999995</v>
      </c>
      <c r="J286" s="16">
        <f t="shared" ref="J286:K286" si="169">J287</f>
        <v>467621.9</v>
      </c>
      <c r="K286" s="16">
        <f t="shared" si="169"/>
        <v>481303.7</v>
      </c>
    </row>
    <row r="287" spans="1:11" s="5" customFormat="1" ht="31.15" customHeight="1" x14ac:dyDescent="0.2">
      <c r="A287" s="100" t="s">
        <v>271</v>
      </c>
      <c r="B287" s="77">
        <v>78</v>
      </c>
      <c r="C287" s="70">
        <v>702</v>
      </c>
      <c r="D287" s="13" t="s">
        <v>145</v>
      </c>
      <c r="E287" s="14" t="s">
        <v>3</v>
      </c>
      <c r="F287" s="13" t="s">
        <v>2</v>
      </c>
      <c r="G287" s="78" t="s">
        <v>9</v>
      </c>
      <c r="H287" s="12" t="s">
        <v>7</v>
      </c>
      <c r="I287" s="16">
        <f>I288+I291+I294+I300+I303+I311+I308+I297+I314</f>
        <v>465192.19999999995</v>
      </c>
      <c r="J287" s="16">
        <f t="shared" ref="J287:K287" si="170">J288+J291+J294+J300+J303+J311+J308+J297+J314</f>
        <v>467621.9</v>
      </c>
      <c r="K287" s="16">
        <f t="shared" si="170"/>
        <v>481303.7</v>
      </c>
    </row>
    <row r="288" spans="1:11" s="5" customFormat="1" ht="67.5" x14ac:dyDescent="0.2">
      <c r="A288" s="75" t="s">
        <v>172</v>
      </c>
      <c r="B288" s="77">
        <v>78</v>
      </c>
      <c r="C288" s="70">
        <v>702</v>
      </c>
      <c r="D288" s="13" t="s">
        <v>145</v>
      </c>
      <c r="E288" s="14" t="s">
        <v>3</v>
      </c>
      <c r="F288" s="13" t="s">
        <v>2</v>
      </c>
      <c r="G288" s="78" t="s">
        <v>171</v>
      </c>
      <c r="H288" s="12" t="s">
        <v>7</v>
      </c>
      <c r="I288" s="16">
        <f>I289</f>
        <v>20790</v>
      </c>
      <c r="J288" s="16">
        <f t="shared" ref="J288:K288" si="171">J289</f>
        <v>27035</v>
      </c>
      <c r="K288" s="16">
        <f t="shared" si="171"/>
        <v>28116</v>
      </c>
    </row>
    <row r="289" spans="1:16" s="5" customFormat="1" ht="22.5" x14ac:dyDescent="0.2">
      <c r="A289" s="75" t="s">
        <v>77</v>
      </c>
      <c r="B289" s="77">
        <v>78</v>
      </c>
      <c r="C289" s="70">
        <v>702</v>
      </c>
      <c r="D289" s="13" t="s">
        <v>145</v>
      </c>
      <c r="E289" s="14" t="s">
        <v>3</v>
      </c>
      <c r="F289" s="13" t="s">
        <v>2</v>
      </c>
      <c r="G289" s="78" t="s">
        <v>171</v>
      </c>
      <c r="H289" s="12">
        <v>600</v>
      </c>
      <c r="I289" s="16">
        <f>I290</f>
        <v>20790</v>
      </c>
      <c r="J289" s="16">
        <f t="shared" ref="J289:K289" si="172">J290</f>
        <v>27035</v>
      </c>
      <c r="K289" s="16">
        <f t="shared" si="172"/>
        <v>28116</v>
      </c>
      <c r="M289" s="134"/>
      <c r="N289" s="134"/>
      <c r="O289" s="134"/>
    </row>
    <row r="290" spans="1:16" s="5" customFormat="1" x14ac:dyDescent="0.2">
      <c r="A290" s="75" t="s">
        <v>146</v>
      </c>
      <c r="B290" s="77">
        <v>78</v>
      </c>
      <c r="C290" s="70">
        <v>702</v>
      </c>
      <c r="D290" s="13" t="s">
        <v>145</v>
      </c>
      <c r="E290" s="14" t="s">
        <v>3</v>
      </c>
      <c r="F290" s="13" t="s">
        <v>2</v>
      </c>
      <c r="G290" s="78" t="s">
        <v>171</v>
      </c>
      <c r="H290" s="12">
        <v>610</v>
      </c>
      <c r="I290" s="16">
        <v>20790</v>
      </c>
      <c r="J290" s="16">
        <v>27035</v>
      </c>
      <c r="K290" s="16">
        <v>28116</v>
      </c>
    </row>
    <row r="291" spans="1:16" s="5" customFormat="1" ht="13.15" customHeight="1" x14ac:dyDescent="0.2">
      <c r="A291" s="75" t="s">
        <v>181</v>
      </c>
      <c r="B291" s="77">
        <v>78</v>
      </c>
      <c r="C291" s="70">
        <v>702</v>
      </c>
      <c r="D291" s="13" t="s">
        <v>145</v>
      </c>
      <c r="E291" s="14" t="s">
        <v>3</v>
      </c>
      <c r="F291" s="13" t="s">
        <v>2</v>
      </c>
      <c r="G291" s="78" t="s">
        <v>180</v>
      </c>
      <c r="H291" s="12" t="s">
        <v>7</v>
      </c>
      <c r="I291" s="16">
        <f>I292</f>
        <v>290182.59999999998</v>
      </c>
      <c r="J291" s="16">
        <f t="shared" ref="J291:K291" si="173">J292</f>
        <v>289182.90000000002</v>
      </c>
      <c r="K291" s="16">
        <f t="shared" si="173"/>
        <v>297778.7</v>
      </c>
    </row>
    <row r="292" spans="1:16" s="5" customFormat="1" ht="21" customHeight="1" x14ac:dyDescent="0.2">
      <c r="A292" s="75" t="s">
        <v>77</v>
      </c>
      <c r="B292" s="77">
        <v>78</v>
      </c>
      <c r="C292" s="70">
        <v>702</v>
      </c>
      <c r="D292" s="13" t="s">
        <v>145</v>
      </c>
      <c r="E292" s="14" t="s">
        <v>3</v>
      </c>
      <c r="F292" s="13" t="s">
        <v>2</v>
      </c>
      <c r="G292" s="78" t="s">
        <v>180</v>
      </c>
      <c r="H292" s="12">
        <v>600</v>
      </c>
      <c r="I292" s="16">
        <f>I293</f>
        <v>290182.59999999998</v>
      </c>
      <c r="J292" s="16">
        <f t="shared" ref="J292:K292" si="174">J293</f>
        <v>289182.90000000002</v>
      </c>
      <c r="K292" s="16">
        <f t="shared" si="174"/>
        <v>297778.7</v>
      </c>
      <c r="M292" s="134"/>
      <c r="N292" s="134"/>
      <c r="O292" s="134"/>
    </row>
    <row r="293" spans="1:16" s="5" customFormat="1" ht="13.15" customHeight="1" x14ac:dyDescent="0.2">
      <c r="A293" s="75" t="s">
        <v>146</v>
      </c>
      <c r="B293" s="77">
        <v>78</v>
      </c>
      <c r="C293" s="70">
        <v>702</v>
      </c>
      <c r="D293" s="13" t="s">
        <v>145</v>
      </c>
      <c r="E293" s="14" t="s">
        <v>3</v>
      </c>
      <c r="F293" s="13" t="s">
        <v>2</v>
      </c>
      <c r="G293" s="78" t="s">
        <v>180</v>
      </c>
      <c r="H293" s="12">
        <v>610</v>
      </c>
      <c r="I293" s="16">
        <v>290182.59999999998</v>
      </c>
      <c r="J293" s="16">
        <v>289182.90000000002</v>
      </c>
      <c r="K293" s="16">
        <v>297778.7</v>
      </c>
      <c r="M293" s="83"/>
      <c r="N293" s="83"/>
      <c r="O293" s="83"/>
    </row>
    <row r="294" spans="1:16" s="5" customFormat="1" ht="21" customHeight="1" x14ac:dyDescent="0.2">
      <c r="A294" s="75" t="s">
        <v>170</v>
      </c>
      <c r="B294" s="77">
        <v>78</v>
      </c>
      <c r="C294" s="70">
        <v>702</v>
      </c>
      <c r="D294" s="13" t="s">
        <v>145</v>
      </c>
      <c r="E294" s="14" t="s">
        <v>3</v>
      </c>
      <c r="F294" s="13" t="s">
        <v>2</v>
      </c>
      <c r="G294" s="78" t="s">
        <v>169</v>
      </c>
      <c r="H294" s="12" t="s">
        <v>7</v>
      </c>
      <c r="I294" s="16">
        <f>I295</f>
        <v>7742</v>
      </c>
      <c r="J294" s="16">
        <f t="shared" ref="J294:K294" si="175">J295</f>
        <v>7838</v>
      </c>
      <c r="K294" s="16">
        <f t="shared" si="175"/>
        <v>7937</v>
      </c>
    </row>
    <row r="295" spans="1:16" s="5" customFormat="1" ht="21" customHeight="1" x14ac:dyDescent="0.2">
      <c r="A295" s="75" t="s">
        <v>77</v>
      </c>
      <c r="B295" s="77">
        <v>78</v>
      </c>
      <c r="C295" s="70">
        <v>702</v>
      </c>
      <c r="D295" s="13" t="s">
        <v>145</v>
      </c>
      <c r="E295" s="14" t="s">
        <v>3</v>
      </c>
      <c r="F295" s="13" t="s">
        <v>2</v>
      </c>
      <c r="G295" s="78" t="s">
        <v>169</v>
      </c>
      <c r="H295" s="12">
        <v>600</v>
      </c>
      <c r="I295" s="16">
        <f>I296</f>
        <v>7742</v>
      </c>
      <c r="J295" s="16">
        <f t="shared" ref="J295:K295" si="176">J296</f>
        <v>7838</v>
      </c>
      <c r="K295" s="16">
        <f t="shared" si="176"/>
        <v>7937</v>
      </c>
    </row>
    <row r="296" spans="1:16" s="5" customFormat="1" ht="13.15" customHeight="1" x14ac:dyDescent="0.2">
      <c r="A296" s="75" t="s">
        <v>146</v>
      </c>
      <c r="B296" s="77">
        <v>78</v>
      </c>
      <c r="C296" s="70">
        <v>702</v>
      </c>
      <c r="D296" s="13" t="s">
        <v>145</v>
      </c>
      <c r="E296" s="14" t="s">
        <v>3</v>
      </c>
      <c r="F296" s="13" t="s">
        <v>2</v>
      </c>
      <c r="G296" s="78" t="s">
        <v>169</v>
      </c>
      <c r="H296" s="12">
        <v>610</v>
      </c>
      <c r="I296" s="16">
        <v>7742</v>
      </c>
      <c r="J296" s="16">
        <v>7838</v>
      </c>
      <c r="K296" s="16">
        <v>7937</v>
      </c>
    </row>
    <row r="297" spans="1:16" s="5" customFormat="1" ht="19.899999999999999" customHeight="1" x14ac:dyDescent="0.2">
      <c r="A297" s="75" t="s">
        <v>329</v>
      </c>
      <c r="B297" s="77">
        <v>78</v>
      </c>
      <c r="C297" s="70">
        <v>702</v>
      </c>
      <c r="D297" s="13" t="s">
        <v>145</v>
      </c>
      <c r="E297" s="14" t="s">
        <v>3</v>
      </c>
      <c r="F297" s="13" t="s">
        <v>2</v>
      </c>
      <c r="G297" s="78">
        <v>80490</v>
      </c>
      <c r="H297" s="12"/>
      <c r="I297" s="16">
        <f>I298</f>
        <v>5337</v>
      </c>
      <c r="J297" s="16">
        <f t="shared" ref="J297:K298" si="177">J298</f>
        <v>0</v>
      </c>
      <c r="K297" s="16">
        <f t="shared" si="177"/>
        <v>0</v>
      </c>
    </row>
    <row r="298" spans="1:16" s="5" customFormat="1" ht="25.15" customHeight="1" x14ac:dyDescent="0.2">
      <c r="A298" s="75" t="s">
        <v>77</v>
      </c>
      <c r="B298" s="77">
        <v>78</v>
      </c>
      <c r="C298" s="70">
        <v>702</v>
      </c>
      <c r="D298" s="13" t="s">
        <v>145</v>
      </c>
      <c r="E298" s="14" t="s">
        <v>3</v>
      </c>
      <c r="F298" s="13" t="s">
        <v>2</v>
      </c>
      <c r="G298" s="78">
        <v>80490</v>
      </c>
      <c r="H298" s="12">
        <v>600</v>
      </c>
      <c r="I298" s="16">
        <f>I299</f>
        <v>5337</v>
      </c>
      <c r="J298" s="16">
        <f t="shared" si="177"/>
        <v>0</v>
      </c>
      <c r="K298" s="16">
        <f t="shared" si="177"/>
        <v>0</v>
      </c>
      <c r="N298" s="135"/>
      <c r="O298" s="135"/>
      <c r="P298" s="135"/>
    </row>
    <row r="299" spans="1:16" s="5" customFormat="1" ht="13.15" customHeight="1" x14ac:dyDescent="0.2">
      <c r="A299" s="75" t="s">
        <v>146</v>
      </c>
      <c r="B299" s="77">
        <v>78</v>
      </c>
      <c r="C299" s="70">
        <v>702</v>
      </c>
      <c r="D299" s="13" t="s">
        <v>145</v>
      </c>
      <c r="E299" s="14" t="s">
        <v>3</v>
      </c>
      <c r="F299" s="13" t="s">
        <v>2</v>
      </c>
      <c r="G299" s="78">
        <v>80490</v>
      </c>
      <c r="H299" s="12">
        <v>610</v>
      </c>
      <c r="I299" s="16">
        <v>5337</v>
      </c>
      <c r="J299" s="16">
        <v>0</v>
      </c>
      <c r="K299" s="16">
        <v>0</v>
      </c>
    </row>
    <row r="300" spans="1:16" s="5" customFormat="1" ht="13.15" customHeight="1" x14ac:dyDescent="0.2">
      <c r="A300" s="75" t="s">
        <v>179</v>
      </c>
      <c r="B300" s="77">
        <v>78</v>
      </c>
      <c r="C300" s="70">
        <v>702</v>
      </c>
      <c r="D300" s="13" t="s">
        <v>145</v>
      </c>
      <c r="E300" s="14" t="s">
        <v>3</v>
      </c>
      <c r="F300" s="13" t="s">
        <v>2</v>
      </c>
      <c r="G300" s="78" t="s">
        <v>178</v>
      </c>
      <c r="H300" s="12" t="s">
        <v>7</v>
      </c>
      <c r="I300" s="16">
        <f>I301</f>
        <v>200</v>
      </c>
      <c r="J300" s="16">
        <f t="shared" ref="J300:K300" si="178">J301</f>
        <v>200</v>
      </c>
      <c r="K300" s="16">
        <f t="shared" si="178"/>
        <v>200</v>
      </c>
    </row>
    <row r="301" spans="1:16" s="5" customFormat="1" ht="21" customHeight="1" x14ac:dyDescent="0.2">
      <c r="A301" s="75" t="s">
        <v>77</v>
      </c>
      <c r="B301" s="77">
        <v>78</v>
      </c>
      <c r="C301" s="70">
        <v>702</v>
      </c>
      <c r="D301" s="13" t="s">
        <v>145</v>
      </c>
      <c r="E301" s="14" t="s">
        <v>3</v>
      </c>
      <c r="F301" s="13" t="s">
        <v>2</v>
      </c>
      <c r="G301" s="78" t="s">
        <v>178</v>
      </c>
      <c r="H301" s="12">
        <v>600</v>
      </c>
      <c r="I301" s="16">
        <f>I302</f>
        <v>200</v>
      </c>
      <c r="J301" s="16">
        <f t="shared" ref="J301:K301" si="179">J302</f>
        <v>200</v>
      </c>
      <c r="K301" s="16">
        <f t="shared" si="179"/>
        <v>200</v>
      </c>
      <c r="N301" s="135"/>
      <c r="O301" s="135"/>
      <c r="P301" s="135"/>
    </row>
    <row r="302" spans="1:16" s="5" customFormat="1" ht="13.15" customHeight="1" x14ac:dyDescent="0.2">
      <c r="A302" s="75" t="s">
        <v>146</v>
      </c>
      <c r="B302" s="77">
        <v>78</v>
      </c>
      <c r="C302" s="70">
        <v>702</v>
      </c>
      <c r="D302" s="13" t="s">
        <v>145</v>
      </c>
      <c r="E302" s="14" t="s">
        <v>3</v>
      </c>
      <c r="F302" s="13" t="s">
        <v>2</v>
      </c>
      <c r="G302" s="78" t="s">
        <v>178</v>
      </c>
      <c r="H302" s="12">
        <v>610</v>
      </c>
      <c r="I302" s="16">
        <v>200</v>
      </c>
      <c r="J302" s="16">
        <v>200</v>
      </c>
      <c r="K302" s="16">
        <v>200</v>
      </c>
    </row>
    <row r="303" spans="1:16" s="5" customFormat="1" ht="13.15" customHeight="1" x14ac:dyDescent="0.2">
      <c r="A303" s="75" t="s">
        <v>177</v>
      </c>
      <c r="B303" s="77">
        <v>78</v>
      </c>
      <c r="C303" s="70">
        <v>702</v>
      </c>
      <c r="D303" s="13" t="s">
        <v>145</v>
      </c>
      <c r="E303" s="14" t="s">
        <v>3</v>
      </c>
      <c r="F303" s="13" t="s">
        <v>2</v>
      </c>
      <c r="G303" s="78" t="s">
        <v>176</v>
      </c>
      <c r="H303" s="12" t="s">
        <v>7</v>
      </c>
      <c r="I303" s="16">
        <f>I304+I306</f>
        <v>412</v>
      </c>
      <c r="J303" s="16">
        <f t="shared" ref="J303:K303" si="180">J304+J306</f>
        <v>412</v>
      </c>
      <c r="K303" s="16">
        <f t="shared" si="180"/>
        <v>412</v>
      </c>
    </row>
    <row r="304" spans="1:16" s="5" customFormat="1" ht="13.15" customHeight="1" x14ac:dyDescent="0.2">
      <c r="A304" s="75" t="s">
        <v>40</v>
      </c>
      <c r="B304" s="77">
        <v>78</v>
      </c>
      <c r="C304" s="70">
        <v>702</v>
      </c>
      <c r="D304" s="13" t="s">
        <v>145</v>
      </c>
      <c r="E304" s="14" t="s">
        <v>3</v>
      </c>
      <c r="F304" s="13" t="s">
        <v>2</v>
      </c>
      <c r="G304" s="78" t="s">
        <v>176</v>
      </c>
      <c r="H304" s="12">
        <v>300</v>
      </c>
      <c r="I304" s="16">
        <f>I305</f>
        <v>100</v>
      </c>
      <c r="J304" s="16">
        <f t="shared" ref="J304:K304" si="181">J305</f>
        <v>100</v>
      </c>
      <c r="K304" s="16">
        <f t="shared" si="181"/>
        <v>100</v>
      </c>
    </row>
    <row r="305" spans="1:11" s="5" customFormat="1" ht="21" customHeight="1" x14ac:dyDescent="0.2">
      <c r="A305" s="75" t="s">
        <v>44</v>
      </c>
      <c r="B305" s="77">
        <v>78</v>
      </c>
      <c r="C305" s="70">
        <v>702</v>
      </c>
      <c r="D305" s="13" t="s">
        <v>145</v>
      </c>
      <c r="E305" s="14" t="s">
        <v>3</v>
      </c>
      <c r="F305" s="13" t="s">
        <v>2</v>
      </c>
      <c r="G305" s="78" t="s">
        <v>176</v>
      </c>
      <c r="H305" s="12">
        <v>320</v>
      </c>
      <c r="I305" s="16">
        <v>100</v>
      </c>
      <c r="J305" s="16">
        <v>100</v>
      </c>
      <c r="K305" s="16">
        <v>100</v>
      </c>
    </row>
    <row r="306" spans="1:11" s="5" customFormat="1" ht="21" customHeight="1" x14ac:dyDescent="0.2">
      <c r="A306" s="75" t="s">
        <v>77</v>
      </c>
      <c r="B306" s="77">
        <v>78</v>
      </c>
      <c r="C306" s="70">
        <v>702</v>
      </c>
      <c r="D306" s="13" t="s">
        <v>145</v>
      </c>
      <c r="E306" s="14" t="s">
        <v>3</v>
      </c>
      <c r="F306" s="13" t="s">
        <v>2</v>
      </c>
      <c r="G306" s="78" t="s">
        <v>176</v>
      </c>
      <c r="H306" s="12">
        <v>600</v>
      </c>
      <c r="I306" s="16">
        <f>I307</f>
        <v>312</v>
      </c>
      <c r="J306" s="16">
        <f t="shared" ref="J306:K306" si="182">J307</f>
        <v>312</v>
      </c>
      <c r="K306" s="16">
        <f t="shared" si="182"/>
        <v>312</v>
      </c>
    </row>
    <row r="307" spans="1:11" s="5" customFormat="1" ht="13.15" customHeight="1" x14ac:dyDescent="0.2">
      <c r="A307" s="75" t="s">
        <v>146</v>
      </c>
      <c r="B307" s="77">
        <v>78</v>
      </c>
      <c r="C307" s="70">
        <v>702</v>
      </c>
      <c r="D307" s="13" t="s">
        <v>145</v>
      </c>
      <c r="E307" s="14" t="s">
        <v>3</v>
      </c>
      <c r="F307" s="13" t="s">
        <v>2</v>
      </c>
      <c r="G307" s="78" t="s">
        <v>176</v>
      </c>
      <c r="H307" s="12">
        <v>610</v>
      </c>
      <c r="I307" s="16">
        <v>312</v>
      </c>
      <c r="J307" s="16">
        <v>312</v>
      </c>
      <c r="K307" s="16">
        <v>312</v>
      </c>
    </row>
    <row r="308" spans="1:11" s="5" customFormat="1" ht="41.45" customHeight="1" x14ac:dyDescent="0.2">
      <c r="A308" s="75" t="s">
        <v>313</v>
      </c>
      <c r="B308" s="77">
        <v>78</v>
      </c>
      <c r="C308" s="70">
        <v>702</v>
      </c>
      <c r="D308" s="13" t="s">
        <v>145</v>
      </c>
      <c r="E308" s="14" t="s">
        <v>3</v>
      </c>
      <c r="F308" s="13" t="s">
        <v>2</v>
      </c>
      <c r="G308" s="78">
        <v>84060</v>
      </c>
      <c r="H308" s="12"/>
      <c r="I308" s="16">
        <f>I309</f>
        <v>1505</v>
      </c>
      <c r="J308" s="16">
        <f t="shared" ref="J308:K309" si="183">J309</f>
        <v>1505</v>
      </c>
      <c r="K308" s="16">
        <f t="shared" si="183"/>
        <v>1505</v>
      </c>
    </row>
    <row r="309" spans="1:11" s="5" customFormat="1" ht="21" customHeight="1" x14ac:dyDescent="0.2">
      <c r="A309" s="75" t="s">
        <v>77</v>
      </c>
      <c r="B309" s="77">
        <v>78</v>
      </c>
      <c r="C309" s="70">
        <v>702</v>
      </c>
      <c r="D309" s="13" t="s">
        <v>145</v>
      </c>
      <c r="E309" s="14" t="s">
        <v>3</v>
      </c>
      <c r="F309" s="13" t="s">
        <v>2</v>
      </c>
      <c r="G309" s="78">
        <v>84060</v>
      </c>
      <c r="H309" s="12">
        <v>600</v>
      </c>
      <c r="I309" s="16">
        <f>I310</f>
        <v>1505</v>
      </c>
      <c r="J309" s="16">
        <f t="shared" si="183"/>
        <v>1505</v>
      </c>
      <c r="K309" s="16">
        <f t="shared" si="183"/>
        <v>1505</v>
      </c>
    </row>
    <row r="310" spans="1:11" s="5" customFormat="1" ht="13.15" customHeight="1" x14ac:dyDescent="0.2">
      <c r="A310" s="75" t="s">
        <v>146</v>
      </c>
      <c r="B310" s="77">
        <v>78</v>
      </c>
      <c r="C310" s="70">
        <v>702</v>
      </c>
      <c r="D310" s="13" t="s">
        <v>145</v>
      </c>
      <c r="E310" s="14" t="s">
        <v>3</v>
      </c>
      <c r="F310" s="13" t="s">
        <v>2</v>
      </c>
      <c r="G310" s="78">
        <v>84060</v>
      </c>
      <c r="H310" s="12">
        <v>610</v>
      </c>
      <c r="I310" s="16">
        <v>1505</v>
      </c>
      <c r="J310" s="16">
        <v>1505</v>
      </c>
      <c r="K310" s="16">
        <v>1505</v>
      </c>
    </row>
    <row r="311" spans="1:11" s="5" customFormat="1" ht="41.45" customHeight="1" x14ac:dyDescent="0.2">
      <c r="A311" s="75" t="s">
        <v>175</v>
      </c>
      <c r="B311" s="77">
        <v>78</v>
      </c>
      <c r="C311" s="70">
        <v>702</v>
      </c>
      <c r="D311" s="13" t="s">
        <v>145</v>
      </c>
      <c r="E311" s="14" t="s">
        <v>3</v>
      </c>
      <c r="F311" s="13" t="s">
        <v>2</v>
      </c>
      <c r="G311" s="78" t="s">
        <v>174</v>
      </c>
      <c r="H311" s="12" t="s">
        <v>7</v>
      </c>
      <c r="I311" s="16">
        <f>I312</f>
        <v>138723.6</v>
      </c>
      <c r="J311" s="16">
        <f t="shared" ref="J311:K311" si="184">J312</f>
        <v>141449</v>
      </c>
      <c r="K311" s="16">
        <f t="shared" si="184"/>
        <v>145355</v>
      </c>
    </row>
    <row r="312" spans="1:11" s="5" customFormat="1" ht="21" customHeight="1" x14ac:dyDescent="0.2">
      <c r="A312" s="75" t="s">
        <v>77</v>
      </c>
      <c r="B312" s="77">
        <v>78</v>
      </c>
      <c r="C312" s="70">
        <v>702</v>
      </c>
      <c r="D312" s="13" t="s">
        <v>145</v>
      </c>
      <c r="E312" s="14" t="s">
        <v>3</v>
      </c>
      <c r="F312" s="13" t="s">
        <v>2</v>
      </c>
      <c r="G312" s="78" t="s">
        <v>174</v>
      </c>
      <c r="H312" s="12">
        <v>600</v>
      </c>
      <c r="I312" s="16">
        <f>I313</f>
        <v>138723.6</v>
      </c>
      <c r="J312" s="16">
        <f t="shared" ref="J312:K312" si="185">J313</f>
        <v>141449</v>
      </c>
      <c r="K312" s="16">
        <f t="shared" si="185"/>
        <v>145355</v>
      </c>
    </row>
    <row r="313" spans="1:11" s="5" customFormat="1" ht="13.15" customHeight="1" x14ac:dyDescent="0.2">
      <c r="A313" s="75" t="s">
        <v>146</v>
      </c>
      <c r="B313" s="77">
        <v>78</v>
      </c>
      <c r="C313" s="70">
        <v>702</v>
      </c>
      <c r="D313" s="13" t="s">
        <v>145</v>
      </c>
      <c r="E313" s="14" t="s">
        <v>3</v>
      </c>
      <c r="F313" s="13" t="s">
        <v>2</v>
      </c>
      <c r="G313" s="78" t="s">
        <v>174</v>
      </c>
      <c r="H313" s="12">
        <v>610</v>
      </c>
      <c r="I313" s="16">
        <v>138723.6</v>
      </c>
      <c r="J313" s="16">
        <v>141449</v>
      </c>
      <c r="K313" s="16">
        <v>145355</v>
      </c>
    </row>
    <row r="314" spans="1:11" s="5" customFormat="1" ht="13.15" customHeight="1" x14ac:dyDescent="0.2">
      <c r="A314" s="75" t="s">
        <v>361</v>
      </c>
      <c r="B314" s="77">
        <v>78</v>
      </c>
      <c r="C314" s="70">
        <v>702</v>
      </c>
      <c r="D314" s="13" t="s">
        <v>145</v>
      </c>
      <c r="E314" s="14" t="s">
        <v>3</v>
      </c>
      <c r="F314" s="13" t="s">
        <v>362</v>
      </c>
      <c r="G314" s="78">
        <v>0</v>
      </c>
      <c r="H314" s="12"/>
      <c r="I314" s="16">
        <f>I315</f>
        <v>300</v>
      </c>
      <c r="J314" s="16">
        <f t="shared" ref="J314:K316" si="186">J315</f>
        <v>0</v>
      </c>
      <c r="K314" s="16">
        <f t="shared" si="186"/>
        <v>0</v>
      </c>
    </row>
    <row r="315" spans="1:11" s="5" customFormat="1" ht="34.15" customHeight="1" x14ac:dyDescent="0.2">
      <c r="A315" s="75" t="s">
        <v>363</v>
      </c>
      <c r="B315" s="77">
        <v>78</v>
      </c>
      <c r="C315" s="70">
        <v>702</v>
      </c>
      <c r="D315" s="13" t="s">
        <v>145</v>
      </c>
      <c r="E315" s="14" t="s">
        <v>3</v>
      </c>
      <c r="F315" s="13" t="s">
        <v>362</v>
      </c>
      <c r="G315" s="78">
        <v>50970</v>
      </c>
      <c r="H315" s="12"/>
      <c r="I315" s="16">
        <f>I316</f>
        <v>300</v>
      </c>
      <c r="J315" s="16">
        <f t="shared" si="186"/>
        <v>0</v>
      </c>
      <c r="K315" s="16">
        <f t="shared" si="186"/>
        <v>0</v>
      </c>
    </row>
    <row r="316" spans="1:11" s="5" customFormat="1" ht="25.15" customHeight="1" x14ac:dyDescent="0.2">
      <c r="A316" s="75" t="s">
        <v>77</v>
      </c>
      <c r="B316" s="77">
        <v>78</v>
      </c>
      <c r="C316" s="70">
        <v>702</v>
      </c>
      <c r="D316" s="13" t="s">
        <v>145</v>
      </c>
      <c r="E316" s="14" t="s">
        <v>3</v>
      </c>
      <c r="F316" s="13" t="s">
        <v>362</v>
      </c>
      <c r="G316" s="78">
        <v>50970</v>
      </c>
      <c r="H316" s="12">
        <v>600</v>
      </c>
      <c r="I316" s="16">
        <f>I317</f>
        <v>300</v>
      </c>
      <c r="J316" s="16">
        <f t="shared" si="186"/>
        <v>0</v>
      </c>
      <c r="K316" s="16">
        <f t="shared" si="186"/>
        <v>0</v>
      </c>
    </row>
    <row r="317" spans="1:11" s="5" customFormat="1" ht="13.15" customHeight="1" x14ac:dyDescent="0.2">
      <c r="A317" s="75" t="s">
        <v>146</v>
      </c>
      <c r="B317" s="77">
        <v>78</v>
      </c>
      <c r="C317" s="70">
        <v>702</v>
      </c>
      <c r="D317" s="13" t="s">
        <v>145</v>
      </c>
      <c r="E317" s="14" t="s">
        <v>3</v>
      </c>
      <c r="F317" s="13" t="s">
        <v>362</v>
      </c>
      <c r="G317" s="78">
        <v>50970</v>
      </c>
      <c r="H317" s="12">
        <v>610</v>
      </c>
      <c r="I317" s="16">
        <v>300</v>
      </c>
      <c r="J317" s="16">
        <v>0</v>
      </c>
      <c r="K317" s="16">
        <v>0</v>
      </c>
    </row>
    <row r="318" spans="1:11" s="5" customFormat="1" ht="21.6" customHeight="1" x14ac:dyDescent="0.2">
      <c r="A318" s="100" t="s">
        <v>274</v>
      </c>
      <c r="B318" s="77">
        <v>78</v>
      </c>
      <c r="C318" s="70">
        <v>702</v>
      </c>
      <c r="D318" s="13">
        <v>10</v>
      </c>
      <c r="E318" s="14" t="s">
        <v>3</v>
      </c>
      <c r="F318" s="13" t="s">
        <v>2</v>
      </c>
      <c r="G318" s="78" t="s">
        <v>9</v>
      </c>
      <c r="H318" s="12"/>
      <c r="I318" s="16">
        <f>I319+I322</f>
        <v>19269</v>
      </c>
      <c r="J318" s="16">
        <f t="shared" ref="J318:K318" si="187">J319+J322</f>
        <v>0</v>
      </c>
      <c r="K318" s="16">
        <f t="shared" si="187"/>
        <v>0</v>
      </c>
    </row>
    <row r="319" spans="1:11" s="5" customFormat="1" ht="54.6" customHeight="1" x14ac:dyDescent="0.2">
      <c r="A319" s="75" t="s">
        <v>321</v>
      </c>
      <c r="B319" s="77">
        <v>78</v>
      </c>
      <c r="C319" s="70">
        <v>702</v>
      </c>
      <c r="D319" s="13">
        <v>10</v>
      </c>
      <c r="E319" s="14" t="s">
        <v>3</v>
      </c>
      <c r="F319" s="13" t="s">
        <v>2</v>
      </c>
      <c r="G319" s="78" t="s">
        <v>334</v>
      </c>
      <c r="H319" s="12"/>
      <c r="I319" s="16">
        <f>I320</f>
        <v>13535</v>
      </c>
      <c r="J319" s="16">
        <f t="shared" ref="J319:K320" si="188">J320</f>
        <v>0</v>
      </c>
      <c r="K319" s="16">
        <f t="shared" si="188"/>
        <v>0</v>
      </c>
    </row>
    <row r="320" spans="1:11" s="5" customFormat="1" ht="21" customHeight="1" x14ac:dyDescent="0.2">
      <c r="A320" s="75" t="s">
        <v>77</v>
      </c>
      <c r="B320" s="77">
        <v>78</v>
      </c>
      <c r="C320" s="70">
        <v>702</v>
      </c>
      <c r="D320" s="13">
        <v>10</v>
      </c>
      <c r="E320" s="14" t="s">
        <v>3</v>
      </c>
      <c r="F320" s="13" t="s">
        <v>2</v>
      </c>
      <c r="G320" s="78" t="s">
        <v>334</v>
      </c>
      <c r="H320" s="12">
        <v>600</v>
      </c>
      <c r="I320" s="16">
        <f>I321</f>
        <v>13535</v>
      </c>
      <c r="J320" s="16">
        <f t="shared" si="188"/>
        <v>0</v>
      </c>
      <c r="K320" s="16">
        <f t="shared" si="188"/>
        <v>0</v>
      </c>
    </row>
    <row r="321" spans="1:16" s="5" customFormat="1" ht="13.15" customHeight="1" x14ac:dyDescent="0.2">
      <c r="A321" s="75" t="s">
        <v>146</v>
      </c>
      <c r="B321" s="77">
        <v>78</v>
      </c>
      <c r="C321" s="70">
        <v>702</v>
      </c>
      <c r="D321" s="13">
        <v>10</v>
      </c>
      <c r="E321" s="14" t="s">
        <v>3</v>
      </c>
      <c r="F321" s="13" t="s">
        <v>2</v>
      </c>
      <c r="G321" s="78" t="s">
        <v>334</v>
      </c>
      <c r="H321" s="12">
        <v>610</v>
      </c>
      <c r="I321" s="96">
        <f>690.7+12844.3</f>
        <v>13535</v>
      </c>
      <c r="J321" s="16">
        <v>0</v>
      </c>
      <c r="K321" s="16">
        <v>0</v>
      </c>
    </row>
    <row r="322" spans="1:16" s="5" customFormat="1" ht="41.45" customHeight="1" x14ac:dyDescent="0.2">
      <c r="A322" s="75" t="s">
        <v>322</v>
      </c>
      <c r="B322" s="77">
        <v>78</v>
      </c>
      <c r="C322" s="70">
        <v>702</v>
      </c>
      <c r="D322" s="13">
        <v>10</v>
      </c>
      <c r="E322" s="14" t="s">
        <v>3</v>
      </c>
      <c r="F322" s="13" t="s">
        <v>2</v>
      </c>
      <c r="G322" s="78" t="s">
        <v>335</v>
      </c>
      <c r="H322" s="12"/>
      <c r="I322" s="96">
        <f>I323</f>
        <v>5734</v>
      </c>
      <c r="J322" s="96">
        <f t="shared" ref="J322:K323" si="189">J323</f>
        <v>0</v>
      </c>
      <c r="K322" s="96">
        <f t="shared" si="189"/>
        <v>0</v>
      </c>
    </row>
    <row r="323" spans="1:16" s="5" customFormat="1" ht="21" customHeight="1" x14ac:dyDescent="0.2">
      <c r="A323" s="75" t="s">
        <v>77</v>
      </c>
      <c r="B323" s="77">
        <v>78</v>
      </c>
      <c r="C323" s="70">
        <v>702</v>
      </c>
      <c r="D323" s="13">
        <v>10</v>
      </c>
      <c r="E323" s="14" t="s">
        <v>3</v>
      </c>
      <c r="F323" s="13" t="s">
        <v>2</v>
      </c>
      <c r="G323" s="78" t="s">
        <v>335</v>
      </c>
      <c r="H323" s="12">
        <v>600</v>
      </c>
      <c r="I323" s="96">
        <f>I324</f>
        <v>5734</v>
      </c>
      <c r="J323" s="96">
        <f t="shared" si="189"/>
        <v>0</v>
      </c>
      <c r="K323" s="96">
        <f t="shared" si="189"/>
        <v>0</v>
      </c>
    </row>
    <row r="324" spans="1:16" s="5" customFormat="1" ht="13.15" customHeight="1" x14ac:dyDescent="0.2">
      <c r="A324" s="75" t="s">
        <v>146</v>
      </c>
      <c r="B324" s="77">
        <v>78</v>
      </c>
      <c r="C324" s="70">
        <v>702</v>
      </c>
      <c r="D324" s="13">
        <v>10</v>
      </c>
      <c r="E324" s="14" t="s">
        <v>3</v>
      </c>
      <c r="F324" s="13" t="s">
        <v>2</v>
      </c>
      <c r="G324" s="78" t="s">
        <v>335</v>
      </c>
      <c r="H324" s="12">
        <v>610</v>
      </c>
      <c r="I324" s="96">
        <f>585.1+5148.9</f>
        <v>5734</v>
      </c>
      <c r="J324" s="16">
        <v>0</v>
      </c>
      <c r="K324" s="16">
        <v>0</v>
      </c>
    </row>
    <row r="325" spans="1:16" s="5" customFormat="1" ht="13.15" customHeight="1" x14ac:dyDescent="0.2">
      <c r="A325" s="75" t="s">
        <v>173</v>
      </c>
      <c r="B325" s="77">
        <v>78</v>
      </c>
      <c r="C325" s="70">
        <v>703</v>
      </c>
      <c r="D325" s="13"/>
      <c r="E325" s="14"/>
      <c r="F325" s="13"/>
      <c r="G325" s="78"/>
      <c r="H325" s="12" t="s">
        <v>7</v>
      </c>
      <c r="I325" s="16">
        <f>I326</f>
        <v>10524.17</v>
      </c>
      <c r="J325" s="16">
        <f t="shared" ref="J325:K325" si="190">J326</f>
        <v>10774.32</v>
      </c>
      <c r="K325" s="16">
        <f t="shared" si="190"/>
        <v>12335.24</v>
      </c>
    </row>
    <row r="326" spans="1:16" s="5" customFormat="1" ht="31.15" customHeight="1" x14ac:dyDescent="0.2">
      <c r="A326" s="100" t="s">
        <v>271</v>
      </c>
      <c r="B326" s="77">
        <v>78</v>
      </c>
      <c r="C326" s="70">
        <v>703</v>
      </c>
      <c r="D326" s="13" t="s">
        <v>145</v>
      </c>
      <c r="E326" s="14" t="s">
        <v>3</v>
      </c>
      <c r="F326" s="13" t="s">
        <v>2</v>
      </c>
      <c r="G326" s="78" t="s">
        <v>9</v>
      </c>
      <c r="H326" s="12" t="s">
        <v>7</v>
      </c>
      <c r="I326" s="16">
        <f>I327+I330+I333+I336</f>
        <v>10524.17</v>
      </c>
      <c r="J326" s="16">
        <f t="shared" ref="J326:K326" si="191">J327+J330+J333+J336</f>
        <v>10774.32</v>
      </c>
      <c r="K326" s="16">
        <f t="shared" si="191"/>
        <v>12335.24</v>
      </c>
      <c r="M326" s="136"/>
      <c r="N326" s="136"/>
      <c r="O326" s="136"/>
    </row>
    <row r="327" spans="1:16" s="5" customFormat="1" ht="58.15" customHeight="1" x14ac:dyDescent="0.2">
      <c r="A327" s="75" t="s">
        <v>172</v>
      </c>
      <c r="B327" s="77">
        <v>78</v>
      </c>
      <c r="C327" s="70">
        <v>703</v>
      </c>
      <c r="D327" s="13" t="s">
        <v>145</v>
      </c>
      <c r="E327" s="14" t="s">
        <v>3</v>
      </c>
      <c r="F327" s="13" t="s">
        <v>2</v>
      </c>
      <c r="G327" s="78" t="s">
        <v>171</v>
      </c>
      <c r="H327" s="12" t="s">
        <v>7</v>
      </c>
      <c r="I327" s="16">
        <f>I328</f>
        <v>170.37</v>
      </c>
      <c r="J327" s="16">
        <f t="shared" ref="J327:K327" si="192">J328</f>
        <v>221.32</v>
      </c>
      <c r="K327" s="16">
        <f t="shared" si="192"/>
        <v>230.74</v>
      </c>
      <c r="M327" s="137"/>
      <c r="N327" s="137"/>
      <c r="O327" s="137"/>
    </row>
    <row r="328" spans="1:16" s="5" customFormat="1" ht="28.5" customHeight="1" x14ac:dyDescent="0.2">
      <c r="A328" s="75" t="s">
        <v>77</v>
      </c>
      <c r="B328" s="77">
        <v>78</v>
      </c>
      <c r="C328" s="70">
        <v>703</v>
      </c>
      <c r="D328" s="13" t="s">
        <v>145</v>
      </c>
      <c r="E328" s="14" t="s">
        <v>3</v>
      </c>
      <c r="F328" s="13" t="s">
        <v>2</v>
      </c>
      <c r="G328" s="78" t="s">
        <v>171</v>
      </c>
      <c r="H328" s="12">
        <v>600</v>
      </c>
      <c r="I328" s="16">
        <f>I329</f>
        <v>170.37</v>
      </c>
      <c r="J328" s="16">
        <f t="shared" ref="J328:K328" si="193">J329</f>
        <v>221.32</v>
      </c>
      <c r="K328" s="16">
        <f t="shared" si="193"/>
        <v>230.74</v>
      </c>
      <c r="M328" s="104"/>
      <c r="N328" s="104"/>
      <c r="O328" s="104"/>
    </row>
    <row r="329" spans="1:16" s="5" customFormat="1" x14ac:dyDescent="0.2">
      <c r="A329" s="75" t="s">
        <v>146</v>
      </c>
      <c r="B329" s="77">
        <v>78</v>
      </c>
      <c r="C329" s="70">
        <v>703</v>
      </c>
      <c r="D329" s="13" t="s">
        <v>145</v>
      </c>
      <c r="E329" s="14" t="s">
        <v>3</v>
      </c>
      <c r="F329" s="13" t="s">
        <v>2</v>
      </c>
      <c r="G329" s="78" t="s">
        <v>171</v>
      </c>
      <c r="H329" s="12">
        <v>610</v>
      </c>
      <c r="I329" s="16">
        <v>170.37</v>
      </c>
      <c r="J329" s="16">
        <v>221.32</v>
      </c>
      <c r="K329" s="16">
        <v>230.74</v>
      </c>
    </row>
    <row r="330" spans="1:16" s="5" customFormat="1" ht="22.5" x14ac:dyDescent="0.2">
      <c r="A330" s="75" t="s">
        <v>170</v>
      </c>
      <c r="B330" s="77">
        <v>78</v>
      </c>
      <c r="C330" s="70">
        <v>703</v>
      </c>
      <c r="D330" s="13" t="s">
        <v>145</v>
      </c>
      <c r="E330" s="14" t="s">
        <v>3</v>
      </c>
      <c r="F330" s="13" t="s">
        <v>2</v>
      </c>
      <c r="G330" s="78" t="s">
        <v>169</v>
      </c>
      <c r="H330" s="12" t="s">
        <v>7</v>
      </c>
      <c r="I330" s="16">
        <f>I331</f>
        <v>104.8</v>
      </c>
      <c r="J330" s="16">
        <f t="shared" ref="J330:K330" si="194">J331</f>
        <v>106</v>
      </c>
      <c r="K330" s="16">
        <f t="shared" si="194"/>
        <v>108</v>
      </c>
    </row>
    <row r="331" spans="1:16" s="5" customFormat="1" ht="22.5" x14ac:dyDescent="0.2">
      <c r="A331" s="75" t="s">
        <v>77</v>
      </c>
      <c r="B331" s="77">
        <v>78</v>
      </c>
      <c r="C331" s="70">
        <v>703</v>
      </c>
      <c r="D331" s="13" t="s">
        <v>145</v>
      </c>
      <c r="E331" s="14" t="s">
        <v>3</v>
      </c>
      <c r="F331" s="13" t="s">
        <v>2</v>
      </c>
      <c r="G331" s="78" t="s">
        <v>169</v>
      </c>
      <c r="H331" s="12">
        <v>600</v>
      </c>
      <c r="I331" s="16">
        <f>I332</f>
        <v>104.8</v>
      </c>
      <c r="J331" s="16">
        <f t="shared" ref="J331:K331" si="195">J332</f>
        <v>106</v>
      </c>
      <c r="K331" s="16">
        <f t="shared" si="195"/>
        <v>108</v>
      </c>
      <c r="N331" s="134"/>
      <c r="O331" s="134"/>
      <c r="P331" s="134"/>
    </row>
    <row r="332" spans="1:16" s="5" customFormat="1" ht="15" customHeight="1" x14ac:dyDescent="0.2">
      <c r="A332" s="75" t="s">
        <v>146</v>
      </c>
      <c r="B332" s="77">
        <v>78</v>
      </c>
      <c r="C332" s="70">
        <v>703</v>
      </c>
      <c r="D332" s="13" t="s">
        <v>145</v>
      </c>
      <c r="E332" s="14" t="s">
        <v>3</v>
      </c>
      <c r="F332" s="13" t="s">
        <v>2</v>
      </c>
      <c r="G332" s="78" t="s">
        <v>169</v>
      </c>
      <c r="H332" s="12">
        <v>610</v>
      </c>
      <c r="I332" s="16">
        <v>104.8</v>
      </c>
      <c r="J332" s="16">
        <v>106</v>
      </c>
      <c r="K332" s="16">
        <v>108</v>
      </c>
    </row>
    <row r="333" spans="1:16" s="5" customFormat="1" x14ac:dyDescent="0.2">
      <c r="A333" s="75" t="s">
        <v>168</v>
      </c>
      <c r="B333" s="77">
        <v>78</v>
      </c>
      <c r="C333" s="70">
        <v>703</v>
      </c>
      <c r="D333" s="13" t="s">
        <v>145</v>
      </c>
      <c r="E333" s="14" t="s">
        <v>3</v>
      </c>
      <c r="F333" s="13" t="s">
        <v>2</v>
      </c>
      <c r="G333" s="78" t="s">
        <v>167</v>
      </c>
      <c r="H333" s="12" t="s">
        <v>7</v>
      </c>
      <c r="I333" s="16">
        <f>I334</f>
        <v>150</v>
      </c>
      <c r="J333" s="16">
        <f t="shared" ref="J333:K333" si="196">J334</f>
        <v>150</v>
      </c>
      <c r="K333" s="16">
        <f t="shared" si="196"/>
        <v>150</v>
      </c>
    </row>
    <row r="334" spans="1:16" s="5" customFormat="1" ht="22.5" x14ac:dyDescent="0.2">
      <c r="A334" s="75" t="s">
        <v>77</v>
      </c>
      <c r="B334" s="77">
        <v>78</v>
      </c>
      <c r="C334" s="70">
        <v>703</v>
      </c>
      <c r="D334" s="13" t="s">
        <v>145</v>
      </c>
      <c r="E334" s="14" t="s">
        <v>3</v>
      </c>
      <c r="F334" s="13" t="s">
        <v>2</v>
      </c>
      <c r="G334" s="78" t="s">
        <v>167</v>
      </c>
      <c r="H334" s="12">
        <v>600</v>
      </c>
      <c r="I334" s="16">
        <f>I335</f>
        <v>150</v>
      </c>
      <c r="J334" s="16">
        <f t="shared" ref="J334:K334" si="197">J335</f>
        <v>150</v>
      </c>
      <c r="K334" s="16">
        <f t="shared" si="197"/>
        <v>150</v>
      </c>
    </row>
    <row r="335" spans="1:16" s="5" customFormat="1" ht="19.149999999999999" customHeight="1" x14ac:dyDescent="0.2">
      <c r="A335" s="75" t="s">
        <v>146</v>
      </c>
      <c r="B335" s="77">
        <v>78</v>
      </c>
      <c r="C335" s="70">
        <v>703</v>
      </c>
      <c r="D335" s="13" t="s">
        <v>145</v>
      </c>
      <c r="E335" s="14" t="s">
        <v>3</v>
      </c>
      <c r="F335" s="13" t="s">
        <v>2</v>
      </c>
      <c r="G335" s="78" t="s">
        <v>167</v>
      </c>
      <c r="H335" s="12">
        <v>610</v>
      </c>
      <c r="I335" s="16">
        <v>150</v>
      </c>
      <c r="J335" s="16">
        <v>150</v>
      </c>
      <c r="K335" s="16">
        <v>150</v>
      </c>
      <c r="N335" s="135"/>
      <c r="O335" s="135"/>
      <c r="P335" s="135"/>
    </row>
    <row r="336" spans="1:16" s="5" customFormat="1" ht="46.15" customHeight="1" x14ac:dyDescent="0.2">
      <c r="A336" s="75" t="s">
        <v>166</v>
      </c>
      <c r="B336" s="77">
        <v>78</v>
      </c>
      <c r="C336" s="70">
        <v>703</v>
      </c>
      <c r="D336" s="13" t="s">
        <v>145</v>
      </c>
      <c r="E336" s="14" t="s">
        <v>3</v>
      </c>
      <c r="F336" s="13" t="s">
        <v>2</v>
      </c>
      <c r="G336" s="78" t="s">
        <v>165</v>
      </c>
      <c r="H336" s="12" t="s">
        <v>7</v>
      </c>
      <c r="I336" s="16">
        <f>I337</f>
        <v>10099</v>
      </c>
      <c r="J336" s="16">
        <f t="shared" ref="J336:K336" si="198">J337</f>
        <v>10297</v>
      </c>
      <c r="K336" s="16">
        <f t="shared" si="198"/>
        <v>11846.5</v>
      </c>
    </row>
    <row r="337" spans="1:16" s="5" customFormat="1" ht="22.5" customHeight="1" x14ac:dyDescent="0.2">
      <c r="A337" s="75" t="s">
        <v>77</v>
      </c>
      <c r="B337" s="77">
        <v>78</v>
      </c>
      <c r="C337" s="70">
        <v>703</v>
      </c>
      <c r="D337" s="13" t="s">
        <v>145</v>
      </c>
      <c r="E337" s="14" t="s">
        <v>3</v>
      </c>
      <c r="F337" s="13" t="s">
        <v>2</v>
      </c>
      <c r="G337" s="78" t="s">
        <v>165</v>
      </c>
      <c r="H337" s="12">
        <v>600</v>
      </c>
      <c r="I337" s="16">
        <f>I338</f>
        <v>10099</v>
      </c>
      <c r="J337" s="16">
        <f t="shared" ref="J337:K337" si="199">J338</f>
        <v>10297</v>
      </c>
      <c r="K337" s="16">
        <f t="shared" si="199"/>
        <v>11846.5</v>
      </c>
    </row>
    <row r="338" spans="1:16" s="5" customFormat="1" x14ac:dyDescent="0.2">
      <c r="A338" s="75" t="s">
        <v>146</v>
      </c>
      <c r="B338" s="77">
        <v>78</v>
      </c>
      <c r="C338" s="70">
        <v>703</v>
      </c>
      <c r="D338" s="13" t="s">
        <v>145</v>
      </c>
      <c r="E338" s="14" t="s">
        <v>3</v>
      </c>
      <c r="F338" s="13" t="s">
        <v>2</v>
      </c>
      <c r="G338" s="78" t="s">
        <v>165</v>
      </c>
      <c r="H338" s="12">
        <v>610</v>
      </c>
      <c r="I338" s="16">
        <v>10099</v>
      </c>
      <c r="J338" s="16">
        <v>10297</v>
      </c>
      <c r="K338" s="16">
        <v>11846.5</v>
      </c>
      <c r="N338" s="135"/>
      <c r="O338" s="135"/>
      <c r="P338" s="135"/>
    </row>
    <row r="339" spans="1:16" s="5" customFormat="1" x14ac:dyDescent="0.2">
      <c r="A339" s="75" t="s">
        <v>60</v>
      </c>
      <c r="B339" s="77">
        <v>78</v>
      </c>
      <c r="C339" s="70">
        <v>707</v>
      </c>
      <c r="D339" s="13" t="s">
        <v>7</v>
      </c>
      <c r="E339" s="14" t="s">
        <v>7</v>
      </c>
      <c r="F339" s="13" t="s">
        <v>7</v>
      </c>
      <c r="G339" s="78" t="s">
        <v>7</v>
      </c>
      <c r="H339" s="12" t="s">
        <v>7</v>
      </c>
      <c r="I339" s="16">
        <f>I340</f>
        <v>2446.3497499999999</v>
      </c>
      <c r="J339" s="16">
        <f t="shared" ref="J339:K340" si="200">J340</f>
        <v>2471.8031000000001</v>
      </c>
      <c r="K339" s="16">
        <f t="shared" si="200"/>
        <v>2497.2564499999999</v>
      </c>
    </row>
    <row r="340" spans="1:16" s="5" customFormat="1" ht="35.65" customHeight="1" x14ac:dyDescent="0.2">
      <c r="A340" s="100" t="s">
        <v>271</v>
      </c>
      <c r="B340" s="77">
        <v>78</v>
      </c>
      <c r="C340" s="70">
        <v>707</v>
      </c>
      <c r="D340" s="13" t="s">
        <v>145</v>
      </c>
      <c r="E340" s="14" t="s">
        <v>3</v>
      </c>
      <c r="F340" s="13" t="s">
        <v>2</v>
      </c>
      <c r="G340" s="78" t="s">
        <v>9</v>
      </c>
      <c r="H340" s="12" t="s">
        <v>7</v>
      </c>
      <c r="I340" s="16">
        <f>I341</f>
        <v>2446.3497499999999</v>
      </c>
      <c r="J340" s="16">
        <f t="shared" si="200"/>
        <v>2471.8031000000001</v>
      </c>
      <c r="K340" s="16">
        <f t="shared" si="200"/>
        <v>2497.2564499999999</v>
      </c>
    </row>
    <row r="341" spans="1:16" s="5" customFormat="1" ht="48" customHeight="1" x14ac:dyDescent="0.2">
      <c r="A341" s="75" t="s">
        <v>325</v>
      </c>
      <c r="B341" s="77">
        <v>78</v>
      </c>
      <c r="C341" s="70">
        <v>707</v>
      </c>
      <c r="D341" s="13" t="s">
        <v>145</v>
      </c>
      <c r="E341" s="14" t="s">
        <v>3</v>
      </c>
      <c r="F341" s="13" t="s">
        <v>2</v>
      </c>
      <c r="G341" s="78" t="s">
        <v>163</v>
      </c>
      <c r="H341" s="12" t="s">
        <v>7</v>
      </c>
      <c r="I341" s="16">
        <f>I342</f>
        <v>2446.3497499999999</v>
      </c>
      <c r="J341" s="16">
        <f t="shared" ref="J341:K341" si="201">J342</f>
        <v>2471.8031000000001</v>
      </c>
      <c r="K341" s="16">
        <f t="shared" si="201"/>
        <v>2497.2564499999999</v>
      </c>
    </row>
    <row r="342" spans="1:16" s="5" customFormat="1" ht="30" customHeight="1" x14ac:dyDescent="0.2">
      <c r="A342" s="75" t="s">
        <v>77</v>
      </c>
      <c r="B342" s="77">
        <v>78</v>
      </c>
      <c r="C342" s="70">
        <v>707</v>
      </c>
      <c r="D342" s="13" t="s">
        <v>145</v>
      </c>
      <c r="E342" s="14" t="s">
        <v>3</v>
      </c>
      <c r="F342" s="13" t="s">
        <v>2</v>
      </c>
      <c r="G342" s="78" t="s">
        <v>163</v>
      </c>
      <c r="H342" s="12">
        <v>600</v>
      </c>
      <c r="I342" s="16">
        <f>I343</f>
        <v>2446.3497499999999</v>
      </c>
      <c r="J342" s="16">
        <f t="shared" ref="J342:K342" si="202">J343</f>
        <v>2471.8031000000001</v>
      </c>
      <c r="K342" s="16">
        <f t="shared" si="202"/>
        <v>2497.2564499999999</v>
      </c>
    </row>
    <row r="343" spans="1:16" s="5" customFormat="1" x14ac:dyDescent="0.2">
      <c r="A343" s="75" t="s">
        <v>146</v>
      </c>
      <c r="B343" s="77">
        <v>78</v>
      </c>
      <c r="C343" s="70">
        <v>707</v>
      </c>
      <c r="D343" s="13" t="s">
        <v>145</v>
      </c>
      <c r="E343" s="14" t="s">
        <v>3</v>
      </c>
      <c r="F343" s="13" t="s">
        <v>2</v>
      </c>
      <c r="G343" s="78" t="s">
        <v>163</v>
      </c>
      <c r="H343" s="12">
        <v>610</v>
      </c>
      <c r="I343" s="16">
        <v>2446.3497499999999</v>
      </c>
      <c r="J343" s="16">
        <v>2471.8031000000001</v>
      </c>
      <c r="K343" s="16">
        <v>2497.2564499999999</v>
      </c>
    </row>
    <row r="344" spans="1:16" s="5" customFormat="1" ht="20.65" customHeight="1" x14ac:dyDescent="0.2">
      <c r="A344" s="75" t="s">
        <v>162</v>
      </c>
      <c r="B344" s="77">
        <v>78</v>
      </c>
      <c r="C344" s="70">
        <v>709</v>
      </c>
      <c r="D344" s="13" t="s">
        <v>7</v>
      </c>
      <c r="E344" s="14" t="s">
        <v>7</v>
      </c>
      <c r="F344" s="13" t="s">
        <v>7</v>
      </c>
      <c r="G344" s="78" t="s">
        <v>7</v>
      </c>
      <c r="H344" s="12" t="s">
        <v>7</v>
      </c>
      <c r="I344" s="16">
        <f>I345+I350+I354+I375</f>
        <v>15190.8</v>
      </c>
      <c r="J344" s="16">
        <f>J345+J350+J354+J375</f>
        <v>15321.900000000001</v>
      </c>
      <c r="K344" s="16">
        <f>K345+K350+K354+K375</f>
        <v>15851.099999999999</v>
      </c>
    </row>
    <row r="345" spans="1:16" s="5" customFormat="1" ht="38.1" customHeight="1" x14ac:dyDescent="0.2">
      <c r="A345" s="100" t="s">
        <v>270</v>
      </c>
      <c r="B345" s="77">
        <v>78</v>
      </c>
      <c r="C345" s="70">
        <v>709</v>
      </c>
      <c r="D345" s="13">
        <v>2</v>
      </c>
      <c r="E345" s="14">
        <v>0</v>
      </c>
      <c r="F345" s="13">
        <v>0</v>
      </c>
      <c r="G345" s="78">
        <v>0</v>
      </c>
      <c r="H345" s="12"/>
      <c r="I345" s="16">
        <f>I346</f>
        <v>300</v>
      </c>
      <c r="J345" s="16">
        <f t="shared" ref="J345:K345" si="203">J346</f>
        <v>300</v>
      </c>
      <c r="K345" s="16">
        <f t="shared" si="203"/>
        <v>300</v>
      </c>
    </row>
    <row r="346" spans="1:16" s="5" customFormat="1" ht="30.6" customHeight="1" x14ac:dyDescent="0.2">
      <c r="A346" s="100" t="s">
        <v>312</v>
      </c>
      <c r="B346" s="77">
        <v>78</v>
      </c>
      <c r="C346" s="70">
        <v>709</v>
      </c>
      <c r="D346" s="13">
        <v>2</v>
      </c>
      <c r="E346" s="14">
        <v>5</v>
      </c>
      <c r="F346" s="13">
        <v>0</v>
      </c>
      <c r="G346" s="78">
        <v>0</v>
      </c>
      <c r="H346" s="12"/>
      <c r="I346" s="16">
        <f>I347</f>
        <v>300</v>
      </c>
      <c r="J346" s="16">
        <f t="shared" ref="J346:K347" si="204">J347</f>
        <v>300</v>
      </c>
      <c r="K346" s="16">
        <f t="shared" si="204"/>
        <v>300</v>
      </c>
    </row>
    <row r="347" spans="1:16" s="5" customFormat="1" ht="22.5" x14ac:dyDescent="0.2">
      <c r="A347" s="75" t="s">
        <v>161</v>
      </c>
      <c r="B347" s="77">
        <v>78</v>
      </c>
      <c r="C347" s="70">
        <v>709</v>
      </c>
      <c r="D347" s="13">
        <v>2</v>
      </c>
      <c r="E347" s="14">
        <v>5</v>
      </c>
      <c r="F347" s="13">
        <v>0</v>
      </c>
      <c r="G347" s="78">
        <v>80690</v>
      </c>
      <c r="H347" s="12"/>
      <c r="I347" s="16">
        <f>I348</f>
        <v>300</v>
      </c>
      <c r="J347" s="16">
        <f t="shared" si="204"/>
        <v>300</v>
      </c>
      <c r="K347" s="16">
        <f t="shared" si="204"/>
        <v>300</v>
      </c>
    </row>
    <row r="348" spans="1:16" s="5" customFormat="1" ht="22.5" x14ac:dyDescent="0.2">
      <c r="A348" s="75" t="s">
        <v>77</v>
      </c>
      <c r="B348" s="77">
        <v>78</v>
      </c>
      <c r="C348" s="70">
        <v>709</v>
      </c>
      <c r="D348" s="13">
        <v>2</v>
      </c>
      <c r="E348" s="14">
        <v>5</v>
      </c>
      <c r="F348" s="13">
        <v>0</v>
      </c>
      <c r="G348" s="78">
        <v>80690</v>
      </c>
      <c r="H348" s="12">
        <v>600</v>
      </c>
      <c r="I348" s="16">
        <f>I349</f>
        <v>300</v>
      </c>
      <c r="J348" s="16">
        <f t="shared" ref="J348:K348" si="205">J349</f>
        <v>300</v>
      </c>
      <c r="K348" s="16">
        <f t="shared" si="205"/>
        <v>300</v>
      </c>
    </row>
    <row r="349" spans="1:16" s="5" customFormat="1" x14ac:dyDescent="0.2">
      <c r="A349" s="75" t="s">
        <v>146</v>
      </c>
      <c r="B349" s="77">
        <v>78</v>
      </c>
      <c r="C349" s="70">
        <v>709</v>
      </c>
      <c r="D349" s="13">
        <v>2</v>
      </c>
      <c r="E349" s="14">
        <v>5</v>
      </c>
      <c r="F349" s="13">
        <v>0</v>
      </c>
      <c r="G349" s="78">
        <v>80690</v>
      </c>
      <c r="H349" s="12">
        <v>610</v>
      </c>
      <c r="I349" s="16">
        <v>300</v>
      </c>
      <c r="J349" s="16">
        <v>300</v>
      </c>
      <c r="K349" s="16">
        <v>300</v>
      </c>
    </row>
    <row r="350" spans="1:16" s="5" customFormat="1" ht="50.1" customHeight="1" x14ac:dyDescent="0.2">
      <c r="A350" s="100" t="s">
        <v>272</v>
      </c>
      <c r="B350" s="77">
        <v>78</v>
      </c>
      <c r="C350" s="70">
        <v>709</v>
      </c>
      <c r="D350" s="13">
        <v>3</v>
      </c>
      <c r="E350" s="14" t="s">
        <v>3</v>
      </c>
      <c r="F350" s="13" t="s">
        <v>2</v>
      </c>
      <c r="G350" s="78" t="s">
        <v>9</v>
      </c>
      <c r="H350" s="12" t="s">
        <v>7</v>
      </c>
      <c r="I350" s="16">
        <f>I351</f>
        <v>173</v>
      </c>
      <c r="J350" s="16">
        <f t="shared" ref="J350:K350" si="206">J351</f>
        <v>173</v>
      </c>
      <c r="K350" s="16">
        <f t="shared" si="206"/>
        <v>173</v>
      </c>
    </row>
    <row r="351" spans="1:16" s="5" customFormat="1" x14ac:dyDescent="0.2">
      <c r="A351" s="75" t="s">
        <v>153</v>
      </c>
      <c r="B351" s="77">
        <v>78</v>
      </c>
      <c r="C351" s="70">
        <v>709</v>
      </c>
      <c r="D351" s="13">
        <v>3</v>
      </c>
      <c r="E351" s="14">
        <v>0</v>
      </c>
      <c r="F351" s="13" t="s">
        <v>2</v>
      </c>
      <c r="G351" s="78" t="s">
        <v>152</v>
      </c>
      <c r="H351" s="12" t="s">
        <v>7</v>
      </c>
      <c r="I351" s="16">
        <f>I352</f>
        <v>173</v>
      </c>
      <c r="J351" s="16">
        <f t="shared" ref="J351:K352" si="207">J352</f>
        <v>173</v>
      </c>
      <c r="K351" s="16">
        <f t="shared" si="207"/>
        <v>173</v>
      </c>
    </row>
    <row r="352" spans="1:16" s="5" customFormat="1" ht="22.5" x14ac:dyDescent="0.2">
      <c r="A352" s="75" t="s">
        <v>77</v>
      </c>
      <c r="B352" s="77">
        <v>78</v>
      </c>
      <c r="C352" s="70">
        <v>709</v>
      </c>
      <c r="D352" s="13">
        <v>3</v>
      </c>
      <c r="E352" s="14">
        <v>0</v>
      </c>
      <c r="F352" s="13" t="s">
        <v>2</v>
      </c>
      <c r="G352" s="78" t="s">
        <v>152</v>
      </c>
      <c r="H352" s="12">
        <v>600</v>
      </c>
      <c r="I352" s="16">
        <f>I353</f>
        <v>173</v>
      </c>
      <c r="J352" s="16">
        <f t="shared" si="207"/>
        <v>173</v>
      </c>
      <c r="K352" s="16">
        <f t="shared" si="207"/>
        <v>173</v>
      </c>
    </row>
    <row r="353" spans="1:11" s="5" customFormat="1" ht="17.100000000000001" customHeight="1" x14ac:dyDescent="0.2">
      <c r="A353" s="75" t="s">
        <v>146</v>
      </c>
      <c r="B353" s="77">
        <v>78</v>
      </c>
      <c r="C353" s="70">
        <v>709</v>
      </c>
      <c r="D353" s="13">
        <v>3</v>
      </c>
      <c r="E353" s="14">
        <v>0</v>
      </c>
      <c r="F353" s="13" t="s">
        <v>2</v>
      </c>
      <c r="G353" s="78" t="s">
        <v>152</v>
      </c>
      <c r="H353" s="12">
        <v>610</v>
      </c>
      <c r="I353" s="16">
        <v>173</v>
      </c>
      <c r="J353" s="16">
        <v>173</v>
      </c>
      <c r="K353" s="16">
        <v>173</v>
      </c>
    </row>
    <row r="354" spans="1:11" s="5" customFormat="1" ht="33.75" x14ac:dyDescent="0.2">
      <c r="A354" s="100" t="s">
        <v>271</v>
      </c>
      <c r="B354" s="77">
        <v>78</v>
      </c>
      <c r="C354" s="70">
        <v>709</v>
      </c>
      <c r="D354" s="13">
        <v>4</v>
      </c>
      <c r="E354" s="14" t="s">
        <v>3</v>
      </c>
      <c r="F354" s="13" t="s">
        <v>2</v>
      </c>
      <c r="G354" s="78" t="s">
        <v>9</v>
      </c>
      <c r="H354" s="12" t="s">
        <v>7</v>
      </c>
      <c r="I354" s="16">
        <f>I355+I362+I369+I372</f>
        <v>14687.8</v>
      </c>
      <c r="J354" s="16">
        <f t="shared" ref="J354:K354" si="208">J355+J362+J369+J372</f>
        <v>14818.900000000001</v>
      </c>
      <c r="K354" s="16">
        <f t="shared" si="208"/>
        <v>15348.099999999999</v>
      </c>
    </row>
    <row r="355" spans="1:11" s="5" customFormat="1" ht="22.5" x14ac:dyDescent="0.2">
      <c r="A355" s="75" t="s">
        <v>158</v>
      </c>
      <c r="B355" s="77">
        <v>78</v>
      </c>
      <c r="C355" s="70">
        <v>709</v>
      </c>
      <c r="D355" s="13" t="s">
        <v>145</v>
      </c>
      <c r="E355" s="14" t="s">
        <v>3</v>
      </c>
      <c r="F355" s="13" t="s">
        <v>2</v>
      </c>
      <c r="G355" s="78" t="s">
        <v>11</v>
      </c>
      <c r="H355" s="12" t="s">
        <v>7</v>
      </c>
      <c r="I355" s="16">
        <f>I356+I358+I360</f>
        <v>4481.6999999999989</v>
      </c>
      <c r="J355" s="16">
        <f t="shared" ref="J355:K355" si="209">J356+J358+J360</f>
        <v>4523.5999999999995</v>
      </c>
      <c r="K355" s="16">
        <f t="shared" si="209"/>
        <v>4692.5999999999995</v>
      </c>
    </row>
    <row r="356" spans="1:11" s="5" customFormat="1" ht="56.25" x14ac:dyDescent="0.2">
      <c r="A356" s="75" t="s">
        <v>6</v>
      </c>
      <c r="B356" s="77">
        <v>78</v>
      </c>
      <c r="C356" s="70">
        <v>709</v>
      </c>
      <c r="D356" s="13" t="s">
        <v>145</v>
      </c>
      <c r="E356" s="14" t="s">
        <v>3</v>
      </c>
      <c r="F356" s="13" t="s">
        <v>2</v>
      </c>
      <c r="G356" s="78" t="s">
        <v>11</v>
      </c>
      <c r="H356" s="12">
        <v>100</v>
      </c>
      <c r="I356" s="16">
        <f>I357</f>
        <v>4419.2999999999993</v>
      </c>
      <c r="J356" s="16">
        <f t="shared" ref="J356:K356" si="210">J357</f>
        <v>4461.2</v>
      </c>
      <c r="K356" s="16">
        <f t="shared" si="210"/>
        <v>4630.2</v>
      </c>
    </row>
    <row r="357" spans="1:11" s="5" customFormat="1" ht="22.5" x14ac:dyDescent="0.2">
      <c r="A357" s="75" t="s">
        <v>5</v>
      </c>
      <c r="B357" s="77">
        <v>78</v>
      </c>
      <c r="C357" s="70">
        <v>709</v>
      </c>
      <c r="D357" s="13" t="s">
        <v>145</v>
      </c>
      <c r="E357" s="14" t="s">
        <v>3</v>
      </c>
      <c r="F357" s="13" t="s">
        <v>2</v>
      </c>
      <c r="G357" s="78" t="s">
        <v>11</v>
      </c>
      <c r="H357" s="12">
        <v>120</v>
      </c>
      <c r="I357" s="16">
        <f>4184.4+234.9</f>
        <v>4419.2999999999993</v>
      </c>
      <c r="J357" s="16">
        <v>4461.2</v>
      </c>
      <c r="K357" s="16">
        <v>4630.2</v>
      </c>
    </row>
    <row r="358" spans="1:11" s="5" customFormat="1" ht="22.5" x14ac:dyDescent="0.2">
      <c r="A358" s="75" t="s">
        <v>14</v>
      </c>
      <c r="B358" s="77">
        <v>78</v>
      </c>
      <c r="C358" s="70">
        <v>709</v>
      </c>
      <c r="D358" s="13" t="s">
        <v>145</v>
      </c>
      <c r="E358" s="14" t="s">
        <v>3</v>
      </c>
      <c r="F358" s="13" t="s">
        <v>2</v>
      </c>
      <c r="G358" s="78" t="s">
        <v>11</v>
      </c>
      <c r="H358" s="12">
        <v>200</v>
      </c>
      <c r="I358" s="16">
        <f>I359</f>
        <v>61.9</v>
      </c>
      <c r="J358" s="16">
        <f t="shared" ref="J358:K358" si="211">J359</f>
        <v>61.9</v>
      </c>
      <c r="K358" s="16">
        <f t="shared" si="211"/>
        <v>61.9</v>
      </c>
    </row>
    <row r="359" spans="1:11" s="5" customFormat="1" ht="22.5" x14ac:dyDescent="0.2">
      <c r="A359" s="75" t="s">
        <v>13</v>
      </c>
      <c r="B359" s="77">
        <v>78</v>
      </c>
      <c r="C359" s="70">
        <v>709</v>
      </c>
      <c r="D359" s="13" t="s">
        <v>145</v>
      </c>
      <c r="E359" s="14" t="s">
        <v>3</v>
      </c>
      <c r="F359" s="13" t="s">
        <v>2</v>
      </c>
      <c r="G359" s="78" t="s">
        <v>11</v>
      </c>
      <c r="H359" s="12">
        <v>240</v>
      </c>
      <c r="I359" s="16">
        <v>61.9</v>
      </c>
      <c r="J359" s="16">
        <v>61.9</v>
      </c>
      <c r="K359" s="16">
        <v>61.9</v>
      </c>
    </row>
    <row r="360" spans="1:11" s="5" customFormat="1" x14ac:dyDescent="0.2">
      <c r="A360" s="75" t="s">
        <v>71</v>
      </c>
      <c r="B360" s="77">
        <v>78</v>
      </c>
      <c r="C360" s="70">
        <v>709</v>
      </c>
      <c r="D360" s="13" t="s">
        <v>145</v>
      </c>
      <c r="E360" s="14" t="s">
        <v>3</v>
      </c>
      <c r="F360" s="13" t="s">
        <v>2</v>
      </c>
      <c r="G360" s="78" t="s">
        <v>11</v>
      </c>
      <c r="H360" s="12">
        <v>800</v>
      </c>
      <c r="I360" s="16">
        <f>I361</f>
        <v>0.5</v>
      </c>
      <c r="J360" s="16">
        <f t="shared" ref="J360:K360" si="212">J361</f>
        <v>0.5</v>
      </c>
      <c r="K360" s="16">
        <f t="shared" si="212"/>
        <v>0.5</v>
      </c>
    </row>
    <row r="361" spans="1:11" s="5" customFormat="1" x14ac:dyDescent="0.2">
      <c r="A361" s="75" t="s">
        <v>70</v>
      </c>
      <c r="B361" s="77">
        <v>78</v>
      </c>
      <c r="C361" s="70">
        <v>709</v>
      </c>
      <c r="D361" s="13" t="s">
        <v>145</v>
      </c>
      <c r="E361" s="14" t="s">
        <v>3</v>
      </c>
      <c r="F361" s="13" t="s">
        <v>2</v>
      </c>
      <c r="G361" s="78" t="s">
        <v>11</v>
      </c>
      <c r="H361" s="12">
        <v>850</v>
      </c>
      <c r="I361" s="16">
        <v>0.5</v>
      </c>
      <c r="J361" s="16">
        <v>0.5</v>
      </c>
      <c r="K361" s="16">
        <v>0.5</v>
      </c>
    </row>
    <row r="362" spans="1:11" s="5" customFormat="1" ht="22.5" x14ac:dyDescent="0.2">
      <c r="A362" s="75" t="s">
        <v>73</v>
      </c>
      <c r="B362" s="77">
        <v>78</v>
      </c>
      <c r="C362" s="70">
        <v>709</v>
      </c>
      <c r="D362" s="13" t="s">
        <v>145</v>
      </c>
      <c r="E362" s="14" t="s">
        <v>3</v>
      </c>
      <c r="F362" s="13" t="s">
        <v>2</v>
      </c>
      <c r="G362" s="78" t="s">
        <v>69</v>
      </c>
      <c r="H362" s="12" t="s">
        <v>7</v>
      </c>
      <c r="I362" s="16">
        <f>I363+I365+I367</f>
        <v>9807.1</v>
      </c>
      <c r="J362" s="16">
        <f t="shared" ref="J362:K362" si="213">J363+J365+J367</f>
        <v>9896.3000000000011</v>
      </c>
      <c r="K362" s="16">
        <f t="shared" si="213"/>
        <v>10256.5</v>
      </c>
    </row>
    <row r="363" spans="1:11" s="5" customFormat="1" ht="56.25" x14ac:dyDescent="0.2">
      <c r="A363" s="75" t="s">
        <v>6</v>
      </c>
      <c r="B363" s="77">
        <v>78</v>
      </c>
      <c r="C363" s="70">
        <v>709</v>
      </c>
      <c r="D363" s="13" t="s">
        <v>145</v>
      </c>
      <c r="E363" s="14" t="s">
        <v>3</v>
      </c>
      <c r="F363" s="13" t="s">
        <v>2</v>
      </c>
      <c r="G363" s="78" t="s">
        <v>69</v>
      </c>
      <c r="H363" s="12">
        <v>100</v>
      </c>
      <c r="I363" s="16">
        <f>I364</f>
        <v>9115.4</v>
      </c>
      <c r="J363" s="16">
        <f t="shared" ref="J363:K363" si="214">J364</f>
        <v>9204.6</v>
      </c>
      <c r="K363" s="16">
        <f t="shared" si="214"/>
        <v>9564.7999999999993</v>
      </c>
    </row>
    <row r="364" spans="1:11" s="5" customFormat="1" x14ac:dyDescent="0.2">
      <c r="A364" s="75" t="s">
        <v>72</v>
      </c>
      <c r="B364" s="77">
        <v>78</v>
      </c>
      <c r="C364" s="70">
        <v>709</v>
      </c>
      <c r="D364" s="13" t="s">
        <v>145</v>
      </c>
      <c r="E364" s="14" t="s">
        <v>3</v>
      </c>
      <c r="F364" s="13" t="s">
        <v>2</v>
      </c>
      <c r="G364" s="78" t="s">
        <v>69</v>
      </c>
      <c r="H364" s="12">
        <v>110</v>
      </c>
      <c r="I364" s="16">
        <f>6169.7+2945.7</f>
        <v>9115.4</v>
      </c>
      <c r="J364" s="16">
        <f>2974.1+6230.5</f>
        <v>9204.6</v>
      </c>
      <c r="K364" s="16">
        <f>3088.8+6476</f>
        <v>9564.7999999999993</v>
      </c>
    </row>
    <row r="365" spans="1:11" s="5" customFormat="1" ht="22.5" x14ac:dyDescent="0.2">
      <c r="A365" s="75" t="s">
        <v>14</v>
      </c>
      <c r="B365" s="77">
        <v>78</v>
      </c>
      <c r="C365" s="70">
        <v>709</v>
      </c>
      <c r="D365" s="13" t="s">
        <v>145</v>
      </c>
      <c r="E365" s="14" t="s">
        <v>3</v>
      </c>
      <c r="F365" s="13" t="s">
        <v>2</v>
      </c>
      <c r="G365" s="78" t="s">
        <v>69</v>
      </c>
      <c r="H365" s="12">
        <v>200</v>
      </c>
      <c r="I365" s="16">
        <f>I366</f>
        <v>685.5</v>
      </c>
      <c r="J365" s="16">
        <f t="shared" ref="J365:K365" si="215">J366</f>
        <v>685.5</v>
      </c>
      <c r="K365" s="16">
        <f t="shared" si="215"/>
        <v>685.5</v>
      </c>
    </row>
    <row r="366" spans="1:11" s="5" customFormat="1" ht="22.5" x14ac:dyDescent="0.2">
      <c r="A366" s="75" t="s">
        <v>13</v>
      </c>
      <c r="B366" s="77">
        <v>78</v>
      </c>
      <c r="C366" s="70">
        <v>709</v>
      </c>
      <c r="D366" s="13" t="s">
        <v>145</v>
      </c>
      <c r="E366" s="14" t="s">
        <v>3</v>
      </c>
      <c r="F366" s="13" t="s">
        <v>2</v>
      </c>
      <c r="G366" s="78" t="s">
        <v>69</v>
      </c>
      <c r="H366" s="12">
        <v>240</v>
      </c>
      <c r="I366" s="16">
        <v>685.5</v>
      </c>
      <c r="J366" s="16">
        <v>685.5</v>
      </c>
      <c r="K366" s="16">
        <v>685.5</v>
      </c>
    </row>
    <row r="367" spans="1:11" s="5" customFormat="1" x14ac:dyDescent="0.2">
      <c r="A367" s="75" t="s">
        <v>71</v>
      </c>
      <c r="B367" s="77">
        <v>78</v>
      </c>
      <c r="C367" s="70">
        <v>709</v>
      </c>
      <c r="D367" s="13" t="s">
        <v>145</v>
      </c>
      <c r="E367" s="14" t="s">
        <v>3</v>
      </c>
      <c r="F367" s="13" t="s">
        <v>2</v>
      </c>
      <c r="G367" s="78" t="s">
        <v>69</v>
      </c>
      <c r="H367" s="12">
        <v>800</v>
      </c>
      <c r="I367" s="16">
        <f>I368</f>
        <v>6.2</v>
      </c>
      <c r="J367" s="16">
        <f t="shared" ref="J367:K367" si="216">J368</f>
        <v>6.2</v>
      </c>
      <c r="K367" s="16">
        <f t="shared" si="216"/>
        <v>6.2</v>
      </c>
    </row>
    <row r="368" spans="1:11" s="5" customFormat="1" x14ac:dyDescent="0.2">
      <c r="A368" s="75" t="s">
        <v>70</v>
      </c>
      <c r="B368" s="77">
        <v>78</v>
      </c>
      <c r="C368" s="70">
        <v>709</v>
      </c>
      <c r="D368" s="13" t="s">
        <v>145</v>
      </c>
      <c r="E368" s="14" t="s">
        <v>3</v>
      </c>
      <c r="F368" s="13" t="s">
        <v>2</v>
      </c>
      <c r="G368" s="78" t="s">
        <v>69</v>
      </c>
      <c r="H368" s="12">
        <v>850</v>
      </c>
      <c r="I368" s="16">
        <v>6.2</v>
      </c>
      <c r="J368" s="16">
        <v>6.2</v>
      </c>
      <c r="K368" s="16">
        <v>6.2</v>
      </c>
    </row>
    <row r="369" spans="1:11" s="5" customFormat="1" ht="50.1" customHeight="1" x14ac:dyDescent="0.2">
      <c r="A369" s="75" t="s">
        <v>240</v>
      </c>
      <c r="B369" s="77">
        <v>78</v>
      </c>
      <c r="C369" s="70">
        <v>709</v>
      </c>
      <c r="D369" s="13" t="s">
        <v>145</v>
      </c>
      <c r="E369" s="14" t="s">
        <v>3</v>
      </c>
      <c r="F369" s="13" t="s">
        <v>2</v>
      </c>
      <c r="G369" s="78" t="s">
        <v>157</v>
      </c>
      <c r="H369" s="12" t="s">
        <v>7</v>
      </c>
      <c r="I369" s="16">
        <f>I370</f>
        <v>279</v>
      </c>
      <c r="J369" s="16">
        <f t="shared" ref="J369:K369" si="217">J370</f>
        <v>279</v>
      </c>
      <c r="K369" s="16">
        <f t="shared" si="217"/>
        <v>279</v>
      </c>
    </row>
    <row r="370" spans="1:11" s="5" customFormat="1" ht="22.5" x14ac:dyDescent="0.2">
      <c r="A370" s="75" t="s">
        <v>77</v>
      </c>
      <c r="B370" s="77">
        <v>78</v>
      </c>
      <c r="C370" s="70">
        <v>709</v>
      </c>
      <c r="D370" s="13" t="s">
        <v>145</v>
      </c>
      <c r="E370" s="14" t="s">
        <v>3</v>
      </c>
      <c r="F370" s="13" t="s">
        <v>2</v>
      </c>
      <c r="G370" s="78" t="s">
        <v>157</v>
      </c>
      <c r="H370" s="12">
        <v>600</v>
      </c>
      <c r="I370" s="16">
        <f>I371</f>
        <v>279</v>
      </c>
      <c r="J370" s="16">
        <f t="shared" ref="J370:K370" si="218">J371</f>
        <v>279</v>
      </c>
      <c r="K370" s="16">
        <f t="shared" si="218"/>
        <v>279</v>
      </c>
    </row>
    <row r="371" spans="1:11" s="5" customFormat="1" x14ac:dyDescent="0.2">
      <c r="A371" s="75" t="s">
        <v>146</v>
      </c>
      <c r="B371" s="77">
        <v>78</v>
      </c>
      <c r="C371" s="70">
        <v>709</v>
      </c>
      <c r="D371" s="13" t="s">
        <v>145</v>
      </c>
      <c r="E371" s="14" t="s">
        <v>3</v>
      </c>
      <c r="F371" s="13" t="s">
        <v>2</v>
      </c>
      <c r="G371" s="78" t="s">
        <v>157</v>
      </c>
      <c r="H371" s="12">
        <v>610</v>
      </c>
      <c r="I371" s="16">
        <v>279</v>
      </c>
      <c r="J371" s="16">
        <v>279</v>
      </c>
      <c r="K371" s="16">
        <v>279</v>
      </c>
    </row>
    <row r="372" spans="1:11" s="5" customFormat="1" ht="41.1" customHeight="1" x14ac:dyDescent="0.2">
      <c r="A372" s="75" t="s">
        <v>156</v>
      </c>
      <c r="B372" s="77">
        <v>78</v>
      </c>
      <c r="C372" s="70">
        <v>709</v>
      </c>
      <c r="D372" s="13" t="s">
        <v>145</v>
      </c>
      <c r="E372" s="14" t="s">
        <v>3</v>
      </c>
      <c r="F372" s="13" t="s">
        <v>2</v>
      </c>
      <c r="G372" s="78" t="s">
        <v>154</v>
      </c>
      <c r="H372" s="12" t="s">
        <v>7</v>
      </c>
      <c r="I372" s="16">
        <f>I373</f>
        <v>120</v>
      </c>
      <c r="J372" s="16">
        <f t="shared" ref="J372:K372" si="219">J373</f>
        <v>120</v>
      </c>
      <c r="K372" s="16">
        <f t="shared" si="219"/>
        <v>120</v>
      </c>
    </row>
    <row r="373" spans="1:11" s="5" customFormat="1" x14ac:dyDescent="0.2">
      <c r="A373" s="75" t="s">
        <v>40</v>
      </c>
      <c r="B373" s="77">
        <v>78</v>
      </c>
      <c r="C373" s="70">
        <v>709</v>
      </c>
      <c r="D373" s="13" t="s">
        <v>145</v>
      </c>
      <c r="E373" s="14" t="s">
        <v>3</v>
      </c>
      <c r="F373" s="13" t="s">
        <v>2</v>
      </c>
      <c r="G373" s="78" t="s">
        <v>154</v>
      </c>
      <c r="H373" s="12">
        <v>300</v>
      </c>
      <c r="I373" s="16">
        <f>I374</f>
        <v>120</v>
      </c>
      <c r="J373" s="16">
        <f t="shared" ref="J373:K373" si="220">J374</f>
        <v>120</v>
      </c>
      <c r="K373" s="16">
        <f t="shared" si="220"/>
        <v>120</v>
      </c>
    </row>
    <row r="374" spans="1:11" s="5" customFormat="1" x14ac:dyDescent="0.2">
      <c r="A374" s="75" t="s">
        <v>155</v>
      </c>
      <c r="B374" s="77">
        <v>78</v>
      </c>
      <c r="C374" s="70">
        <v>709</v>
      </c>
      <c r="D374" s="13" t="s">
        <v>145</v>
      </c>
      <c r="E374" s="14" t="s">
        <v>3</v>
      </c>
      <c r="F374" s="13" t="s">
        <v>2</v>
      </c>
      <c r="G374" s="78" t="s">
        <v>154</v>
      </c>
      <c r="H374" s="12">
        <v>340</v>
      </c>
      <c r="I374" s="16">
        <v>120</v>
      </c>
      <c r="J374" s="16">
        <v>120</v>
      </c>
      <c r="K374" s="16">
        <v>120</v>
      </c>
    </row>
    <row r="375" spans="1:11" s="5" customFormat="1" ht="49.15" customHeight="1" x14ac:dyDescent="0.2">
      <c r="A375" s="75" t="s">
        <v>267</v>
      </c>
      <c r="B375" s="77">
        <v>78</v>
      </c>
      <c r="C375" s="70">
        <v>709</v>
      </c>
      <c r="D375" s="13">
        <v>12</v>
      </c>
      <c r="E375" s="14">
        <v>0</v>
      </c>
      <c r="F375" s="13">
        <v>0</v>
      </c>
      <c r="G375" s="78">
        <v>0</v>
      </c>
      <c r="H375" s="12"/>
      <c r="I375" s="16">
        <f>I376</f>
        <v>30</v>
      </c>
      <c r="J375" s="16">
        <f t="shared" ref="J375:K377" si="221">J376</f>
        <v>30</v>
      </c>
      <c r="K375" s="16">
        <f t="shared" si="221"/>
        <v>30</v>
      </c>
    </row>
    <row r="376" spans="1:11" s="5" customFormat="1" ht="12.6" customHeight="1" x14ac:dyDescent="0.2">
      <c r="A376" s="75" t="s">
        <v>328</v>
      </c>
      <c r="B376" s="77">
        <v>78</v>
      </c>
      <c r="C376" s="70">
        <v>709</v>
      </c>
      <c r="D376" s="13">
        <v>12</v>
      </c>
      <c r="E376" s="14">
        <v>0</v>
      </c>
      <c r="F376" s="13">
        <v>0</v>
      </c>
      <c r="G376" s="78">
        <v>80680</v>
      </c>
      <c r="H376" s="12"/>
      <c r="I376" s="16">
        <f>I377</f>
        <v>30</v>
      </c>
      <c r="J376" s="16">
        <f t="shared" si="221"/>
        <v>30</v>
      </c>
      <c r="K376" s="16">
        <f t="shared" si="221"/>
        <v>30</v>
      </c>
    </row>
    <row r="377" spans="1:11" s="5" customFormat="1" ht="22.5" customHeight="1" x14ac:dyDescent="0.2">
      <c r="A377" s="75" t="s">
        <v>77</v>
      </c>
      <c r="B377" s="77">
        <v>78</v>
      </c>
      <c r="C377" s="70">
        <v>709</v>
      </c>
      <c r="D377" s="13">
        <v>12</v>
      </c>
      <c r="E377" s="14">
        <v>0</v>
      </c>
      <c r="F377" s="13">
        <v>0</v>
      </c>
      <c r="G377" s="78">
        <v>80680</v>
      </c>
      <c r="H377" s="12">
        <v>600</v>
      </c>
      <c r="I377" s="16">
        <f>I378</f>
        <v>30</v>
      </c>
      <c r="J377" s="16">
        <f t="shared" si="221"/>
        <v>30</v>
      </c>
      <c r="K377" s="16">
        <f t="shared" si="221"/>
        <v>30</v>
      </c>
    </row>
    <row r="378" spans="1:11" s="5" customFormat="1" ht="12.75" customHeight="1" x14ac:dyDescent="0.2">
      <c r="A378" s="75" t="s">
        <v>146</v>
      </c>
      <c r="B378" s="77">
        <v>78</v>
      </c>
      <c r="C378" s="70">
        <v>709</v>
      </c>
      <c r="D378" s="13">
        <v>12</v>
      </c>
      <c r="E378" s="14">
        <v>0</v>
      </c>
      <c r="F378" s="13">
        <v>0</v>
      </c>
      <c r="G378" s="78">
        <v>80680</v>
      </c>
      <c r="H378" s="12">
        <v>610</v>
      </c>
      <c r="I378" s="16">
        <v>30</v>
      </c>
      <c r="J378" s="16">
        <v>30</v>
      </c>
      <c r="K378" s="16">
        <v>30</v>
      </c>
    </row>
    <row r="379" spans="1:11" s="5" customFormat="1" x14ac:dyDescent="0.2">
      <c r="A379" s="75" t="s">
        <v>55</v>
      </c>
      <c r="B379" s="77">
        <v>78</v>
      </c>
      <c r="C379" s="70">
        <v>1000</v>
      </c>
      <c r="D379" s="13" t="s">
        <v>7</v>
      </c>
      <c r="E379" s="14" t="s">
        <v>7</v>
      </c>
      <c r="F379" s="13" t="s">
        <v>7</v>
      </c>
      <c r="G379" s="78" t="s">
        <v>7</v>
      </c>
      <c r="H379" s="12" t="s">
        <v>7</v>
      </c>
      <c r="I379" s="16">
        <f>I380</f>
        <v>21291.48</v>
      </c>
      <c r="J379" s="16">
        <f t="shared" ref="J379:K379" si="222">J380</f>
        <v>23378.940000000002</v>
      </c>
      <c r="K379" s="16">
        <f t="shared" si="222"/>
        <v>8645.7999999999993</v>
      </c>
    </row>
    <row r="380" spans="1:11" s="5" customFormat="1" x14ac:dyDescent="0.2">
      <c r="A380" s="75" t="s">
        <v>102</v>
      </c>
      <c r="B380" s="77">
        <v>78</v>
      </c>
      <c r="C380" s="70">
        <v>1004</v>
      </c>
      <c r="D380" s="13" t="s">
        <v>7</v>
      </c>
      <c r="E380" s="14" t="s">
        <v>7</v>
      </c>
      <c r="F380" s="13" t="s">
        <v>7</v>
      </c>
      <c r="G380" s="78" t="s">
        <v>7</v>
      </c>
      <c r="H380" s="12" t="s">
        <v>7</v>
      </c>
      <c r="I380" s="16">
        <f>I381</f>
        <v>21291.48</v>
      </c>
      <c r="J380" s="16">
        <f t="shared" ref="J380:K380" si="223">J381</f>
        <v>23378.940000000002</v>
      </c>
      <c r="K380" s="16">
        <f t="shared" si="223"/>
        <v>8645.7999999999993</v>
      </c>
    </row>
    <row r="381" spans="1:11" s="5" customFormat="1" ht="33.75" x14ac:dyDescent="0.2">
      <c r="A381" s="100" t="s">
        <v>271</v>
      </c>
      <c r="B381" s="77">
        <v>78</v>
      </c>
      <c r="C381" s="70">
        <v>1004</v>
      </c>
      <c r="D381" s="13" t="s">
        <v>145</v>
      </c>
      <c r="E381" s="14" t="s">
        <v>3</v>
      </c>
      <c r="F381" s="13" t="s">
        <v>2</v>
      </c>
      <c r="G381" s="78" t="s">
        <v>9</v>
      </c>
      <c r="H381" s="12" t="s">
        <v>7</v>
      </c>
      <c r="I381" s="16">
        <f>I382+I385+I390+I393</f>
        <v>21291.48</v>
      </c>
      <c r="J381" s="16">
        <f t="shared" ref="J381:K381" si="224">J382+J385+J390+J393</f>
        <v>23378.940000000002</v>
      </c>
      <c r="K381" s="16">
        <f t="shared" si="224"/>
        <v>8645.7999999999993</v>
      </c>
    </row>
    <row r="382" spans="1:11" s="5" customFormat="1" ht="56.25" x14ac:dyDescent="0.2">
      <c r="A382" s="75" t="s">
        <v>324</v>
      </c>
      <c r="B382" s="77">
        <v>78</v>
      </c>
      <c r="C382" s="70">
        <v>1004</v>
      </c>
      <c r="D382" s="13" t="s">
        <v>145</v>
      </c>
      <c r="E382" s="14" t="s">
        <v>3</v>
      </c>
      <c r="F382" s="13" t="s">
        <v>2</v>
      </c>
      <c r="G382" s="78">
        <v>76600</v>
      </c>
      <c r="H382" s="12" t="s">
        <v>7</v>
      </c>
      <c r="I382" s="16">
        <f>I383</f>
        <v>20.399999999999999</v>
      </c>
      <c r="J382" s="16">
        <f t="shared" ref="J382:K382" si="225">J383</f>
        <v>0</v>
      </c>
      <c r="K382" s="16">
        <f t="shared" si="225"/>
        <v>0</v>
      </c>
    </row>
    <row r="383" spans="1:11" s="5" customFormat="1" ht="22.5" x14ac:dyDescent="0.2">
      <c r="A383" s="75" t="s">
        <v>77</v>
      </c>
      <c r="B383" s="77">
        <v>78</v>
      </c>
      <c r="C383" s="70">
        <v>1004</v>
      </c>
      <c r="D383" s="13" t="s">
        <v>145</v>
      </c>
      <c r="E383" s="14" t="s">
        <v>3</v>
      </c>
      <c r="F383" s="13" t="s">
        <v>2</v>
      </c>
      <c r="G383" s="78">
        <v>76600</v>
      </c>
      <c r="H383" s="12">
        <v>600</v>
      </c>
      <c r="I383" s="16">
        <f>I384</f>
        <v>20.399999999999999</v>
      </c>
      <c r="J383" s="16">
        <f t="shared" ref="J383:K383" si="226">J384</f>
        <v>0</v>
      </c>
      <c r="K383" s="16">
        <f t="shared" si="226"/>
        <v>0</v>
      </c>
    </row>
    <row r="384" spans="1:11" s="5" customFormat="1" x14ac:dyDescent="0.2">
      <c r="A384" s="75" t="s">
        <v>146</v>
      </c>
      <c r="B384" s="77">
        <v>78</v>
      </c>
      <c r="C384" s="70">
        <v>1004</v>
      </c>
      <c r="D384" s="13" t="s">
        <v>145</v>
      </c>
      <c r="E384" s="14" t="s">
        <v>3</v>
      </c>
      <c r="F384" s="13" t="s">
        <v>2</v>
      </c>
      <c r="G384" s="78">
        <v>76600</v>
      </c>
      <c r="H384" s="12">
        <v>610</v>
      </c>
      <c r="I384" s="16">
        <v>20.399999999999999</v>
      </c>
      <c r="J384" s="16">
        <v>0</v>
      </c>
      <c r="K384" s="16">
        <v>0</v>
      </c>
    </row>
    <row r="385" spans="1:11" s="5" customFormat="1" ht="36" customHeight="1" x14ac:dyDescent="0.2">
      <c r="A385" s="75" t="s">
        <v>326</v>
      </c>
      <c r="B385" s="77">
        <v>78</v>
      </c>
      <c r="C385" s="70">
        <v>1004</v>
      </c>
      <c r="D385" s="13" t="s">
        <v>145</v>
      </c>
      <c r="E385" s="14" t="s">
        <v>3</v>
      </c>
      <c r="F385" s="13" t="s">
        <v>2</v>
      </c>
      <c r="G385" s="78" t="s">
        <v>150</v>
      </c>
      <c r="H385" s="12" t="s">
        <v>7</v>
      </c>
      <c r="I385" s="16">
        <f>I386+I388</f>
        <v>7141.98</v>
      </c>
      <c r="J385" s="16">
        <f t="shared" ref="J385:K385" si="227">J386+J388</f>
        <v>8256.34</v>
      </c>
      <c r="K385" s="16">
        <f t="shared" si="227"/>
        <v>8325.7999999999993</v>
      </c>
    </row>
    <row r="386" spans="1:11" s="5" customFormat="1" ht="26.65" customHeight="1" x14ac:dyDescent="0.2">
      <c r="A386" s="75" t="s">
        <v>77</v>
      </c>
      <c r="B386" s="77">
        <v>78</v>
      </c>
      <c r="C386" s="70">
        <v>1004</v>
      </c>
      <c r="D386" s="13" t="s">
        <v>145</v>
      </c>
      <c r="E386" s="14" t="s">
        <v>3</v>
      </c>
      <c r="F386" s="13" t="s">
        <v>2</v>
      </c>
      <c r="G386" s="78" t="s">
        <v>150</v>
      </c>
      <c r="H386" s="12">
        <v>600</v>
      </c>
      <c r="I386" s="16">
        <f>I387</f>
        <v>7047.78</v>
      </c>
      <c r="J386" s="16">
        <f t="shared" ref="J386:K386" si="228">J387</f>
        <v>8090.14</v>
      </c>
      <c r="K386" s="16">
        <f t="shared" si="228"/>
        <v>8067.7999999999993</v>
      </c>
    </row>
    <row r="387" spans="1:11" s="5" customFormat="1" x14ac:dyDescent="0.2">
      <c r="A387" s="75" t="s">
        <v>146</v>
      </c>
      <c r="B387" s="77">
        <v>78</v>
      </c>
      <c r="C387" s="70">
        <v>1004</v>
      </c>
      <c r="D387" s="13" t="s">
        <v>145</v>
      </c>
      <c r="E387" s="14" t="s">
        <v>3</v>
      </c>
      <c r="F387" s="13" t="s">
        <v>2</v>
      </c>
      <c r="G387" s="78" t="s">
        <v>150</v>
      </c>
      <c r="H387" s="12">
        <v>610</v>
      </c>
      <c r="I387" s="16">
        <f>7141.98-94.2</f>
        <v>7047.78</v>
      </c>
      <c r="J387" s="16">
        <f>8256.34-166.2</f>
        <v>8090.14</v>
      </c>
      <c r="K387" s="16">
        <f>8325.8-258</f>
        <v>8067.7999999999993</v>
      </c>
    </row>
    <row r="388" spans="1:11" s="5" customFormat="1" x14ac:dyDescent="0.2">
      <c r="A388" s="75" t="s">
        <v>71</v>
      </c>
      <c r="B388" s="77">
        <v>78</v>
      </c>
      <c r="C388" s="70">
        <v>1004</v>
      </c>
      <c r="D388" s="13" t="s">
        <v>145</v>
      </c>
      <c r="E388" s="14" t="s">
        <v>3</v>
      </c>
      <c r="F388" s="13" t="s">
        <v>2</v>
      </c>
      <c r="G388" s="78" t="s">
        <v>150</v>
      </c>
      <c r="H388" s="12">
        <v>800</v>
      </c>
      <c r="I388" s="16">
        <f>I389</f>
        <v>94.2</v>
      </c>
      <c r="J388" s="16">
        <f t="shared" ref="J388:K388" si="229">J389</f>
        <v>166.2</v>
      </c>
      <c r="K388" s="16">
        <f t="shared" si="229"/>
        <v>258</v>
      </c>
    </row>
    <row r="389" spans="1:11" s="5" customFormat="1" ht="33.75" x14ac:dyDescent="0.2">
      <c r="A389" s="75" t="s">
        <v>112</v>
      </c>
      <c r="B389" s="77">
        <v>78</v>
      </c>
      <c r="C389" s="70">
        <v>1004</v>
      </c>
      <c r="D389" s="13" t="s">
        <v>145</v>
      </c>
      <c r="E389" s="14" t="s">
        <v>3</v>
      </c>
      <c r="F389" s="13" t="s">
        <v>2</v>
      </c>
      <c r="G389" s="78" t="s">
        <v>150</v>
      </c>
      <c r="H389" s="12">
        <v>810</v>
      </c>
      <c r="I389" s="16">
        <v>94.2</v>
      </c>
      <c r="J389" s="16">
        <v>166.2</v>
      </c>
      <c r="K389" s="16">
        <v>258</v>
      </c>
    </row>
    <row r="390" spans="1:11" s="5" customFormat="1" ht="39.6" customHeight="1" x14ac:dyDescent="0.2">
      <c r="A390" s="75" t="s">
        <v>319</v>
      </c>
      <c r="B390" s="77">
        <v>78</v>
      </c>
      <c r="C390" s="70">
        <v>1004</v>
      </c>
      <c r="D390" s="13" t="s">
        <v>145</v>
      </c>
      <c r="E390" s="14" t="s">
        <v>3</v>
      </c>
      <c r="F390" s="13" t="s">
        <v>2</v>
      </c>
      <c r="G390" s="121" t="s">
        <v>360</v>
      </c>
      <c r="H390" s="12"/>
      <c r="I390" s="16">
        <f>I391</f>
        <v>13803.6</v>
      </c>
      <c r="J390" s="16">
        <f t="shared" ref="J390:K390" si="230">J391</f>
        <v>14802.6</v>
      </c>
      <c r="K390" s="16">
        <f t="shared" si="230"/>
        <v>0</v>
      </c>
    </row>
    <row r="391" spans="1:11" s="5" customFormat="1" ht="22.5" x14ac:dyDescent="0.2">
      <c r="A391" s="75" t="s">
        <v>77</v>
      </c>
      <c r="B391" s="77">
        <v>78</v>
      </c>
      <c r="C391" s="70">
        <v>1004</v>
      </c>
      <c r="D391" s="13" t="s">
        <v>145</v>
      </c>
      <c r="E391" s="14" t="s">
        <v>3</v>
      </c>
      <c r="F391" s="13" t="s">
        <v>2</v>
      </c>
      <c r="G391" s="78" t="s">
        <v>320</v>
      </c>
      <c r="H391" s="12">
        <v>600</v>
      </c>
      <c r="I391" s="16">
        <f>I392</f>
        <v>13803.6</v>
      </c>
      <c r="J391" s="16">
        <f t="shared" ref="J391:K391" si="231">J392</f>
        <v>14802.6</v>
      </c>
      <c r="K391" s="16">
        <f t="shared" si="231"/>
        <v>0</v>
      </c>
    </row>
    <row r="392" spans="1:11" s="5" customFormat="1" x14ac:dyDescent="0.2">
      <c r="A392" s="75" t="s">
        <v>146</v>
      </c>
      <c r="B392" s="77">
        <v>78</v>
      </c>
      <c r="C392" s="70">
        <v>1004</v>
      </c>
      <c r="D392" s="13" t="s">
        <v>145</v>
      </c>
      <c r="E392" s="14" t="s">
        <v>3</v>
      </c>
      <c r="F392" s="13" t="s">
        <v>2</v>
      </c>
      <c r="G392" s="78" t="s">
        <v>320</v>
      </c>
      <c r="H392" s="12">
        <v>610</v>
      </c>
      <c r="I392" s="16">
        <v>13803.6</v>
      </c>
      <c r="J392" s="16">
        <v>14802.6</v>
      </c>
      <c r="K392" s="16">
        <v>0</v>
      </c>
    </row>
    <row r="393" spans="1:11" s="5" customFormat="1" ht="45" x14ac:dyDescent="0.2">
      <c r="A393" s="75" t="s">
        <v>151</v>
      </c>
      <c r="B393" s="77">
        <v>78</v>
      </c>
      <c r="C393" s="70">
        <v>1004</v>
      </c>
      <c r="D393" s="13" t="s">
        <v>145</v>
      </c>
      <c r="E393" s="14">
        <v>0</v>
      </c>
      <c r="F393" s="13" t="s">
        <v>2</v>
      </c>
      <c r="G393" s="78" t="s">
        <v>149</v>
      </c>
      <c r="H393" s="12" t="s">
        <v>7</v>
      </c>
      <c r="I393" s="16">
        <f>I394</f>
        <v>325.5</v>
      </c>
      <c r="J393" s="16">
        <f t="shared" ref="J393:K394" si="232">J394</f>
        <v>320</v>
      </c>
      <c r="K393" s="16">
        <f t="shared" si="232"/>
        <v>320</v>
      </c>
    </row>
    <row r="394" spans="1:11" s="5" customFormat="1" ht="22.5" x14ac:dyDescent="0.2">
      <c r="A394" s="75" t="s">
        <v>77</v>
      </c>
      <c r="B394" s="77">
        <v>78</v>
      </c>
      <c r="C394" s="70">
        <v>1004</v>
      </c>
      <c r="D394" s="13" t="s">
        <v>145</v>
      </c>
      <c r="E394" s="14" t="s">
        <v>3</v>
      </c>
      <c r="F394" s="13" t="s">
        <v>2</v>
      </c>
      <c r="G394" s="78" t="s">
        <v>149</v>
      </c>
      <c r="H394" s="12">
        <v>600</v>
      </c>
      <c r="I394" s="16">
        <f>I395</f>
        <v>325.5</v>
      </c>
      <c r="J394" s="16">
        <f t="shared" si="232"/>
        <v>320</v>
      </c>
      <c r="K394" s="16">
        <f t="shared" si="232"/>
        <v>320</v>
      </c>
    </row>
    <row r="395" spans="1:11" s="5" customFormat="1" x14ac:dyDescent="0.2">
      <c r="A395" s="75" t="s">
        <v>146</v>
      </c>
      <c r="B395" s="77">
        <v>78</v>
      </c>
      <c r="C395" s="70">
        <v>1004</v>
      </c>
      <c r="D395" s="13" t="s">
        <v>145</v>
      </c>
      <c r="E395" s="14" t="s">
        <v>3</v>
      </c>
      <c r="F395" s="13" t="s">
        <v>2</v>
      </c>
      <c r="G395" s="78" t="s">
        <v>149</v>
      </c>
      <c r="H395" s="12">
        <v>610</v>
      </c>
      <c r="I395" s="16">
        <f>292.5+33</f>
        <v>325.5</v>
      </c>
      <c r="J395" s="16">
        <f>292.5+27.5</f>
        <v>320</v>
      </c>
      <c r="K395" s="16">
        <f>292.5+27.5</f>
        <v>320</v>
      </c>
    </row>
    <row r="396" spans="1:11" s="5" customFormat="1" x14ac:dyDescent="0.2">
      <c r="A396" s="75" t="s">
        <v>39</v>
      </c>
      <c r="B396" s="77">
        <v>78</v>
      </c>
      <c r="C396" s="70">
        <v>1100</v>
      </c>
      <c r="D396" s="13" t="s">
        <v>7</v>
      </c>
      <c r="E396" s="14" t="s">
        <v>7</v>
      </c>
      <c r="F396" s="13" t="s">
        <v>7</v>
      </c>
      <c r="G396" s="78" t="s">
        <v>7</v>
      </c>
      <c r="H396" s="12" t="s">
        <v>7</v>
      </c>
      <c r="I396" s="16">
        <f>I397+I402</f>
        <v>1252</v>
      </c>
      <c r="J396" s="16">
        <f>J397+J402</f>
        <v>1252</v>
      </c>
      <c r="K396" s="16">
        <f>K397+K402</f>
        <v>1256.0999999999999</v>
      </c>
    </row>
    <row r="397" spans="1:11" s="5" customFormat="1" x14ac:dyDescent="0.2">
      <c r="A397" s="75" t="s">
        <v>38</v>
      </c>
      <c r="B397" s="77">
        <v>78</v>
      </c>
      <c r="C397" s="70">
        <v>1102</v>
      </c>
      <c r="D397" s="13" t="s">
        <v>7</v>
      </c>
      <c r="E397" s="14" t="s">
        <v>7</v>
      </c>
      <c r="F397" s="13" t="s">
        <v>7</v>
      </c>
      <c r="G397" s="78" t="s">
        <v>7</v>
      </c>
      <c r="H397" s="12" t="s">
        <v>7</v>
      </c>
      <c r="I397" s="16">
        <f>I398</f>
        <v>750</v>
      </c>
      <c r="J397" s="16">
        <f t="shared" ref="J397:K398" si="233">J398</f>
        <v>750</v>
      </c>
      <c r="K397" s="16">
        <f t="shared" si="233"/>
        <v>754.1</v>
      </c>
    </row>
    <row r="398" spans="1:11" s="5" customFormat="1" ht="33.75" x14ac:dyDescent="0.2">
      <c r="A398" s="100" t="s">
        <v>271</v>
      </c>
      <c r="B398" s="77">
        <v>78</v>
      </c>
      <c r="C398" s="70">
        <v>1102</v>
      </c>
      <c r="D398" s="13" t="s">
        <v>145</v>
      </c>
      <c r="E398" s="14" t="s">
        <v>3</v>
      </c>
      <c r="F398" s="13" t="s">
        <v>2</v>
      </c>
      <c r="G398" s="78" t="s">
        <v>9</v>
      </c>
      <c r="H398" s="12" t="s">
        <v>7</v>
      </c>
      <c r="I398" s="16">
        <f>I399</f>
        <v>750</v>
      </c>
      <c r="J398" s="16">
        <f t="shared" si="233"/>
        <v>750</v>
      </c>
      <c r="K398" s="16">
        <f t="shared" si="233"/>
        <v>754.1</v>
      </c>
    </row>
    <row r="399" spans="1:11" s="5" customFormat="1" ht="56.25" x14ac:dyDescent="0.2">
      <c r="A399" s="75" t="s">
        <v>372</v>
      </c>
      <c r="B399" s="77">
        <v>78</v>
      </c>
      <c r="C399" s="70">
        <v>1102</v>
      </c>
      <c r="D399" s="13" t="s">
        <v>145</v>
      </c>
      <c r="E399" s="14" t="s">
        <v>3</v>
      </c>
      <c r="F399" s="13" t="s">
        <v>2</v>
      </c>
      <c r="G399" s="78">
        <v>84160</v>
      </c>
      <c r="H399" s="12"/>
      <c r="I399" s="16">
        <f>I400</f>
        <v>750</v>
      </c>
      <c r="J399" s="16">
        <f t="shared" ref="J399:K400" si="234">J400</f>
        <v>750</v>
      </c>
      <c r="K399" s="16">
        <f t="shared" si="234"/>
        <v>754.1</v>
      </c>
    </row>
    <row r="400" spans="1:11" s="5" customFormat="1" ht="22.5" x14ac:dyDescent="0.2">
      <c r="A400" s="75" t="s">
        <v>77</v>
      </c>
      <c r="B400" s="77">
        <v>78</v>
      </c>
      <c r="C400" s="70">
        <v>1102</v>
      </c>
      <c r="D400" s="13" t="s">
        <v>145</v>
      </c>
      <c r="E400" s="14" t="s">
        <v>3</v>
      </c>
      <c r="F400" s="13" t="s">
        <v>2</v>
      </c>
      <c r="G400" s="78">
        <v>84160</v>
      </c>
      <c r="H400" s="12">
        <v>600</v>
      </c>
      <c r="I400" s="16">
        <f>I401</f>
        <v>750</v>
      </c>
      <c r="J400" s="16">
        <f t="shared" si="234"/>
        <v>750</v>
      </c>
      <c r="K400" s="16">
        <f t="shared" si="234"/>
        <v>754.1</v>
      </c>
    </row>
    <row r="401" spans="1:11" s="5" customFormat="1" x14ac:dyDescent="0.2">
      <c r="A401" s="75" t="s">
        <v>146</v>
      </c>
      <c r="B401" s="77">
        <v>78</v>
      </c>
      <c r="C401" s="70">
        <v>1102</v>
      </c>
      <c r="D401" s="13" t="s">
        <v>145</v>
      </c>
      <c r="E401" s="14" t="s">
        <v>3</v>
      </c>
      <c r="F401" s="13" t="s">
        <v>2</v>
      </c>
      <c r="G401" s="78">
        <v>84160</v>
      </c>
      <c r="H401" s="12">
        <v>610</v>
      </c>
      <c r="I401" s="16">
        <v>750</v>
      </c>
      <c r="J401" s="16">
        <v>750</v>
      </c>
      <c r="K401" s="16">
        <v>754.1</v>
      </c>
    </row>
    <row r="402" spans="1:11" s="5" customFormat="1" x14ac:dyDescent="0.2">
      <c r="A402" s="75" t="s">
        <v>148</v>
      </c>
      <c r="B402" s="77">
        <v>78</v>
      </c>
      <c r="C402" s="70">
        <v>1105</v>
      </c>
      <c r="D402" s="13" t="s">
        <v>7</v>
      </c>
      <c r="E402" s="14" t="s">
        <v>7</v>
      </c>
      <c r="F402" s="13" t="s">
        <v>7</v>
      </c>
      <c r="G402" s="78" t="s">
        <v>7</v>
      </c>
      <c r="H402" s="12" t="s">
        <v>7</v>
      </c>
      <c r="I402" s="16">
        <f>I403</f>
        <v>502</v>
      </c>
      <c r="J402" s="16">
        <f t="shared" ref="J402:K405" si="235">J403</f>
        <v>502</v>
      </c>
      <c r="K402" s="16">
        <f t="shared" si="235"/>
        <v>502</v>
      </c>
    </row>
    <row r="403" spans="1:11" s="5" customFormat="1" ht="33.75" x14ac:dyDescent="0.2">
      <c r="A403" s="100" t="s">
        <v>271</v>
      </c>
      <c r="B403" s="77">
        <v>78</v>
      </c>
      <c r="C403" s="70">
        <v>1105</v>
      </c>
      <c r="D403" s="13" t="s">
        <v>145</v>
      </c>
      <c r="E403" s="14" t="s">
        <v>3</v>
      </c>
      <c r="F403" s="13" t="s">
        <v>2</v>
      </c>
      <c r="G403" s="78" t="s">
        <v>9</v>
      </c>
      <c r="H403" s="12" t="s">
        <v>7</v>
      </c>
      <c r="I403" s="16">
        <f>I404</f>
        <v>502</v>
      </c>
      <c r="J403" s="16">
        <f t="shared" si="235"/>
        <v>502</v>
      </c>
      <c r="K403" s="16">
        <f t="shared" si="235"/>
        <v>502</v>
      </c>
    </row>
    <row r="404" spans="1:11" s="5" customFormat="1" ht="45" x14ac:dyDescent="0.2">
      <c r="A404" s="75" t="s">
        <v>147</v>
      </c>
      <c r="B404" s="77">
        <v>78</v>
      </c>
      <c r="C404" s="70">
        <v>1105</v>
      </c>
      <c r="D404" s="13" t="s">
        <v>145</v>
      </c>
      <c r="E404" s="14" t="s">
        <v>3</v>
      </c>
      <c r="F404" s="13" t="s">
        <v>2</v>
      </c>
      <c r="G404" s="78" t="s">
        <v>144</v>
      </c>
      <c r="H404" s="12" t="s">
        <v>7</v>
      </c>
      <c r="I404" s="16">
        <f>I405</f>
        <v>502</v>
      </c>
      <c r="J404" s="16">
        <f t="shared" si="235"/>
        <v>502</v>
      </c>
      <c r="K404" s="16">
        <f t="shared" si="235"/>
        <v>502</v>
      </c>
    </row>
    <row r="405" spans="1:11" s="5" customFormat="1" ht="22.5" x14ac:dyDescent="0.2">
      <c r="A405" s="75" t="s">
        <v>77</v>
      </c>
      <c r="B405" s="77">
        <v>78</v>
      </c>
      <c r="C405" s="70">
        <v>1105</v>
      </c>
      <c r="D405" s="13" t="s">
        <v>145</v>
      </c>
      <c r="E405" s="14" t="s">
        <v>3</v>
      </c>
      <c r="F405" s="13" t="s">
        <v>2</v>
      </c>
      <c r="G405" s="78" t="s">
        <v>144</v>
      </c>
      <c r="H405" s="12">
        <v>600</v>
      </c>
      <c r="I405" s="16">
        <f>I406</f>
        <v>502</v>
      </c>
      <c r="J405" s="16">
        <f t="shared" si="235"/>
        <v>502</v>
      </c>
      <c r="K405" s="16">
        <f t="shared" si="235"/>
        <v>502</v>
      </c>
    </row>
    <row r="406" spans="1:11" s="5" customFormat="1" x14ac:dyDescent="0.2">
      <c r="A406" s="75" t="s">
        <v>146</v>
      </c>
      <c r="B406" s="77">
        <v>78</v>
      </c>
      <c r="C406" s="70">
        <v>1105</v>
      </c>
      <c r="D406" s="13" t="s">
        <v>145</v>
      </c>
      <c r="E406" s="14" t="s">
        <v>3</v>
      </c>
      <c r="F406" s="13" t="s">
        <v>2</v>
      </c>
      <c r="G406" s="78" t="s">
        <v>144</v>
      </c>
      <c r="H406" s="12">
        <v>610</v>
      </c>
      <c r="I406" s="16">
        <v>502</v>
      </c>
      <c r="J406" s="16">
        <v>502</v>
      </c>
      <c r="K406" s="16">
        <v>502</v>
      </c>
    </row>
    <row r="407" spans="1:11" s="5" customFormat="1" ht="35.65" customHeight="1" x14ac:dyDescent="0.2">
      <c r="A407" s="100" t="s">
        <v>143</v>
      </c>
      <c r="B407" s="114">
        <v>94</v>
      </c>
      <c r="C407" s="57" t="s">
        <v>7</v>
      </c>
      <c r="D407" s="23" t="s">
        <v>7</v>
      </c>
      <c r="E407" s="24" t="s">
        <v>7</v>
      </c>
      <c r="F407" s="23" t="s">
        <v>7</v>
      </c>
      <c r="G407" s="25" t="s">
        <v>7</v>
      </c>
      <c r="H407" s="8" t="s">
        <v>7</v>
      </c>
      <c r="I407" s="31">
        <f>I408+I434+I446+I452+I440</f>
        <v>70843.618099999992</v>
      </c>
      <c r="J407" s="31">
        <f t="shared" ref="J407" si="236">J408+J434+J446+J452+J440</f>
        <v>55276.208940000004</v>
      </c>
      <c r="K407" s="31">
        <f>K408+K434+K446+K452+K440</f>
        <v>47095.13824</v>
      </c>
    </row>
    <row r="408" spans="1:11" s="5" customFormat="1" x14ac:dyDescent="0.2">
      <c r="A408" s="75" t="s">
        <v>26</v>
      </c>
      <c r="B408" s="77">
        <v>94</v>
      </c>
      <c r="C408" s="70">
        <v>100</v>
      </c>
      <c r="D408" s="13" t="s">
        <v>7</v>
      </c>
      <c r="E408" s="14" t="s">
        <v>7</v>
      </c>
      <c r="F408" s="13" t="s">
        <v>7</v>
      </c>
      <c r="G408" s="78" t="s">
        <v>7</v>
      </c>
      <c r="H408" s="12" t="s">
        <v>7</v>
      </c>
      <c r="I408" s="16">
        <f>I409+I416+I421</f>
        <v>33508.1</v>
      </c>
      <c r="J408" s="16">
        <f>J409+J416+J421</f>
        <v>40048.400000000001</v>
      </c>
      <c r="K408" s="16">
        <f>K409+K416+K421</f>
        <v>30809.300000000003</v>
      </c>
    </row>
    <row r="409" spans="1:11" s="5" customFormat="1" ht="33.75" x14ac:dyDescent="0.2">
      <c r="A409" s="75" t="s">
        <v>17</v>
      </c>
      <c r="B409" s="77">
        <v>94</v>
      </c>
      <c r="C409" s="70">
        <v>106</v>
      </c>
      <c r="D409" s="13" t="s">
        <v>7</v>
      </c>
      <c r="E409" s="14" t="s">
        <v>7</v>
      </c>
      <c r="F409" s="13" t="s">
        <v>7</v>
      </c>
      <c r="G409" s="78" t="s">
        <v>7</v>
      </c>
      <c r="H409" s="12" t="s">
        <v>7</v>
      </c>
      <c r="I409" s="16">
        <f>I410</f>
        <v>13112.5</v>
      </c>
      <c r="J409" s="16">
        <f t="shared" ref="J409:K410" si="237">J410</f>
        <v>13283.5</v>
      </c>
      <c r="K409" s="16">
        <f t="shared" si="237"/>
        <v>13772.800000000001</v>
      </c>
    </row>
    <row r="410" spans="1:11" s="5" customFormat="1" ht="56.25" x14ac:dyDescent="0.2">
      <c r="A410" s="100" t="s">
        <v>267</v>
      </c>
      <c r="B410" s="77">
        <v>94</v>
      </c>
      <c r="C410" s="70">
        <v>106</v>
      </c>
      <c r="D410" s="13">
        <v>12</v>
      </c>
      <c r="E410" s="14" t="s">
        <v>3</v>
      </c>
      <c r="F410" s="13" t="s">
        <v>2</v>
      </c>
      <c r="G410" s="78" t="s">
        <v>9</v>
      </c>
      <c r="H410" s="12" t="s">
        <v>7</v>
      </c>
      <c r="I410" s="16">
        <f>I411</f>
        <v>13112.5</v>
      </c>
      <c r="J410" s="16">
        <f t="shared" si="237"/>
        <v>13283.5</v>
      </c>
      <c r="K410" s="16">
        <f t="shared" si="237"/>
        <v>13772.800000000001</v>
      </c>
    </row>
    <row r="411" spans="1:11" s="5" customFormat="1" ht="22.5" x14ac:dyDescent="0.2">
      <c r="A411" s="75" t="s">
        <v>15</v>
      </c>
      <c r="B411" s="77">
        <v>94</v>
      </c>
      <c r="C411" s="70">
        <v>106</v>
      </c>
      <c r="D411" s="13">
        <v>12</v>
      </c>
      <c r="E411" s="14" t="s">
        <v>3</v>
      </c>
      <c r="F411" s="13" t="s">
        <v>2</v>
      </c>
      <c r="G411" s="78" t="s">
        <v>11</v>
      </c>
      <c r="H411" s="12" t="s">
        <v>7</v>
      </c>
      <c r="I411" s="16">
        <f>I412+I414</f>
        <v>13112.5</v>
      </c>
      <c r="J411" s="16">
        <f t="shared" ref="J411:K411" si="238">J412+J414</f>
        <v>13283.5</v>
      </c>
      <c r="K411" s="16">
        <f t="shared" si="238"/>
        <v>13772.800000000001</v>
      </c>
    </row>
    <row r="412" spans="1:11" s="5" customFormat="1" ht="51" customHeight="1" x14ac:dyDescent="0.2">
      <c r="A412" s="75" t="s">
        <v>6</v>
      </c>
      <c r="B412" s="77">
        <v>94</v>
      </c>
      <c r="C412" s="70">
        <v>106</v>
      </c>
      <c r="D412" s="13">
        <v>12</v>
      </c>
      <c r="E412" s="14" t="s">
        <v>3</v>
      </c>
      <c r="F412" s="13" t="s">
        <v>2</v>
      </c>
      <c r="G412" s="78" t="s">
        <v>11</v>
      </c>
      <c r="H412" s="12">
        <v>100</v>
      </c>
      <c r="I412" s="16">
        <f>I413</f>
        <v>12571.3</v>
      </c>
      <c r="J412" s="16">
        <f t="shared" ref="J412:K412" si="239">J413</f>
        <v>12692.3</v>
      </c>
      <c r="K412" s="16">
        <f t="shared" si="239"/>
        <v>13181.6</v>
      </c>
    </row>
    <row r="413" spans="1:11" s="5" customFormat="1" ht="22.5" x14ac:dyDescent="0.2">
      <c r="A413" s="75" t="s">
        <v>5</v>
      </c>
      <c r="B413" s="77">
        <v>94</v>
      </c>
      <c r="C413" s="70">
        <v>106</v>
      </c>
      <c r="D413" s="13">
        <v>12</v>
      </c>
      <c r="E413" s="14" t="s">
        <v>3</v>
      </c>
      <c r="F413" s="13" t="s">
        <v>2</v>
      </c>
      <c r="G413" s="78" t="s">
        <v>11</v>
      </c>
      <c r="H413" s="12">
        <v>120</v>
      </c>
      <c r="I413" s="16">
        <v>12571.3</v>
      </c>
      <c r="J413" s="16">
        <v>12692.3</v>
      </c>
      <c r="K413" s="16">
        <v>13181.6</v>
      </c>
    </row>
    <row r="414" spans="1:11" s="5" customFormat="1" ht="22.5" x14ac:dyDescent="0.2">
      <c r="A414" s="75" t="s">
        <v>14</v>
      </c>
      <c r="B414" s="77">
        <v>94</v>
      </c>
      <c r="C414" s="70">
        <v>106</v>
      </c>
      <c r="D414" s="13">
        <v>12</v>
      </c>
      <c r="E414" s="14" t="s">
        <v>3</v>
      </c>
      <c r="F414" s="13" t="s">
        <v>2</v>
      </c>
      <c r="G414" s="78" t="s">
        <v>11</v>
      </c>
      <c r="H414" s="12">
        <v>200</v>
      </c>
      <c r="I414" s="16">
        <f>I415</f>
        <v>541.20000000000005</v>
      </c>
      <c r="J414" s="16">
        <f t="shared" ref="J414:K414" si="240">J415</f>
        <v>591.20000000000005</v>
      </c>
      <c r="K414" s="16">
        <f t="shared" si="240"/>
        <v>591.20000000000005</v>
      </c>
    </row>
    <row r="415" spans="1:11" s="5" customFormat="1" ht="22.5" x14ac:dyDescent="0.2">
      <c r="A415" s="75" t="s">
        <v>13</v>
      </c>
      <c r="B415" s="77">
        <v>94</v>
      </c>
      <c r="C415" s="70">
        <v>106</v>
      </c>
      <c r="D415" s="13">
        <v>12</v>
      </c>
      <c r="E415" s="14" t="s">
        <v>3</v>
      </c>
      <c r="F415" s="13" t="s">
        <v>2</v>
      </c>
      <c r="G415" s="78" t="s">
        <v>11</v>
      </c>
      <c r="H415" s="12">
        <v>240</v>
      </c>
      <c r="I415" s="16">
        <v>541.20000000000005</v>
      </c>
      <c r="J415" s="16">
        <v>591.20000000000005</v>
      </c>
      <c r="K415" s="16">
        <v>591.20000000000005</v>
      </c>
    </row>
    <row r="416" spans="1:11" s="5" customFormat="1" x14ac:dyDescent="0.2">
      <c r="A416" s="75" t="s">
        <v>141</v>
      </c>
      <c r="B416" s="77">
        <v>94</v>
      </c>
      <c r="C416" s="70">
        <v>111</v>
      </c>
      <c r="D416" s="13" t="s">
        <v>7</v>
      </c>
      <c r="E416" s="14" t="s">
        <v>7</v>
      </c>
      <c r="F416" s="13" t="s">
        <v>7</v>
      </c>
      <c r="G416" s="78" t="s">
        <v>7</v>
      </c>
      <c r="H416" s="12" t="s">
        <v>7</v>
      </c>
      <c r="I416" s="16">
        <f>I417</f>
        <v>3000</v>
      </c>
      <c r="J416" s="16">
        <f t="shared" ref="J416:K416" si="241">J417</f>
        <v>5000</v>
      </c>
      <c r="K416" s="16">
        <f t="shared" si="241"/>
        <v>5000</v>
      </c>
    </row>
    <row r="417" spans="1:11" s="5" customFormat="1" ht="22.5" x14ac:dyDescent="0.2">
      <c r="A417" s="122" t="s">
        <v>32</v>
      </c>
      <c r="B417" s="77">
        <v>94</v>
      </c>
      <c r="C417" s="70">
        <v>111</v>
      </c>
      <c r="D417" s="13" t="s">
        <v>31</v>
      </c>
      <c r="E417" s="14" t="s">
        <v>3</v>
      </c>
      <c r="F417" s="13" t="s">
        <v>2</v>
      </c>
      <c r="G417" s="78" t="s">
        <v>9</v>
      </c>
      <c r="H417" s="12" t="s">
        <v>7</v>
      </c>
      <c r="I417" s="16">
        <f>I418</f>
        <v>3000</v>
      </c>
      <c r="J417" s="16">
        <f t="shared" ref="J417:K417" si="242">J418</f>
        <v>5000</v>
      </c>
      <c r="K417" s="16">
        <f t="shared" si="242"/>
        <v>5000</v>
      </c>
    </row>
    <row r="418" spans="1:11" s="5" customFormat="1" ht="22.5" x14ac:dyDescent="0.2">
      <c r="A418" s="122" t="s">
        <v>32</v>
      </c>
      <c r="B418" s="77">
        <v>94</v>
      </c>
      <c r="C418" s="70">
        <v>111</v>
      </c>
      <c r="D418" s="13" t="s">
        <v>31</v>
      </c>
      <c r="E418" s="14" t="s">
        <v>3</v>
      </c>
      <c r="F418" s="13" t="s">
        <v>2</v>
      </c>
      <c r="G418" s="78" t="s">
        <v>30</v>
      </c>
      <c r="H418" s="12" t="s">
        <v>7</v>
      </c>
      <c r="I418" s="16">
        <f>I419</f>
        <v>3000</v>
      </c>
      <c r="J418" s="16">
        <f t="shared" ref="J418:K418" si="243">J419</f>
        <v>5000</v>
      </c>
      <c r="K418" s="16">
        <f t="shared" si="243"/>
        <v>5000</v>
      </c>
    </row>
    <row r="419" spans="1:11" s="5" customFormat="1" x14ac:dyDescent="0.2">
      <c r="A419" s="75" t="s">
        <v>71</v>
      </c>
      <c r="B419" s="77">
        <v>94</v>
      </c>
      <c r="C419" s="70">
        <v>111</v>
      </c>
      <c r="D419" s="13" t="s">
        <v>31</v>
      </c>
      <c r="E419" s="14" t="s">
        <v>3</v>
      </c>
      <c r="F419" s="13" t="s">
        <v>2</v>
      </c>
      <c r="G419" s="78" t="s">
        <v>30</v>
      </c>
      <c r="H419" s="12">
        <v>800</v>
      </c>
      <c r="I419" s="16">
        <f>I420</f>
        <v>3000</v>
      </c>
      <c r="J419" s="16">
        <f t="shared" ref="J419:K419" si="244">J420</f>
        <v>5000</v>
      </c>
      <c r="K419" s="16">
        <f t="shared" si="244"/>
        <v>5000</v>
      </c>
    </row>
    <row r="420" spans="1:11" s="5" customFormat="1" x14ac:dyDescent="0.2">
      <c r="A420" s="75" t="s">
        <v>140</v>
      </c>
      <c r="B420" s="77">
        <v>94</v>
      </c>
      <c r="C420" s="70">
        <v>111</v>
      </c>
      <c r="D420" s="13" t="s">
        <v>31</v>
      </c>
      <c r="E420" s="14" t="s">
        <v>3</v>
      </c>
      <c r="F420" s="13" t="s">
        <v>2</v>
      </c>
      <c r="G420" s="78" t="s">
        <v>30</v>
      </c>
      <c r="H420" s="12">
        <v>870</v>
      </c>
      <c r="I420" s="16">
        <v>3000</v>
      </c>
      <c r="J420" s="16">
        <v>5000</v>
      </c>
      <c r="K420" s="16">
        <v>5000</v>
      </c>
    </row>
    <row r="421" spans="1:11" s="5" customFormat="1" ht="20.65" customHeight="1" x14ac:dyDescent="0.2">
      <c r="A421" s="75" t="s">
        <v>85</v>
      </c>
      <c r="B421" s="77">
        <v>94</v>
      </c>
      <c r="C421" s="70">
        <v>113</v>
      </c>
      <c r="D421" s="13" t="s">
        <v>7</v>
      </c>
      <c r="E421" s="14" t="s">
        <v>7</v>
      </c>
      <c r="F421" s="13" t="s">
        <v>7</v>
      </c>
      <c r="G421" s="78" t="s">
        <v>7</v>
      </c>
      <c r="H421" s="12" t="s">
        <v>7</v>
      </c>
      <c r="I421" s="16">
        <f>I422+I427</f>
        <v>17395.599999999999</v>
      </c>
      <c r="J421" s="16">
        <f>J422+J427</f>
        <v>21764.9</v>
      </c>
      <c r="K421" s="16">
        <f t="shared" ref="K421" si="245">K422+K427</f>
        <v>12036.5</v>
      </c>
    </row>
    <row r="422" spans="1:11" s="5" customFormat="1" ht="54" customHeight="1" x14ac:dyDescent="0.2">
      <c r="A422" s="100" t="s">
        <v>276</v>
      </c>
      <c r="B422" s="77">
        <v>94</v>
      </c>
      <c r="C422" s="70">
        <v>113</v>
      </c>
      <c r="D422" s="13">
        <v>11</v>
      </c>
      <c r="E422" s="14" t="s">
        <v>3</v>
      </c>
      <c r="F422" s="13" t="s">
        <v>2</v>
      </c>
      <c r="G422" s="78" t="s">
        <v>9</v>
      </c>
      <c r="H422" s="12" t="s">
        <v>7</v>
      </c>
      <c r="I422" s="16">
        <f>I424</f>
        <v>819</v>
      </c>
      <c r="J422" s="16">
        <f t="shared" ref="J422:K422" si="246">J424</f>
        <v>904</v>
      </c>
      <c r="K422" s="16">
        <f t="shared" si="246"/>
        <v>904</v>
      </c>
    </row>
    <row r="423" spans="1:11" s="5" customFormat="1" ht="22.5" x14ac:dyDescent="0.2">
      <c r="A423" s="100" t="s">
        <v>298</v>
      </c>
      <c r="B423" s="77">
        <v>94</v>
      </c>
      <c r="C423" s="70">
        <v>113</v>
      </c>
      <c r="D423" s="13">
        <v>11</v>
      </c>
      <c r="E423" s="14">
        <v>1</v>
      </c>
      <c r="F423" s="13" t="s">
        <v>2</v>
      </c>
      <c r="G423" s="78">
        <v>0</v>
      </c>
      <c r="H423" s="12"/>
      <c r="I423" s="16">
        <f>I424</f>
        <v>819</v>
      </c>
      <c r="J423" s="16">
        <f t="shared" ref="J423:K423" si="247">J424</f>
        <v>904</v>
      </c>
      <c r="K423" s="16">
        <f t="shared" si="247"/>
        <v>904</v>
      </c>
    </row>
    <row r="424" spans="1:11" s="5" customFormat="1" ht="22.5" x14ac:dyDescent="0.2">
      <c r="A424" s="75" t="s">
        <v>80</v>
      </c>
      <c r="B424" s="77">
        <v>94</v>
      </c>
      <c r="C424" s="70">
        <v>113</v>
      </c>
      <c r="D424" s="13">
        <v>11</v>
      </c>
      <c r="E424" s="14">
        <v>1</v>
      </c>
      <c r="F424" s="13" t="s">
        <v>2</v>
      </c>
      <c r="G424" s="78" t="s">
        <v>79</v>
      </c>
      <c r="H424" s="12" t="s">
        <v>7</v>
      </c>
      <c r="I424" s="16">
        <f>I425</f>
        <v>819</v>
      </c>
      <c r="J424" s="16">
        <f t="shared" ref="J424:K424" si="248">J425</f>
        <v>904</v>
      </c>
      <c r="K424" s="16">
        <f t="shared" si="248"/>
        <v>904</v>
      </c>
    </row>
    <row r="425" spans="1:11" s="5" customFormat="1" ht="22.5" x14ac:dyDescent="0.2">
      <c r="A425" s="75" t="s">
        <v>14</v>
      </c>
      <c r="B425" s="77">
        <v>94</v>
      </c>
      <c r="C425" s="70">
        <v>113</v>
      </c>
      <c r="D425" s="13">
        <v>11</v>
      </c>
      <c r="E425" s="14">
        <v>1</v>
      </c>
      <c r="F425" s="13" t="s">
        <v>2</v>
      </c>
      <c r="G425" s="78" t="s">
        <v>79</v>
      </c>
      <c r="H425" s="12">
        <v>200</v>
      </c>
      <c r="I425" s="16">
        <f>I426</f>
        <v>819</v>
      </c>
      <c r="J425" s="16">
        <f t="shared" ref="J425:K425" si="249">J426</f>
        <v>904</v>
      </c>
      <c r="K425" s="16">
        <f t="shared" si="249"/>
        <v>904</v>
      </c>
    </row>
    <row r="426" spans="1:11" s="5" customFormat="1" ht="22.5" x14ac:dyDescent="0.2">
      <c r="A426" s="75" t="s">
        <v>13</v>
      </c>
      <c r="B426" s="77">
        <v>94</v>
      </c>
      <c r="C426" s="70">
        <v>113</v>
      </c>
      <c r="D426" s="13">
        <v>11</v>
      </c>
      <c r="E426" s="14">
        <v>1</v>
      </c>
      <c r="F426" s="13" t="s">
        <v>2</v>
      </c>
      <c r="G426" s="78" t="s">
        <v>79</v>
      </c>
      <c r="H426" s="12">
        <v>240</v>
      </c>
      <c r="I426" s="16">
        <v>819</v>
      </c>
      <c r="J426" s="16">
        <v>904</v>
      </c>
      <c r="K426" s="16">
        <v>904</v>
      </c>
    </row>
    <row r="427" spans="1:11" s="5" customFormat="1" ht="22.5" x14ac:dyDescent="0.2">
      <c r="A427" s="75" t="s">
        <v>10</v>
      </c>
      <c r="B427" s="77">
        <v>94</v>
      </c>
      <c r="C427" s="70">
        <v>113</v>
      </c>
      <c r="D427" s="13" t="s">
        <v>4</v>
      </c>
      <c r="E427" s="14">
        <v>0</v>
      </c>
      <c r="F427" s="13" t="s">
        <v>2</v>
      </c>
      <c r="G427" s="78" t="s">
        <v>9</v>
      </c>
      <c r="H427" s="12" t="s">
        <v>7</v>
      </c>
      <c r="I427" s="16">
        <f>I428+I431</f>
        <v>16576.599999999999</v>
      </c>
      <c r="J427" s="16">
        <f>J428+J431</f>
        <v>20860.900000000001</v>
      </c>
      <c r="K427" s="16">
        <f>K428+K431</f>
        <v>11132.5</v>
      </c>
    </row>
    <row r="428" spans="1:11" s="5" customFormat="1" ht="33.75" x14ac:dyDescent="0.2">
      <c r="A428" s="75" t="s">
        <v>76</v>
      </c>
      <c r="B428" s="77">
        <v>94</v>
      </c>
      <c r="C428" s="70">
        <v>113</v>
      </c>
      <c r="D428" s="13" t="s">
        <v>4</v>
      </c>
      <c r="E428" s="14" t="s">
        <v>3</v>
      </c>
      <c r="F428" s="13" t="s">
        <v>2</v>
      </c>
      <c r="G428" s="78" t="s">
        <v>75</v>
      </c>
      <c r="H428" s="12" t="s">
        <v>7</v>
      </c>
      <c r="I428" s="16">
        <f>I429</f>
        <v>3000</v>
      </c>
      <c r="J428" s="16">
        <f t="shared" ref="J428:K429" si="250">J429</f>
        <v>3000</v>
      </c>
      <c r="K428" s="16">
        <f t="shared" si="250"/>
        <v>3000</v>
      </c>
    </row>
    <row r="429" spans="1:11" s="5" customFormat="1" x14ac:dyDescent="0.2">
      <c r="A429" s="75" t="s">
        <v>71</v>
      </c>
      <c r="B429" s="77">
        <v>94</v>
      </c>
      <c r="C429" s="70">
        <v>113</v>
      </c>
      <c r="D429" s="13" t="s">
        <v>4</v>
      </c>
      <c r="E429" s="14" t="s">
        <v>3</v>
      </c>
      <c r="F429" s="13" t="s">
        <v>2</v>
      </c>
      <c r="G429" s="78" t="s">
        <v>75</v>
      </c>
      <c r="H429" s="12">
        <v>800</v>
      </c>
      <c r="I429" s="16">
        <f>I430</f>
        <v>3000</v>
      </c>
      <c r="J429" s="16">
        <f t="shared" si="250"/>
        <v>3000</v>
      </c>
      <c r="K429" s="16">
        <f t="shared" si="250"/>
        <v>3000</v>
      </c>
    </row>
    <row r="430" spans="1:11" s="5" customFormat="1" x14ac:dyDescent="0.2">
      <c r="A430" s="75" t="s">
        <v>140</v>
      </c>
      <c r="B430" s="77">
        <v>94</v>
      </c>
      <c r="C430" s="70">
        <v>113</v>
      </c>
      <c r="D430" s="13" t="s">
        <v>4</v>
      </c>
      <c r="E430" s="14" t="s">
        <v>3</v>
      </c>
      <c r="F430" s="13" t="s">
        <v>2</v>
      </c>
      <c r="G430" s="78" t="s">
        <v>75</v>
      </c>
      <c r="H430" s="12">
        <v>870</v>
      </c>
      <c r="I430" s="16">
        <v>3000</v>
      </c>
      <c r="J430" s="16">
        <v>3000</v>
      </c>
      <c r="K430" s="16">
        <v>3000</v>
      </c>
    </row>
    <row r="431" spans="1:11" s="5" customFormat="1" ht="56.25" x14ac:dyDescent="0.2">
      <c r="A431" s="75" t="s">
        <v>252</v>
      </c>
      <c r="B431" s="77">
        <v>94</v>
      </c>
      <c r="C431" s="70">
        <v>113</v>
      </c>
      <c r="D431" s="13" t="s">
        <v>4</v>
      </c>
      <c r="E431" s="14" t="s">
        <v>3</v>
      </c>
      <c r="F431" s="13" t="s">
        <v>2</v>
      </c>
      <c r="G431" s="78" t="s">
        <v>139</v>
      </c>
      <c r="H431" s="12" t="s">
        <v>7</v>
      </c>
      <c r="I431" s="16">
        <f>I432</f>
        <v>13576.6</v>
      </c>
      <c r="J431" s="16">
        <f t="shared" ref="J431:K431" si="251">J432</f>
        <v>17860.900000000001</v>
      </c>
      <c r="K431" s="16">
        <f t="shared" si="251"/>
        <v>8132.5</v>
      </c>
    </row>
    <row r="432" spans="1:11" s="5" customFormat="1" x14ac:dyDescent="0.2">
      <c r="A432" s="75" t="s">
        <v>71</v>
      </c>
      <c r="B432" s="77">
        <v>94</v>
      </c>
      <c r="C432" s="70">
        <v>113</v>
      </c>
      <c r="D432" s="13" t="s">
        <v>4</v>
      </c>
      <c r="E432" s="14" t="s">
        <v>3</v>
      </c>
      <c r="F432" s="13" t="s">
        <v>2</v>
      </c>
      <c r="G432" s="78" t="s">
        <v>139</v>
      </c>
      <c r="H432" s="12">
        <v>800</v>
      </c>
      <c r="I432" s="16">
        <f>I433</f>
        <v>13576.6</v>
      </c>
      <c r="J432" s="16">
        <f t="shared" ref="J432:K432" si="252">J433</f>
        <v>17860.900000000001</v>
      </c>
      <c r="K432" s="16">
        <f t="shared" si="252"/>
        <v>8132.5</v>
      </c>
    </row>
    <row r="433" spans="1:11" s="5" customFormat="1" x14ac:dyDescent="0.2">
      <c r="A433" s="75" t="s">
        <v>140</v>
      </c>
      <c r="B433" s="77">
        <v>94</v>
      </c>
      <c r="C433" s="70">
        <v>113</v>
      </c>
      <c r="D433" s="13" t="s">
        <v>4</v>
      </c>
      <c r="E433" s="14" t="s">
        <v>3</v>
      </c>
      <c r="F433" s="13" t="s">
        <v>2</v>
      </c>
      <c r="G433" s="78" t="s">
        <v>139</v>
      </c>
      <c r="H433" s="12">
        <v>870</v>
      </c>
      <c r="I433" s="16">
        <f>13876.6-300</f>
        <v>13576.6</v>
      </c>
      <c r="J433" s="16">
        <v>17860.900000000001</v>
      </c>
      <c r="K433" s="16">
        <f>8182.5-50</f>
        <v>8132.5</v>
      </c>
    </row>
    <row r="434" spans="1:11" s="5" customFormat="1" x14ac:dyDescent="0.2">
      <c r="A434" s="75" t="s">
        <v>138</v>
      </c>
      <c r="B434" s="77">
        <v>94</v>
      </c>
      <c r="C434" s="70">
        <v>200</v>
      </c>
      <c r="D434" s="13" t="s">
        <v>7</v>
      </c>
      <c r="E434" s="14" t="s">
        <v>7</v>
      </c>
      <c r="F434" s="13" t="s">
        <v>7</v>
      </c>
      <c r="G434" s="78" t="s">
        <v>7</v>
      </c>
      <c r="H434" s="12" t="s">
        <v>7</v>
      </c>
      <c r="I434" s="16">
        <f>I435</f>
        <v>3408.0623000000001</v>
      </c>
      <c r="J434" s="16">
        <f t="shared" ref="J434:K434" si="253">J435</f>
        <v>3443.5843</v>
      </c>
      <c r="K434" s="16">
        <f t="shared" si="253"/>
        <v>3581.0136000000002</v>
      </c>
    </row>
    <row r="435" spans="1:11" s="5" customFormat="1" x14ac:dyDescent="0.2">
      <c r="A435" s="75" t="s">
        <v>137</v>
      </c>
      <c r="B435" s="77">
        <v>94</v>
      </c>
      <c r="C435" s="70">
        <v>203</v>
      </c>
      <c r="D435" s="13" t="s">
        <v>7</v>
      </c>
      <c r="E435" s="14" t="s">
        <v>7</v>
      </c>
      <c r="F435" s="13" t="s">
        <v>7</v>
      </c>
      <c r="G435" s="78" t="s">
        <v>7</v>
      </c>
      <c r="H435" s="12" t="s">
        <v>7</v>
      </c>
      <c r="I435" s="16">
        <f>I436</f>
        <v>3408.0623000000001</v>
      </c>
      <c r="J435" s="16">
        <f t="shared" ref="J435:K435" si="254">J436</f>
        <v>3443.5843</v>
      </c>
      <c r="K435" s="16">
        <f t="shared" si="254"/>
        <v>3581.0136000000002</v>
      </c>
    </row>
    <row r="436" spans="1:11" s="5" customFormat="1" ht="56.25" x14ac:dyDescent="0.2">
      <c r="A436" s="100" t="s">
        <v>267</v>
      </c>
      <c r="B436" s="77">
        <v>94</v>
      </c>
      <c r="C436" s="70">
        <v>203</v>
      </c>
      <c r="D436" s="13">
        <v>12</v>
      </c>
      <c r="E436" s="14" t="s">
        <v>3</v>
      </c>
      <c r="F436" s="13" t="s">
        <v>2</v>
      </c>
      <c r="G436" s="78" t="s">
        <v>9</v>
      </c>
      <c r="H436" s="12" t="s">
        <v>7</v>
      </c>
      <c r="I436" s="16">
        <f>I437</f>
        <v>3408.0623000000001</v>
      </c>
      <c r="J436" s="16">
        <f t="shared" ref="J436:K436" si="255">J437</f>
        <v>3443.5843</v>
      </c>
      <c r="K436" s="16">
        <f t="shared" si="255"/>
        <v>3581.0136000000002</v>
      </c>
    </row>
    <row r="437" spans="1:11" s="5" customFormat="1" ht="22.5" x14ac:dyDescent="0.2">
      <c r="A437" s="75" t="s">
        <v>136</v>
      </c>
      <c r="B437" s="77">
        <v>94</v>
      </c>
      <c r="C437" s="70">
        <v>203</v>
      </c>
      <c r="D437" s="13">
        <v>12</v>
      </c>
      <c r="E437" s="14" t="s">
        <v>3</v>
      </c>
      <c r="F437" s="13" t="s">
        <v>2</v>
      </c>
      <c r="G437" s="78" t="s">
        <v>134</v>
      </c>
      <c r="H437" s="12" t="s">
        <v>7</v>
      </c>
      <c r="I437" s="16">
        <f>I438</f>
        <v>3408.0623000000001</v>
      </c>
      <c r="J437" s="16">
        <f t="shared" ref="J437:K437" si="256">J438</f>
        <v>3443.5843</v>
      </c>
      <c r="K437" s="16">
        <f t="shared" si="256"/>
        <v>3581.0136000000002</v>
      </c>
    </row>
    <row r="438" spans="1:11" s="5" customFormat="1" x14ac:dyDescent="0.2">
      <c r="A438" s="75" t="s">
        <v>29</v>
      </c>
      <c r="B438" s="77">
        <v>94</v>
      </c>
      <c r="C438" s="70">
        <v>203</v>
      </c>
      <c r="D438" s="13">
        <v>12</v>
      </c>
      <c r="E438" s="14" t="s">
        <v>3</v>
      </c>
      <c r="F438" s="13" t="s">
        <v>2</v>
      </c>
      <c r="G438" s="78" t="s">
        <v>134</v>
      </c>
      <c r="H438" s="12">
        <v>500</v>
      </c>
      <c r="I438" s="16">
        <f>I439</f>
        <v>3408.0623000000001</v>
      </c>
      <c r="J438" s="16">
        <f t="shared" ref="J438:K438" si="257">J439</f>
        <v>3443.5843</v>
      </c>
      <c r="K438" s="16">
        <f t="shared" si="257"/>
        <v>3581.0136000000002</v>
      </c>
    </row>
    <row r="439" spans="1:11" s="5" customFormat="1" x14ac:dyDescent="0.2">
      <c r="A439" s="75" t="s">
        <v>135</v>
      </c>
      <c r="B439" s="77">
        <v>94</v>
      </c>
      <c r="C439" s="70">
        <v>203</v>
      </c>
      <c r="D439" s="13">
        <v>12</v>
      </c>
      <c r="E439" s="14" t="s">
        <v>3</v>
      </c>
      <c r="F439" s="13" t="s">
        <v>2</v>
      </c>
      <c r="G439" s="78" t="s">
        <v>134</v>
      </c>
      <c r="H439" s="12">
        <v>530</v>
      </c>
      <c r="I439" s="16">
        <v>3408.0623000000001</v>
      </c>
      <c r="J439" s="16">
        <v>3443.5843</v>
      </c>
      <c r="K439" s="16">
        <v>3581.0136000000002</v>
      </c>
    </row>
    <row r="440" spans="1:11" s="5" customFormat="1" x14ac:dyDescent="0.2">
      <c r="A440" s="75" t="s">
        <v>61</v>
      </c>
      <c r="B440" s="77">
        <v>94</v>
      </c>
      <c r="C440" s="70">
        <v>700</v>
      </c>
      <c r="D440" s="13"/>
      <c r="E440" s="14"/>
      <c r="F440" s="13"/>
      <c r="G440" s="78"/>
      <c r="H440" s="12"/>
      <c r="I440" s="16">
        <f>I441</f>
        <v>50</v>
      </c>
      <c r="J440" s="16">
        <f t="shared" ref="J440:K440" si="258">J441</f>
        <v>0</v>
      </c>
      <c r="K440" s="16">
        <f t="shared" si="258"/>
        <v>0</v>
      </c>
    </row>
    <row r="441" spans="1:11" s="5" customFormat="1" ht="22.5" x14ac:dyDescent="0.2">
      <c r="A441" s="75" t="s">
        <v>358</v>
      </c>
      <c r="B441" s="77">
        <v>94</v>
      </c>
      <c r="C441" s="70">
        <v>705</v>
      </c>
      <c r="D441" s="13"/>
      <c r="E441" s="14"/>
      <c r="F441" s="13"/>
      <c r="G441" s="78"/>
      <c r="H441" s="12"/>
      <c r="I441" s="16">
        <f>I442</f>
        <v>50</v>
      </c>
      <c r="J441" s="16">
        <f t="shared" ref="J441:K444" si="259">J442</f>
        <v>0</v>
      </c>
      <c r="K441" s="16">
        <f t="shared" si="259"/>
        <v>0</v>
      </c>
    </row>
    <row r="442" spans="1:11" s="5" customFormat="1" ht="56.25" x14ac:dyDescent="0.2">
      <c r="A442" s="100" t="s">
        <v>267</v>
      </c>
      <c r="B442" s="77">
        <v>94</v>
      </c>
      <c r="C442" s="70">
        <v>705</v>
      </c>
      <c r="D442" s="13">
        <v>12</v>
      </c>
      <c r="E442" s="14" t="s">
        <v>3</v>
      </c>
      <c r="F442" s="13" t="s">
        <v>2</v>
      </c>
      <c r="G442" s="78" t="s">
        <v>9</v>
      </c>
      <c r="H442" s="12"/>
      <c r="I442" s="16">
        <f>I443</f>
        <v>50</v>
      </c>
      <c r="J442" s="16">
        <f t="shared" si="259"/>
        <v>0</v>
      </c>
      <c r="K442" s="16">
        <f t="shared" si="259"/>
        <v>0</v>
      </c>
    </row>
    <row r="443" spans="1:11" s="5" customFormat="1" ht="22.5" x14ac:dyDescent="0.2">
      <c r="A443" s="75" t="s">
        <v>15</v>
      </c>
      <c r="B443" s="77">
        <v>94</v>
      </c>
      <c r="C443" s="70">
        <v>705</v>
      </c>
      <c r="D443" s="13">
        <v>12</v>
      </c>
      <c r="E443" s="14" t="s">
        <v>3</v>
      </c>
      <c r="F443" s="13" t="s">
        <v>2</v>
      </c>
      <c r="G443" s="78" t="s">
        <v>11</v>
      </c>
      <c r="H443" s="12"/>
      <c r="I443" s="16">
        <f>I444</f>
        <v>50</v>
      </c>
      <c r="J443" s="16">
        <f t="shared" si="259"/>
        <v>0</v>
      </c>
      <c r="K443" s="16">
        <f t="shared" si="259"/>
        <v>0</v>
      </c>
    </row>
    <row r="444" spans="1:11" s="5" customFormat="1" ht="22.5" x14ac:dyDescent="0.2">
      <c r="A444" s="75" t="s">
        <v>14</v>
      </c>
      <c r="B444" s="77">
        <v>94</v>
      </c>
      <c r="C444" s="70">
        <v>705</v>
      </c>
      <c r="D444" s="13">
        <v>12</v>
      </c>
      <c r="E444" s="14" t="s">
        <v>3</v>
      </c>
      <c r="F444" s="13" t="s">
        <v>2</v>
      </c>
      <c r="G444" s="78" t="s">
        <v>11</v>
      </c>
      <c r="H444" s="12">
        <v>200</v>
      </c>
      <c r="I444" s="16">
        <f>I445</f>
        <v>50</v>
      </c>
      <c r="J444" s="16">
        <f t="shared" si="259"/>
        <v>0</v>
      </c>
      <c r="K444" s="16">
        <f t="shared" si="259"/>
        <v>0</v>
      </c>
    </row>
    <row r="445" spans="1:11" s="5" customFormat="1" ht="22.5" x14ac:dyDescent="0.2">
      <c r="A445" s="75" t="s">
        <v>13</v>
      </c>
      <c r="B445" s="77">
        <v>94</v>
      </c>
      <c r="C445" s="70">
        <v>705</v>
      </c>
      <c r="D445" s="13">
        <v>12</v>
      </c>
      <c r="E445" s="14" t="s">
        <v>3</v>
      </c>
      <c r="F445" s="13" t="s">
        <v>2</v>
      </c>
      <c r="G445" s="78" t="s">
        <v>11</v>
      </c>
      <c r="H445" s="12">
        <v>240</v>
      </c>
      <c r="I445" s="16">
        <v>50</v>
      </c>
      <c r="J445" s="16">
        <v>0</v>
      </c>
      <c r="K445" s="16">
        <v>0</v>
      </c>
    </row>
    <row r="446" spans="1:11" s="5" customFormat="1" ht="22.5" x14ac:dyDescent="0.2">
      <c r="A446" s="75" t="s">
        <v>373</v>
      </c>
      <c r="B446" s="77">
        <v>94</v>
      </c>
      <c r="C446" s="70">
        <v>1300</v>
      </c>
      <c r="D446" s="13" t="s">
        <v>7</v>
      </c>
      <c r="E446" s="14" t="s">
        <v>7</v>
      </c>
      <c r="F446" s="13" t="s">
        <v>7</v>
      </c>
      <c r="G446" s="78" t="s">
        <v>7</v>
      </c>
      <c r="H446" s="12" t="s">
        <v>7</v>
      </c>
      <c r="I446" s="16">
        <f>I447</f>
        <v>5404.3</v>
      </c>
      <c r="J446" s="16">
        <f t="shared" ref="J446:K446" si="260">J447</f>
        <v>6402.5</v>
      </c>
      <c r="K446" s="16">
        <f t="shared" si="260"/>
        <v>7400.8</v>
      </c>
    </row>
    <row r="447" spans="1:11" s="5" customFormat="1" ht="22.5" x14ac:dyDescent="0.2">
      <c r="A447" s="75" t="s">
        <v>374</v>
      </c>
      <c r="B447" s="77">
        <v>94</v>
      </c>
      <c r="C447" s="70">
        <v>1301</v>
      </c>
      <c r="D447" s="13" t="s">
        <v>7</v>
      </c>
      <c r="E447" s="14" t="s">
        <v>7</v>
      </c>
      <c r="F447" s="13" t="s">
        <v>7</v>
      </c>
      <c r="G447" s="78" t="s">
        <v>7</v>
      </c>
      <c r="H447" s="12" t="s">
        <v>7</v>
      </c>
      <c r="I447" s="16">
        <f>I448</f>
        <v>5404.3</v>
      </c>
      <c r="J447" s="16">
        <f t="shared" ref="J447:K447" si="261">J448</f>
        <v>6402.5</v>
      </c>
      <c r="K447" s="16">
        <f t="shared" si="261"/>
        <v>7400.8</v>
      </c>
    </row>
    <row r="448" spans="1:11" s="5" customFormat="1" ht="56.25" x14ac:dyDescent="0.2">
      <c r="A448" s="100" t="s">
        <v>267</v>
      </c>
      <c r="B448" s="77">
        <v>94</v>
      </c>
      <c r="C448" s="70">
        <v>1301</v>
      </c>
      <c r="D448" s="13">
        <v>12</v>
      </c>
      <c r="E448" s="14" t="s">
        <v>3</v>
      </c>
      <c r="F448" s="13" t="s">
        <v>2</v>
      </c>
      <c r="G448" s="78" t="s">
        <v>9</v>
      </c>
      <c r="H448" s="12" t="s">
        <v>7</v>
      </c>
      <c r="I448" s="16">
        <f>I449</f>
        <v>5404.3</v>
      </c>
      <c r="J448" s="16">
        <f t="shared" ref="J448:K448" si="262">J449</f>
        <v>6402.5</v>
      </c>
      <c r="K448" s="16">
        <f t="shared" si="262"/>
        <v>7400.8</v>
      </c>
    </row>
    <row r="449" spans="1:13" s="5" customFormat="1" x14ac:dyDescent="0.2">
      <c r="A449" s="75" t="s">
        <v>132</v>
      </c>
      <c r="B449" s="77">
        <v>94</v>
      </c>
      <c r="C449" s="70">
        <v>1301</v>
      </c>
      <c r="D449" s="13">
        <v>12</v>
      </c>
      <c r="E449" s="14" t="s">
        <v>3</v>
      </c>
      <c r="F449" s="13" t="s">
        <v>2</v>
      </c>
      <c r="G449" s="78" t="s">
        <v>131</v>
      </c>
      <c r="H449" s="12" t="s">
        <v>7</v>
      </c>
      <c r="I449" s="16">
        <f>I450</f>
        <v>5404.3</v>
      </c>
      <c r="J449" s="16">
        <f t="shared" ref="J449:K449" si="263">J450</f>
        <v>6402.5</v>
      </c>
      <c r="K449" s="16">
        <f t="shared" si="263"/>
        <v>7400.8</v>
      </c>
    </row>
    <row r="450" spans="1:13" s="5" customFormat="1" x14ac:dyDescent="0.2">
      <c r="A450" s="75" t="s">
        <v>133</v>
      </c>
      <c r="B450" s="77">
        <v>94</v>
      </c>
      <c r="C450" s="70">
        <v>1301</v>
      </c>
      <c r="D450" s="13">
        <v>12</v>
      </c>
      <c r="E450" s="14" t="s">
        <v>3</v>
      </c>
      <c r="F450" s="13" t="s">
        <v>2</v>
      </c>
      <c r="G450" s="78" t="s">
        <v>131</v>
      </c>
      <c r="H450" s="12">
        <v>700</v>
      </c>
      <c r="I450" s="16">
        <f>I451</f>
        <v>5404.3</v>
      </c>
      <c r="J450" s="16">
        <f t="shared" ref="J450:K450" si="264">J451</f>
        <v>6402.5</v>
      </c>
      <c r="K450" s="16">
        <f t="shared" si="264"/>
        <v>7400.8</v>
      </c>
    </row>
    <row r="451" spans="1:13" s="5" customFormat="1" x14ac:dyDescent="0.2">
      <c r="A451" s="75" t="s">
        <v>132</v>
      </c>
      <c r="B451" s="77">
        <v>94</v>
      </c>
      <c r="C451" s="70">
        <v>1301</v>
      </c>
      <c r="D451" s="13">
        <v>12</v>
      </c>
      <c r="E451" s="14" t="s">
        <v>3</v>
      </c>
      <c r="F451" s="13" t="s">
        <v>2</v>
      </c>
      <c r="G451" s="78" t="s">
        <v>131</v>
      </c>
      <c r="H451" s="12">
        <v>730</v>
      </c>
      <c r="I451" s="16">
        <v>5404.3</v>
      </c>
      <c r="J451" s="16">
        <v>6402.5</v>
      </c>
      <c r="K451" s="16">
        <v>7400.8</v>
      </c>
    </row>
    <row r="452" spans="1:13" s="5" customFormat="1" ht="33.75" x14ac:dyDescent="0.2">
      <c r="A452" s="75" t="s">
        <v>34</v>
      </c>
      <c r="B452" s="77">
        <v>94</v>
      </c>
      <c r="C452" s="70">
        <v>1400</v>
      </c>
      <c r="D452" s="13" t="s">
        <v>7</v>
      </c>
      <c r="E452" s="14" t="s">
        <v>7</v>
      </c>
      <c r="F452" s="13" t="s">
        <v>7</v>
      </c>
      <c r="G452" s="78" t="s">
        <v>7</v>
      </c>
      <c r="H452" s="12" t="s">
        <v>7</v>
      </c>
      <c r="I452" s="16">
        <f>I453+I461</f>
        <v>28473.1558</v>
      </c>
      <c r="J452" s="16">
        <f t="shared" ref="J452" si="265">J453+J461</f>
        <v>5381.7246400000004</v>
      </c>
      <c r="K452" s="16">
        <f>K453+K461</f>
        <v>5304.0246399999996</v>
      </c>
    </row>
    <row r="453" spans="1:13" s="5" customFormat="1" ht="33.75" x14ac:dyDescent="0.2">
      <c r="A453" s="75" t="s">
        <v>130</v>
      </c>
      <c r="B453" s="77">
        <v>94</v>
      </c>
      <c r="C453" s="70">
        <v>1401</v>
      </c>
      <c r="D453" s="13" t="s">
        <v>7</v>
      </c>
      <c r="E453" s="14" t="s">
        <v>7</v>
      </c>
      <c r="F453" s="13" t="s">
        <v>7</v>
      </c>
      <c r="G453" s="78" t="s">
        <v>7</v>
      </c>
      <c r="H453" s="12" t="s">
        <v>7</v>
      </c>
      <c r="I453" s="16">
        <f>I454</f>
        <v>6524.1558000000005</v>
      </c>
      <c r="J453" s="16">
        <f t="shared" ref="J453:K453" si="266">J454</f>
        <v>5381.7246400000004</v>
      </c>
      <c r="K453" s="16">
        <f t="shared" si="266"/>
        <v>5304.0246399999996</v>
      </c>
    </row>
    <row r="454" spans="1:13" s="5" customFormat="1" ht="56.25" x14ac:dyDescent="0.2">
      <c r="A454" s="100" t="s">
        <v>267</v>
      </c>
      <c r="B454" s="77">
        <v>94</v>
      </c>
      <c r="C454" s="70">
        <v>1401</v>
      </c>
      <c r="D454" s="13">
        <v>12</v>
      </c>
      <c r="E454" s="14" t="s">
        <v>3</v>
      </c>
      <c r="F454" s="13" t="s">
        <v>2</v>
      </c>
      <c r="G454" s="78" t="s">
        <v>9</v>
      </c>
      <c r="H454" s="12" t="s">
        <v>7</v>
      </c>
      <c r="I454" s="16">
        <f>I455+I458</f>
        <v>6524.1558000000005</v>
      </c>
      <c r="J454" s="16">
        <f t="shared" ref="J454:K454" si="267">J455+J458</f>
        <v>5381.7246400000004</v>
      </c>
      <c r="K454" s="16">
        <f t="shared" si="267"/>
        <v>5304.0246399999996</v>
      </c>
    </row>
    <row r="455" spans="1:13" s="5" customFormat="1" x14ac:dyDescent="0.2">
      <c r="A455" s="75" t="s">
        <v>129</v>
      </c>
      <c r="B455" s="77">
        <v>94</v>
      </c>
      <c r="C455" s="70">
        <v>1401</v>
      </c>
      <c r="D455" s="13">
        <v>12</v>
      </c>
      <c r="E455" s="14" t="s">
        <v>3</v>
      </c>
      <c r="F455" s="13" t="s">
        <v>2</v>
      </c>
      <c r="G455" s="78" t="s">
        <v>128</v>
      </c>
      <c r="H455" s="12" t="s">
        <v>7</v>
      </c>
      <c r="I455" s="16">
        <f>I456</f>
        <v>5033.6558000000005</v>
      </c>
      <c r="J455" s="16">
        <f t="shared" ref="J455:K455" si="268">J456</f>
        <v>4026.9246400000002</v>
      </c>
      <c r="K455" s="16">
        <f t="shared" si="268"/>
        <v>4026.9246400000002</v>
      </c>
    </row>
    <row r="456" spans="1:13" s="5" customFormat="1" x14ac:dyDescent="0.2">
      <c r="A456" s="75" t="s">
        <v>29</v>
      </c>
      <c r="B456" s="77">
        <v>94</v>
      </c>
      <c r="C456" s="70">
        <v>1401</v>
      </c>
      <c r="D456" s="13">
        <v>12</v>
      </c>
      <c r="E456" s="14" t="s">
        <v>3</v>
      </c>
      <c r="F456" s="13" t="s">
        <v>2</v>
      </c>
      <c r="G456" s="78" t="s">
        <v>128</v>
      </c>
      <c r="H456" s="12">
        <v>500</v>
      </c>
      <c r="I456" s="16">
        <f>I457</f>
        <v>5033.6558000000005</v>
      </c>
      <c r="J456" s="16">
        <f t="shared" ref="J456:K456" si="269">J457</f>
        <v>4026.9246400000002</v>
      </c>
      <c r="K456" s="16">
        <f t="shared" si="269"/>
        <v>4026.9246400000002</v>
      </c>
    </row>
    <row r="457" spans="1:13" s="5" customFormat="1" x14ac:dyDescent="0.2">
      <c r="A457" s="75" t="s">
        <v>124</v>
      </c>
      <c r="B457" s="77">
        <v>94</v>
      </c>
      <c r="C457" s="70">
        <v>1401</v>
      </c>
      <c r="D457" s="13">
        <v>12</v>
      </c>
      <c r="E457" s="14" t="s">
        <v>3</v>
      </c>
      <c r="F457" s="13" t="s">
        <v>2</v>
      </c>
      <c r="G457" s="78" t="s">
        <v>128</v>
      </c>
      <c r="H457" s="12">
        <v>510</v>
      </c>
      <c r="I457" s="16">
        <v>5033.6558000000005</v>
      </c>
      <c r="J457" s="16">
        <v>4026.9246400000002</v>
      </c>
      <c r="K457" s="16">
        <v>4026.9246400000002</v>
      </c>
    </row>
    <row r="458" spans="1:13" s="5" customFormat="1" ht="22.5" x14ac:dyDescent="0.2">
      <c r="A458" s="75" t="s">
        <v>127</v>
      </c>
      <c r="B458" s="77">
        <v>94</v>
      </c>
      <c r="C458" s="70">
        <v>1401</v>
      </c>
      <c r="D458" s="13">
        <v>12</v>
      </c>
      <c r="E458" s="14" t="s">
        <v>3</v>
      </c>
      <c r="F458" s="13" t="s">
        <v>2</v>
      </c>
      <c r="G458" s="78" t="s">
        <v>126</v>
      </c>
      <c r="H458" s="12" t="s">
        <v>7</v>
      </c>
      <c r="I458" s="16">
        <f>I459</f>
        <v>1490.5</v>
      </c>
      <c r="J458" s="16">
        <f t="shared" ref="J458:K458" si="270">J459</f>
        <v>1354.8</v>
      </c>
      <c r="K458" s="16">
        <f t="shared" si="270"/>
        <v>1277.0999999999999</v>
      </c>
      <c r="L458" s="138"/>
      <c r="M458" s="138"/>
    </row>
    <row r="459" spans="1:13" s="5" customFormat="1" x14ac:dyDescent="0.2">
      <c r="A459" s="75" t="s">
        <v>29</v>
      </c>
      <c r="B459" s="77">
        <v>94</v>
      </c>
      <c r="C459" s="70">
        <v>1401</v>
      </c>
      <c r="D459" s="13">
        <v>12</v>
      </c>
      <c r="E459" s="14" t="s">
        <v>3</v>
      </c>
      <c r="F459" s="13" t="s">
        <v>2</v>
      </c>
      <c r="G459" s="78" t="s">
        <v>126</v>
      </c>
      <c r="H459" s="12">
        <v>500</v>
      </c>
      <c r="I459" s="16">
        <f>I460</f>
        <v>1490.5</v>
      </c>
      <c r="J459" s="16">
        <f t="shared" ref="J459:K459" si="271">J460</f>
        <v>1354.8</v>
      </c>
      <c r="K459" s="16">
        <f t="shared" si="271"/>
        <v>1277.0999999999999</v>
      </c>
      <c r="L459" s="112"/>
      <c r="M459" s="112"/>
    </row>
    <row r="460" spans="1:13" s="5" customFormat="1" x14ac:dyDescent="0.2">
      <c r="A460" s="75" t="s">
        <v>124</v>
      </c>
      <c r="B460" s="77">
        <v>94</v>
      </c>
      <c r="C460" s="70">
        <v>1401</v>
      </c>
      <c r="D460" s="13">
        <v>12</v>
      </c>
      <c r="E460" s="14" t="s">
        <v>3</v>
      </c>
      <c r="F460" s="13" t="s">
        <v>2</v>
      </c>
      <c r="G460" s="78" t="s">
        <v>126</v>
      </c>
      <c r="H460" s="12">
        <v>510</v>
      </c>
      <c r="I460" s="16">
        <v>1490.5</v>
      </c>
      <c r="J460" s="16">
        <v>1354.8</v>
      </c>
      <c r="K460" s="16">
        <v>1277.0999999999999</v>
      </c>
      <c r="L460" s="138"/>
      <c r="M460" s="138"/>
    </row>
    <row r="461" spans="1:13" s="5" customFormat="1" x14ac:dyDescent="0.2">
      <c r="A461" s="75" t="s">
        <v>33</v>
      </c>
      <c r="B461" s="77">
        <v>94</v>
      </c>
      <c r="C461" s="70">
        <v>1403</v>
      </c>
      <c r="D461" s="13" t="s">
        <v>7</v>
      </c>
      <c r="E461" s="14" t="s">
        <v>7</v>
      </c>
      <c r="F461" s="13" t="s">
        <v>7</v>
      </c>
      <c r="G461" s="78" t="s">
        <v>7</v>
      </c>
      <c r="H461" s="12" t="s">
        <v>7</v>
      </c>
      <c r="I461" s="16">
        <f>I462</f>
        <v>21949</v>
      </c>
      <c r="J461" s="16">
        <f t="shared" ref="J461:K461" si="272">J462</f>
        <v>0</v>
      </c>
      <c r="K461" s="16">
        <f t="shared" si="272"/>
        <v>0</v>
      </c>
      <c r="L461" s="138"/>
      <c r="M461" s="138"/>
    </row>
    <row r="462" spans="1:13" s="5" customFormat="1" ht="56.25" x14ac:dyDescent="0.2">
      <c r="A462" s="100" t="s">
        <v>267</v>
      </c>
      <c r="B462" s="77">
        <v>94</v>
      </c>
      <c r="C462" s="70">
        <v>1403</v>
      </c>
      <c r="D462" s="13">
        <v>12</v>
      </c>
      <c r="E462" s="14" t="s">
        <v>3</v>
      </c>
      <c r="F462" s="13" t="s">
        <v>2</v>
      </c>
      <c r="G462" s="78" t="s">
        <v>9</v>
      </c>
      <c r="H462" s="12" t="s">
        <v>7</v>
      </c>
      <c r="I462" s="16">
        <f>I463</f>
        <v>21949</v>
      </c>
      <c r="J462" s="16">
        <f t="shared" ref="J462:K462" si="273">J463</f>
        <v>0</v>
      </c>
      <c r="K462" s="16">
        <f t="shared" si="273"/>
        <v>0</v>
      </c>
    </row>
    <row r="463" spans="1:13" s="5" customFormat="1" ht="22.5" x14ac:dyDescent="0.2">
      <c r="A463" s="75" t="s">
        <v>125</v>
      </c>
      <c r="B463" s="77">
        <v>94</v>
      </c>
      <c r="C463" s="70">
        <v>1403</v>
      </c>
      <c r="D463" s="13">
        <v>12</v>
      </c>
      <c r="E463" s="14" t="s">
        <v>3</v>
      </c>
      <c r="F463" s="13" t="s">
        <v>2</v>
      </c>
      <c r="G463" s="78" t="s">
        <v>123</v>
      </c>
      <c r="H463" s="12" t="s">
        <v>7</v>
      </c>
      <c r="I463" s="16">
        <f>I464</f>
        <v>21949</v>
      </c>
      <c r="J463" s="16">
        <f t="shared" ref="J463:K463" si="274">J464</f>
        <v>0</v>
      </c>
      <c r="K463" s="16">
        <f t="shared" si="274"/>
        <v>0</v>
      </c>
    </row>
    <row r="464" spans="1:13" s="5" customFormat="1" x14ac:dyDescent="0.2">
      <c r="A464" s="75" t="s">
        <v>29</v>
      </c>
      <c r="B464" s="77">
        <v>94</v>
      </c>
      <c r="C464" s="70">
        <v>1403</v>
      </c>
      <c r="D464" s="13">
        <v>12</v>
      </c>
      <c r="E464" s="14" t="s">
        <v>3</v>
      </c>
      <c r="F464" s="13" t="s">
        <v>2</v>
      </c>
      <c r="G464" s="78" t="s">
        <v>123</v>
      </c>
      <c r="H464" s="12">
        <v>500</v>
      </c>
      <c r="I464" s="16">
        <f>I465</f>
        <v>21949</v>
      </c>
      <c r="J464" s="16">
        <f t="shared" ref="J464:K464" si="275">J465</f>
        <v>0</v>
      </c>
      <c r="K464" s="16">
        <f t="shared" si="275"/>
        <v>0</v>
      </c>
    </row>
    <row r="465" spans="1:11" s="5" customFormat="1" x14ac:dyDescent="0.2">
      <c r="A465" s="75" t="s">
        <v>28</v>
      </c>
      <c r="B465" s="77">
        <v>94</v>
      </c>
      <c r="C465" s="70">
        <v>1403</v>
      </c>
      <c r="D465" s="13">
        <v>12</v>
      </c>
      <c r="E465" s="14" t="s">
        <v>3</v>
      </c>
      <c r="F465" s="13" t="s">
        <v>2</v>
      </c>
      <c r="G465" s="78" t="s">
        <v>123</v>
      </c>
      <c r="H465" s="12">
        <v>540</v>
      </c>
      <c r="I465" s="16">
        <v>21949</v>
      </c>
      <c r="J465" s="16">
        <v>0</v>
      </c>
      <c r="K465" s="16">
        <v>0</v>
      </c>
    </row>
    <row r="466" spans="1:11" s="5" customFormat="1" ht="33.75" x14ac:dyDescent="0.2">
      <c r="A466" s="100" t="s">
        <v>122</v>
      </c>
      <c r="B466" s="114">
        <v>136</v>
      </c>
      <c r="C466" s="57" t="s">
        <v>7</v>
      </c>
      <c r="D466" s="23" t="s">
        <v>7</v>
      </c>
      <c r="E466" s="24" t="s">
        <v>7</v>
      </c>
      <c r="F466" s="23" t="s">
        <v>7</v>
      </c>
      <c r="G466" s="25" t="s">
        <v>7</v>
      </c>
      <c r="H466" s="8" t="s">
        <v>7</v>
      </c>
      <c r="I466" s="31">
        <f>I467+I483+I518+I512</f>
        <v>12000.399999999998</v>
      </c>
      <c r="J466" s="31">
        <f t="shared" ref="J466:K466" si="276">J467+J483+J518+J512</f>
        <v>11910.6</v>
      </c>
      <c r="K466" s="31">
        <f t="shared" si="276"/>
        <v>12301.999999999998</v>
      </c>
    </row>
    <row r="467" spans="1:11" s="5" customFormat="1" x14ac:dyDescent="0.2">
      <c r="A467" s="75" t="s">
        <v>26</v>
      </c>
      <c r="B467" s="77">
        <v>136</v>
      </c>
      <c r="C467" s="70">
        <v>100</v>
      </c>
      <c r="D467" s="13" t="s">
        <v>7</v>
      </c>
      <c r="E467" s="14" t="s">
        <v>7</v>
      </c>
      <c r="F467" s="13" t="s">
        <v>7</v>
      </c>
      <c r="G467" s="78" t="s">
        <v>7</v>
      </c>
      <c r="H467" s="12" t="s">
        <v>7</v>
      </c>
      <c r="I467" s="16">
        <f>I468+I473</f>
        <v>1041</v>
      </c>
      <c r="J467" s="16">
        <f t="shared" ref="J467:K467" si="277">J468+J473</f>
        <v>889.40000000000009</v>
      </c>
      <c r="K467" s="16">
        <f t="shared" si="277"/>
        <v>889.40000000000009</v>
      </c>
    </row>
    <row r="468" spans="1:11" s="5" customFormat="1" ht="40.5" customHeight="1" x14ac:dyDescent="0.2">
      <c r="A468" s="75" t="s">
        <v>92</v>
      </c>
      <c r="B468" s="77">
        <v>136</v>
      </c>
      <c r="C468" s="70">
        <v>104</v>
      </c>
      <c r="D468" s="13" t="s">
        <v>7</v>
      </c>
      <c r="E468" s="14" t="s">
        <v>7</v>
      </c>
      <c r="F468" s="13" t="s">
        <v>7</v>
      </c>
      <c r="G468" s="78" t="s">
        <v>7</v>
      </c>
      <c r="H468" s="12" t="s">
        <v>7</v>
      </c>
      <c r="I468" s="16">
        <f>I469</f>
        <v>35</v>
      </c>
      <c r="J468" s="16">
        <f t="shared" ref="J468:K468" si="278">J469</f>
        <v>35</v>
      </c>
      <c r="K468" s="16">
        <f t="shared" si="278"/>
        <v>35</v>
      </c>
    </row>
    <row r="469" spans="1:11" s="5" customFormat="1" ht="45" x14ac:dyDescent="0.2">
      <c r="A469" s="100" t="s">
        <v>269</v>
      </c>
      <c r="B469" s="77">
        <v>136</v>
      </c>
      <c r="C469" s="70">
        <v>104</v>
      </c>
      <c r="D469" s="13" t="s">
        <v>111</v>
      </c>
      <c r="E469" s="14" t="s">
        <v>3</v>
      </c>
      <c r="F469" s="13" t="s">
        <v>2</v>
      </c>
      <c r="G469" s="78" t="s">
        <v>9</v>
      </c>
      <c r="H469" s="12" t="s">
        <v>7</v>
      </c>
      <c r="I469" s="16">
        <f>I470</f>
        <v>35</v>
      </c>
      <c r="J469" s="16">
        <f t="shared" ref="J469:K469" si="279">J470</f>
        <v>35</v>
      </c>
      <c r="K469" s="16">
        <f t="shared" si="279"/>
        <v>35</v>
      </c>
    </row>
    <row r="470" spans="1:11" s="5" customFormat="1" ht="22.5" x14ac:dyDescent="0.2">
      <c r="A470" s="75" t="s">
        <v>121</v>
      </c>
      <c r="B470" s="77">
        <v>136</v>
      </c>
      <c r="C470" s="70">
        <v>104</v>
      </c>
      <c r="D470" s="13" t="s">
        <v>111</v>
      </c>
      <c r="E470" s="14" t="s">
        <v>3</v>
      </c>
      <c r="F470" s="13" t="s">
        <v>2</v>
      </c>
      <c r="G470" s="78" t="s">
        <v>120</v>
      </c>
      <c r="H470" s="12" t="s">
        <v>7</v>
      </c>
      <c r="I470" s="16">
        <f>I471</f>
        <v>35</v>
      </c>
      <c r="J470" s="16">
        <f t="shared" ref="J470:K470" si="280">J471</f>
        <v>35</v>
      </c>
      <c r="K470" s="16">
        <f t="shared" si="280"/>
        <v>35</v>
      </c>
    </row>
    <row r="471" spans="1:11" s="5" customFormat="1" ht="26.1" customHeight="1" x14ac:dyDescent="0.2">
      <c r="A471" s="75" t="s">
        <v>14</v>
      </c>
      <c r="B471" s="77">
        <v>136</v>
      </c>
      <c r="C471" s="70">
        <v>104</v>
      </c>
      <c r="D471" s="13" t="s">
        <v>111</v>
      </c>
      <c r="E471" s="14" t="s">
        <v>3</v>
      </c>
      <c r="F471" s="13" t="s">
        <v>2</v>
      </c>
      <c r="G471" s="78" t="s">
        <v>120</v>
      </c>
      <c r="H471" s="12">
        <v>200</v>
      </c>
      <c r="I471" s="16">
        <f>I472</f>
        <v>35</v>
      </c>
      <c r="J471" s="16">
        <f>J472</f>
        <v>35</v>
      </c>
      <c r="K471" s="16">
        <f>K472</f>
        <v>35</v>
      </c>
    </row>
    <row r="472" spans="1:11" s="5" customFormat="1" ht="22.5" x14ac:dyDescent="0.2">
      <c r="A472" s="75" t="s">
        <v>13</v>
      </c>
      <c r="B472" s="77">
        <v>136</v>
      </c>
      <c r="C472" s="70">
        <v>104</v>
      </c>
      <c r="D472" s="13" t="s">
        <v>111</v>
      </c>
      <c r="E472" s="14" t="s">
        <v>3</v>
      </c>
      <c r="F472" s="13" t="s">
        <v>2</v>
      </c>
      <c r="G472" s="78" t="s">
        <v>120</v>
      </c>
      <c r="H472" s="12">
        <v>240</v>
      </c>
      <c r="I472" s="16">
        <v>35</v>
      </c>
      <c r="J472" s="16">
        <v>35</v>
      </c>
      <c r="K472" s="16">
        <v>35</v>
      </c>
    </row>
    <row r="473" spans="1:11" s="5" customFormat="1" x14ac:dyDescent="0.2">
      <c r="A473" s="75" t="s">
        <v>85</v>
      </c>
      <c r="B473" s="77">
        <v>136</v>
      </c>
      <c r="C473" s="70">
        <v>113</v>
      </c>
      <c r="D473" s="13" t="s">
        <v>7</v>
      </c>
      <c r="E473" s="14" t="s">
        <v>7</v>
      </c>
      <c r="F473" s="13" t="s">
        <v>7</v>
      </c>
      <c r="G473" s="78" t="s">
        <v>7</v>
      </c>
      <c r="H473" s="12" t="s">
        <v>7</v>
      </c>
      <c r="I473" s="16">
        <f>I474+I478</f>
        <v>1006</v>
      </c>
      <c r="J473" s="16">
        <f t="shared" ref="J473:K473" si="281">J474+J478</f>
        <v>854.40000000000009</v>
      </c>
      <c r="K473" s="16">
        <f t="shared" si="281"/>
        <v>854.40000000000009</v>
      </c>
    </row>
    <row r="474" spans="1:11" s="5" customFormat="1" ht="45" x14ac:dyDescent="0.2">
      <c r="A474" s="100" t="s">
        <v>269</v>
      </c>
      <c r="B474" s="77">
        <v>136</v>
      </c>
      <c r="C474" s="70">
        <v>113</v>
      </c>
      <c r="D474" s="13" t="s">
        <v>111</v>
      </c>
      <c r="E474" s="14" t="s">
        <v>3</v>
      </c>
      <c r="F474" s="13" t="s">
        <v>2</v>
      </c>
      <c r="G474" s="78" t="s">
        <v>9</v>
      </c>
      <c r="H474" s="12" t="s">
        <v>7</v>
      </c>
      <c r="I474" s="16">
        <f>I475</f>
        <v>608</v>
      </c>
      <c r="J474" s="16">
        <f t="shared" ref="J474:K476" si="282">J475</f>
        <v>547.20000000000005</v>
      </c>
      <c r="K474" s="16">
        <f t="shared" si="282"/>
        <v>547.20000000000005</v>
      </c>
    </row>
    <row r="475" spans="1:11" s="5" customFormat="1" ht="33.75" x14ac:dyDescent="0.2">
      <c r="A475" s="75" t="s">
        <v>119</v>
      </c>
      <c r="B475" s="77">
        <v>136</v>
      </c>
      <c r="C475" s="70">
        <v>113</v>
      </c>
      <c r="D475" s="13" t="s">
        <v>111</v>
      </c>
      <c r="E475" s="14" t="s">
        <v>3</v>
      </c>
      <c r="F475" s="13" t="s">
        <v>2</v>
      </c>
      <c r="G475" s="78" t="s">
        <v>118</v>
      </c>
      <c r="H475" s="12" t="s">
        <v>7</v>
      </c>
      <c r="I475" s="16">
        <f>I476</f>
        <v>608</v>
      </c>
      <c r="J475" s="16">
        <f t="shared" si="282"/>
        <v>547.20000000000005</v>
      </c>
      <c r="K475" s="16">
        <f t="shared" si="282"/>
        <v>547.20000000000005</v>
      </c>
    </row>
    <row r="476" spans="1:11" s="5" customFormat="1" x14ac:dyDescent="0.2">
      <c r="A476" s="75" t="s">
        <v>71</v>
      </c>
      <c r="B476" s="77">
        <v>136</v>
      </c>
      <c r="C476" s="70">
        <v>113</v>
      </c>
      <c r="D476" s="13" t="s">
        <v>111</v>
      </c>
      <c r="E476" s="14" t="s">
        <v>3</v>
      </c>
      <c r="F476" s="13" t="s">
        <v>2</v>
      </c>
      <c r="G476" s="78" t="s">
        <v>118</v>
      </c>
      <c r="H476" s="12">
        <v>800</v>
      </c>
      <c r="I476" s="16">
        <f>I477</f>
        <v>608</v>
      </c>
      <c r="J476" s="16">
        <f t="shared" si="282"/>
        <v>547.20000000000005</v>
      </c>
      <c r="K476" s="16">
        <f t="shared" si="282"/>
        <v>547.20000000000005</v>
      </c>
    </row>
    <row r="477" spans="1:11" s="5" customFormat="1" ht="33.75" x14ac:dyDescent="0.2">
      <c r="A477" s="75" t="s">
        <v>112</v>
      </c>
      <c r="B477" s="77">
        <v>136</v>
      </c>
      <c r="C477" s="70">
        <v>113</v>
      </c>
      <c r="D477" s="13" t="s">
        <v>111</v>
      </c>
      <c r="E477" s="14" t="s">
        <v>3</v>
      </c>
      <c r="F477" s="13" t="s">
        <v>2</v>
      </c>
      <c r="G477" s="78" t="s">
        <v>118</v>
      </c>
      <c r="H477" s="12">
        <v>810</v>
      </c>
      <c r="I477" s="16">
        <v>608</v>
      </c>
      <c r="J477" s="16">
        <v>547.20000000000005</v>
      </c>
      <c r="K477" s="16">
        <v>547.20000000000005</v>
      </c>
    </row>
    <row r="478" spans="1:11" s="5" customFormat="1" ht="56.1" customHeight="1" x14ac:dyDescent="0.2">
      <c r="A478" s="100" t="s">
        <v>276</v>
      </c>
      <c r="B478" s="77">
        <v>136</v>
      </c>
      <c r="C478" s="70">
        <v>113</v>
      </c>
      <c r="D478" s="13">
        <v>11</v>
      </c>
      <c r="E478" s="14" t="s">
        <v>3</v>
      </c>
      <c r="F478" s="13" t="s">
        <v>2</v>
      </c>
      <c r="G478" s="78" t="s">
        <v>9</v>
      </c>
      <c r="H478" s="12" t="s">
        <v>7</v>
      </c>
      <c r="I478" s="16">
        <f t="shared" ref="I478:K479" si="283">I479</f>
        <v>398</v>
      </c>
      <c r="J478" s="16">
        <f t="shared" si="283"/>
        <v>307.2</v>
      </c>
      <c r="K478" s="16">
        <f t="shared" si="283"/>
        <v>307.2</v>
      </c>
    </row>
    <row r="479" spans="1:11" s="5" customFormat="1" ht="22.5" x14ac:dyDescent="0.2">
      <c r="A479" s="100" t="s">
        <v>298</v>
      </c>
      <c r="B479" s="77">
        <v>136</v>
      </c>
      <c r="C479" s="70">
        <v>113</v>
      </c>
      <c r="D479" s="13">
        <v>11</v>
      </c>
      <c r="E479" s="14">
        <v>1</v>
      </c>
      <c r="F479" s="13" t="s">
        <v>2</v>
      </c>
      <c r="G479" s="78" t="s">
        <v>9</v>
      </c>
      <c r="H479" s="12"/>
      <c r="I479" s="16">
        <f t="shared" si="283"/>
        <v>398</v>
      </c>
      <c r="J479" s="16">
        <f t="shared" si="283"/>
        <v>307.2</v>
      </c>
      <c r="K479" s="16">
        <f t="shared" si="283"/>
        <v>307.2</v>
      </c>
    </row>
    <row r="480" spans="1:11" s="5" customFormat="1" ht="29.1" customHeight="1" x14ac:dyDescent="0.2">
      <c r="A480" s="75" t="s">
        <v>80</v>
      </c>
      <c r="B480" s="77">
        <v>136</v>
      </c>
      <c r="C480" s="70">
        <v>113</v>
      </c>
      <c r="D480" s="13">
        <v>11</v>
      </c>
      <c r="E480" s="14">
        <v>1</v>
      </c>
      <c r="F480" s="13" t="s">
        <v>2</v>
      </c>
      <c r="G480" s="78" t="s">
        <v>79</v>
      </c>
      <c r="H480" s="12" t="s">
        <v>7</v>
      </c>
      <c r="I480" s="16">
        <f>I481</f>
        <v>398</v>
      </c>
      <c r="J480" s="16">
        <f t="shared" ref="J480:K481" si="284">J481</f>
        <v>307.2</v>
      </c>
      <c r="K480" s="16">
        <f t="shared" si="284"/>
        <v>307.2</v>
      </c>
    </row>
    <row r="481" spans="1:11" s="5" customFormat="1" ht="26.1" customHeight="1" x14ac:dyDescent="0.2">
      <c r="A481" s="75" t="s">
        <v>14</v>
      </c>
      <c r="B481" s="77">
        <v>136</v>
      </c>
      <c r="C481" s="70">
        <v>113</v>
      </c>
      <c r="D481" s="13">
        <v>11</v>
      </c>
      <c r="E481" s="14">
        <v>1</v>
      </c>
      <c r="F481" s="13" t="s">
        <v>2</v>
      </c>
      <c r="G481" s="78" t="s">
        <v>79</v>
      </c>
      <c r="H481" s="12">
        <v>200</v>
      </c>
      <c r="I481" s="16">
        <f>I482</f>
        <v>398</v>
      </c>
      <c r="J481" s="16">
        <f t="shared" si="284"/>
        <v>307.2</v>
      </c>
      <c r="K481" s="16">
        <f t="shared" si="284"/>
        <v>307.2</v>
      </c>
    </row>
    <row r="482" spans="1:11" s="5" customFormat="1" ht="28.15" customHeight="1" x14ac:dyDescent="0.2">
      <c r="A482" s="75" t="s">
        <v>13</v>
      </c>
      <c r="B482" s="77">
        <v>136</v>
      </c>
      <c r="C482" s="70">
        <v>113</v>
      </c>
      <c r="D482" s="13">
        <v>11</v>
      </c>
      <c r="E482" s="14">
        <v>1</v>
      </c>
      <c r="F482" s="13" t="s">
        <v>2</v>
      </c>
      <c r="G482" s="78" t="s">
        <v>79</v>
      </c>
      <c r="H482" s="12">
        <v>240</v>
      </c>
      <c r="I482" s="16">
        <v>398</v>
      </c>
      <c r="J482" s="16">
        <v>307.2</v>
      </c>
      <c r="K482" s="16">
        <v>307.2</v>
      </c>
    </row>
    <row r="483" spans="1:11" s="5" customFormat="1" ht="21" customHeight="1" x14ac:dyDescent="0.2">
      <c r="A483" s="75" t="s">
        <v>104</v>
      </c>
      <c r="B483" s="77">
        <v>136</v>
      </c>
      <c r="C483" s="70">
        <v>400</v>
      </c>
      <c r="D483" s="13" t="s">
        <v>7</v>
      </c>
      <c r="E483" s="14" t="s">
        <v>7</v>
      </c>
      <c r="F483" s="13" t="s">
        <v>7</v>
      </c>
      <c r="G483" s="78" t="s">
        <v>7</v>
      </c>
      <c r="H483" s="12" t="s">
        <v>7</v>
      </c>
      <c r="I483" s="16">
        <f>I484+I489</f>
        <v>10792.099999999999</v>
      </c>
      <c r="J483" s="16">
        <f>J484+J489</f>
        <v>10853.900000000001</v>
      </c>
      <c r="K483" s="16">
        <f>K484+K489</f>
        <v>11245.3</v>
      </c>
    </row>
    <row r="484" spans="1:11" s="5" customFormat="1" ht="21" customHeight="1" x14ac:dyDescent="0.2">
      <c r="A484" s="75" t="s">
        <v>117</v>
      </c>
      <c r="B484" s="77">
        <v>136</v>
      </c>
      <c r="C484" s="70">
        <v>405</v>
      </c>
      <c r="D484" s="13" t="s">
        <v>7</v>
      </c>
      <c r="E484" s="14" t="s">
        <v>7</v>
      </c>
      <c r="F484" s="13" t="s">
        <v>7</v>
      </c>
      <c r="G484" s="78" t="s">
        <v>7</v>
      </c>
      <c r="H484" s="12" t="s">
        <v>7</v>
      </c>
      <c r="I484" s="16">
        <f>I485</f>
        <v>307</v>
      </c>
      <c r="J484" s="16">
        <f t="shared" ref="J484:K485" si="285">J485</f>
        <v>307</v>
      </c>
      <c r="K484" s="16">
        <f t="shared" si="285"/>
        <v>307</v>
      </c>
    </row>
    <row r="485" spans="1:11" s="5" customFormat="1" ht="43.15" customHeight="1" x14ac:dyDescent="0.2">
      <c r="A485" s="100" t="s">
        <v>269</v>
      </c>
      <c r="B485" s="77">
        <v>136</v>
      </c>
      <c r="C485" s="70">
        <v>405</v>
      </c>
      <c r="D485" s="13" t="s">
        <v>111</v>
      </c>
      <c r="E485" s="14" t="s">
        <v>3</v>
      </c>
      <c r="F485" s="13" t="s">
        <v>2</v>
      </c>
      <c r="G485" s="78" t="s">
        <v>9</v>
      </c>
      <c r="H485" s="12" t="s">
        <v>7</v>
      </c>
      <c r="I485" s="16">
        <f>I486</f>
        <v>307</v>
      </c>
      <c r="J485" s="16">
        <f t="shared" si="285"/>
        <v>307</v>
      </c>
      <c r="K485" s="16">
        <f t="shared" si="285"/>
        <v>307</v>
      </c>
    </row>
    <row r="486" spans="1:11" s="5" customFormat="1" ht="22.5" x14ac:dyDescent="0.2">
      <c r="A486" s="75" t="s">
        <v>116</v>
      </c>
      <c r="B486" s="77">
        <v>136</v>
      </c>
      <c r="C486" s="70">
        <v>405</v>
      </c>
      <c r="D486" s="13" t="s">
        <v>111</v>
      </c>
      <c r="E486" s="14" t="s">
        <v>3</v>
      </c>
      <c r="F486" s="13" t="s">
        <v>2</v>
      </c>
      <c r="G486" s="78" t="s">
        <v>115</v>
      </c>
      <c r="H486" s="12" t="s">
        <v>7</v>
      </c>
      <c r="I486" s="16">
        <f t="shared" ref="I486:K487" si="286">I487</f>
        <v>307</v>
      </c>
      <c r="J486" s="16">
        <f t="shared" si="286"/>
        <v>307</v>
      </c>
      <c r="K486" s="16">
        <f t="shared" si="286"/>
        <v>307</v>
      </c>
    </row>
    <row r="487" spans="1:11" s="5" customFormat="1" ht="20.100000000000001" customHeight="1" x14ac:dyDescent="0.2">
      <c r="A487" s="75" t="s">
        <v>71</v>
      </c>
      <c r="B487" s="77">
        <v>136</v>
      </c>
      <c r="C487" s="70">
        <v>405</v>
      </c>
      <c r="D487" s="13" t="s">
        <v>111</v>
      </c>
      <c r="E487" s="14" t="s">
        <v>3</v>
      </c>
      <c r="F487" s="13" t="s">
        <v>2</v>
      </c>
      <c r="G487" s="78" t="s">
        <v>115</v>
      </c>
      <c r="H487" s="12">
        <v>800</v>
      </c>
      <c r="I487" s="16">
        <f t="shared" si="286"/>
        <v>307</v>
      </c>
      <c r="J487" s="16">
        <f t="shared" si="286"/>
        <v>307</v>
      </c>
      <c r="K487" s="16">
        <f t="shared" si="286"/>
        <v>307</v>
      </c>
    </row>
    <row r="488" spans="1:11" s="5" customFormat="1" ht="33.75" x14ac:dyDescent="0.2">
      <c r="A488" s="75" t="s">
        <v>112</v>
      </c>
      <c r="B488" s="77">
        <v>136</v>
      </c>
      <c r="C488" s="70">
        <v>405</v>
      </c>
      <c r="D488" s="13" t="s">
        <v>111</v>
      </c>
      <c r="E488" s="14" t="s">
        <v>3</v>
      </c>
      <c r="F488" s="13" t="s">
        <v>2</v>
      </c>
      <c r="G488" s="78" t="s">
        <v>115</v>
      </c>
      <c r="H488" s="12">
        <v>810</v>
      </c>
      <c r="I488" s="16">
        <v>307</v>
      </c>
      <c r="J488" s="16">
        <v>307</v>
      </c>
      <c r="K488" s="16">
        <v>307</v>
      </c>
    </row>
    <row r="489" spans="1:11" s="5" customFormat="1" x14ac:dyDescent="0.2">
      <c r="A489" s="75" t="s">
        <v>103</v>
      </c>
      <c r="B489" s="77">
        <v>136</v>
      </c>
      <c r="C489" s="70">
        <v>412</v>
      </c>
      <c r="D489" s="13" t="s">
        <v>7</v>
      </c>
      <c r="E489" s="14" t="s">
        <v>7</v>
      </c>
      <c r="F489" s="13" t="s">
        <v>7</v>
      </c>
      <c r="G489" s="78" t="s">
        <v>7</v>
      </c>
      <c r="H489" s="12" t="s">
        <v>7</v>
      </c>
      <c r="I489" s="16">
        <f>I490+I508</f>
        <v>10485.099999999999</v>
      </c>
      <c r="J489" s="16">
        <f t="shared" ref="J489:K489" si="287">J490+J508</f>
        <v>10546.900000000001</v>
      </c>
      <c r="K489" s="16">
        <f t="shared" si="287"/>
        <v>10938.3</v>
      </c>
    </row>
    <row r="490" spans="1:11" s="5" customFormat="1" ht="45" x14ac:dyDescent="0.2">
      <c r="A490" s="100" t="s">
        <v>269</v>
      </c>
      <c r="B490" s="77">
        <v>136</v>
      </c>
      <c r="C490" s="70">
        <v>412</v>
      </c>
      <c r="D490" s="13" t="s">
        <v>111</v>
      </c>
      <c r="E490" s="14" t="s">
        <v>3</v>
      </c>
      <c r="F490" s="13" t="s">
        <v>2</v>
      </c>
      <c r="G490" s="78" t="s">
        <v>9</v>
      </c>
      <c r="H490" s="12" t="s">
        <v>7</v>
      </c>
      <c r="I490" s="16">
        <f>I491+I494+I499+I502+I505</f>
        <v>9825.0999999999985</v>
      </c>
      <c r="J490" s="16">
        <f t="shared" ref="J490:K490" si="288">J491+J494+J499+J502+J505</f>
        <v>9886.9000000000015</v>
      </c>
      <c r="K490" s="16">
        <f t="shared" si="288"/>
        <v>10278.299999999999</v>
      </c>
    </row>
    <row r="491" spans="1:11" s="5" customFormat="1" ht="34.5" customHeight="1" x14ac:dyDescent="0.2">
      <c r="A491" s="75" t="s">
        <v>259</v>
      </c>
      <c r="B491" s="77">
        <v>136</v>
      </c>
      <c r="C491" s="70">
        <v>412</v>
      </c>
      <c r="D491" s="13">
        <v>1</v>
      </c>
      <c r="E491" s="14">
        <v>0</v>
      </c>
      <c r="F491" s="13">
        <v>0</v>
      </c>
      <c r="G491" s="78">
        <v>78270</v>
      </c>
      <c r="H491" s="12"/>
      <c r="I491" s="16">
        <f t="shared" ref="I491:K492" si="289">I492</f>
        <v>417.5</v>
      </c>
      <c r="J491" s="16">
        <f t="shared" si="289"/>
        <v>403</v>
      </c>
      <c r="K491" s="16">
        <f t="shared" si="289"/>
        <v>429.5</v>
      </c>
    </row>
    <row r="492" spans="1:11" s="5" customFormat="1" x14ac:dyDescent="0.2">
      <c r="A492" s="75" t="s">
        <v>71</v>
      </c>
      <c r="B492" s="77">
        <v>136</v>
      </c>
      <c r="C492" s="70">
        <v>412</v>
      </c>
      <c r="D492" s="13">
        <v>1</v>
      </c>
      <c r="E492" s="14">
        <v>0</v>
      </c>
      <c r="F492" s="13">
        <v>0</v>
      </c>
      <c r="G492" s="78">
        <v>78270</v>
      </c>
      <c r="H492" s="12">
        <v>800</v>
      </c>
      <c r="I492" s="16">
        <f t="shared" si="289"/>
        <v>417.5</v>
      </c>
      <c r="J492" s="16">
        <f t="shared" si="289"/>
        <v>403</v>
      </c>
      <c r="K492" s="16">
        <f t="shared" si="289"/>
        <v>429.5</v>
      </c>
    </row>
    <row r="493" spans="1:11" s="5" customFormat="1" ht="36.6" customHeight="1" x14ac:dyDescent="0.2">
      <c r="A493" s="75" t="s">
        <v>112</v>
      </c>
      <c r="B493" s="77">
        <v>136</v>
      </c>
      <c r="C493" s="70">
        <v>412</v>
      </c>
      <c r="D493" s="13">
        <v>1</v>
      </c>
      <c r="E493" s="14">
        <v>0</v>
      </c>
      <c r="F493" s="13">
        <v>0</v>
      </c>
      <c r="G493" s="78">
        <v>78270</v>
      </c>
      <c r="H493" s="12">
        <v>810</v>
      </c>
      <c r="I493" s="16">
        <v>417.5</v>
      </c>
      <c r="J493" s="16">
        <v>403</v>
      </c>
      <c r="K493" s="16">
        <v>429.5</v>
      </c>
    </row>
    <row r="494" spans="1:11" s="5" customFormat="1" ht="22.5" x14ac:dyDescent="0.2">
      <c r="A494" s="75" t="s">
        <v>15</v>
      </c>
      <c r="B494" s="77">
        <v>136</v>
      </c>
      <c r="C494" s="70">
        <v>412</v>
      </c>
      <c r="D494" s="13" t="s">
        <v>111</v>
      </c>
      <c r="E494" s="14" t="s">
        <v>3</v>
      </c>
      <c r="F494" s="13" t="s">
        <v>2</v>
      </c>
      <c r="G494" s="78" t="s">
        <v>11</v>
      </c>
      <c r="H494" s="12" t="s">
        <v>7</v>
      </c>
      <c r="I494" s="16">
        <f>I495+I497</f>
        <v>9077.1999999999989</v>
      </c>
      <c r="J494" s="16">
        <f t="shared" ref="J494:K494" si="290">J495+J497</f>
        <v>9163.1</v>
      </c>
      <c r="K494" s="16">
        <f t="shared" si="290"/>
        <v>9510.4</v>
      </c>
    </row>
    <row r="495" spans="1:11" s="5" customFormat="1" ht="47.1" customHeight="1" x14ac:dyDescent="0.2">
      <c r="A495" s="75" t="s">
        <v>6</v>
      </c>
      <c r="B495" s="77">
        <v>136</v>
      </c>
      <c r="C495" s="70">
        <v>412</v>
      </c>
      <c r="D495" s="13" t="s">
        <v>111</v>
      </c>
      <c r="E495" s="14" t="s">
        <v>3</v>
      </c>
      <c r="F495" s="13" t="s">
        <v>2</v>
      </c>
      <c r="G495" s="78" t="s">
        <v>11</v>
      </c>
      <c r="H495" s="12">
        <v>100</v>
      </c>
      <c r="I495" s="16">
        <f t="shared" ref="I495:K495" si="291">I496</f>
        <v>8902.7999999999993</v>
      </c>
      <c r="J495" s="16">
        <f t="shared" si="291"/>
        <v>8988.7000000000007</v>
      </c>
      <c r="K495" s="16">
        <f t="shared" si="291"/>
        <v>9336</v>
      </c>
    </row>
    <row r="496" spans="1:11" s="5" customFormat="1" ht="22.5" x14ac:dyDescent="0.2">
      <c r="A496" s="75" t="s">
        <v>5</v>
      </c>
      <c r="B496" s="77">
        <v>136</v>
      </c>
      <c r="C496" s="70">
        <v>412</v>
      </c>
      <c r="D496" s="13" t="s">
        <v>111</v>
      </c>
      <c r="E496" s="14" t="s">
        <v>3</v>
      </c>
      <c r="F496" s="13" t="s">
        <v>2</v>
      </c>
      <c r="G496" s="78" t="s">
        <v>11</v>
      </c>
      <c r="H496" s="12">
        <v>120</v>
      </c>
      <c r="I496" s="16">
        <f>8596+306.8</f>
        <v>8902.7999999999993</v>
      </c>
      <c r="J496" s="16">
        <v>8988.7000000000007</v>
      </c>
      <c r="K496" s="16">
        <v>9336</v>
      </c>
    </row>
    <row r="497" spans="1:11" s="5" customFormat="1" ht="25.15" customHeight="1" x14ac:dyDescent="0.2">
      <c r="A497" s="75" t="s">
        <v>14</v>
      </c>
      <c r="B497" s="77">
        <v>136</v>
      </c>
      <c r="C497" s="70">
        <v>412</v>
      </c>
      <c r="D497" s="13" t="s">
        <v>111</v>
      </c>
      <c r="E497" s="14" t="s">
        <v>3</v>
      </c>
      <c r="F497" s="13" t="s">
        <v>2</v>
      </c>
      <c r="G497" s="78" t="s">
        <v>11</v>
      </c>
      <c r="H497" s="12">
        <v>200</v>
      </c>
      <c r="I497" s="16">
        <f t="shared" ref="I497:K497" si="292">I498</f>
        <v>174.4</v>
      </c>
      <c r="J497" s="16">
        <f t="shared" si="292"/>
        <v>174.4</v>
      </c>
      <c r="K497" s="16">
        <f t="shared" si="292"/>
        <v>174.4</v>
      </c>
    </row>
    <row r="498" spans="1:11" s="5" customFormat="1" ht="22.5" x14ac:dyDescent="0.2">
      <c r="A498" s="75" t="s">
        <v>13</v>
      </c>
      <c r="B498" s="77">
        <v>136</v>
      </c>
      <c r="C498" s="70">
        <v>412</v>
      </c>
      <c r="D498" s="13" t="s">
        <v>111</v>
      </c>
      <c r="E498" s="14" t="s">
        <v>3</v>
      </c>
      <c r="F498" s="13" t="s">
        <v>2</v>
      </c>
      <c r="G498" s="78" t="s">
        <v>11</v>
      </c>
      <c r="H498" s="12">
        <v>240</v>
      </c>
      <c r="I498" s="16">
        <f>186.4-12</f>
        <v>174.4</v>
      </c>
      <c r="J498" s="16">
        <f>186.4-12</f>
        <v>174.4</v>
      </c>
      <c r="K498" s="16">
        <f>186.4-12</f>
        <v>174.4</v>
      </c>
    </row>
    <row r="499" spans="1:11" s="5" customFormat="1" ht="22.5" x14ac:dyDescent="0.2">
      <c r="A499" s="75" t="s">
        <v>114</v>
      </c>
      <c r="B499" s="77">
        <v>136</v>
      </c>
      <c r="C499" s="70">
        <v>412</v>
      </c>
      <c r="D499" s="13" t="s">
        <v>111</v>
      </c>
      <c r="E499" s="14" t="s">
        <v>3</v>
      </c>
      <c r="F499" s="13" t="s">
        <v>2</v>
      </c>
      <c r="G499" s="78" t="s">
        <v>113</v>
      </c>
      <c r="H499" s="12" t="s">
        <v>7</v>
      </c>
      <c r="I499" s="16">
        <f t="shared" ref="I499:K500" si="293">I500</f>
        <v>10.9</v>
      </c>
      <c r="J499" s="16">
        <f t="shared" si="293"/>
        <v>10.9</v>
      </c>
      <c r="K499" s="16">
        <f t="shared" si="293"/>
        <v>10.9</v>
      </c>
    </row>
    <row r="500" spans="1:11" s="5" customFormat="1" x14ac:dyDescent="0.2">
      <c r="A500" s="75" t="s">
        <v>71</v>
      </c>
      <c r="B500" s="77">
        <v>136</v>
      </c>
      <c r="C500" s="70">
        <v>412</v>
      </c>
      <c r="D500" s="13" t="s">
        <v>111</v>
      </c>
      <c r="E500" s="14" t="s">
        <v>3</v>
      </c>
      <c r="F500" s="13" t="s">
        <v>2</v>
      </c>
      <c r="G500" s="78" t="s">
        <v>113</v>
      </c>
      <c r="H500" s="12">
        <v>800</v>
      </c>
      <c r="I500" s="16">
        <f>I501</f>
        <v>10.9</v>
      </c>
      <c r="J500" s="16">
        <f t="shared" si="293"/>
        <v>10.9</v>
      </c>
      <c r="K500" s="16">
        <f t="shared" si="293"/>
        <v>10.9</v>
      </c>
    </row>
    <row r="501" spans="1:11" s="5" customFormat="1" ht="33.75" x14ac:dyDescent="0.2">
      <c r="A501" s="75" t="s">
        <v>112</v>
      </c>
      <c r="B501" s="77">
        <v>136</v>
      </c>
      <c r="C501" s="70">
        <v>412</v>
      </c>
      <c r="D501" s="13" t="s">
        <v>111</v>
      </c>
      <c r="E501" s="14" t="s">
        <v>3</v>
      </c>
      <c r="F501" s="13" t="s">
        <v>2</v>
      </c>
      <c r="G501" s="78" t="s">
        <v>113</v>
      </c>
      <c r="H501" s="12">
        <v>810</v>
      </c>
      <c r="I501" s="16">
        <v>10.9</v>
      </c>
      <c r="J501" s="16">
        <v>10.9</v>
      </c>
      <c r="K501" s="16">
        <v>10.9</v>
      </c>
    </row>
    <row r="502" spans="1:11" s="5" customFormat="1" ht="38.65" customHeight="1" x14ac:dyDescent="0.2">
      <c r="A502" s="75" t="s">
        <v>367</v>
      </c>
      <c r="B502" s="77">
        <v>136</v>
      </c>
      <c r="C502" s="70">
        <v>412</v>
      </c>
      <c r="D502" s="13">
        <v>1</v>
      </c>
      <c r="E502" s="14">
        <v>0</v>
      </c>
      <c r="F502" s="13">
        <v>0</v>
      </c>
      <c r="G502" s="78">
        <v>82330</v>
      </c>
      <c r="H502" s="12"/>
      <c r="I502" s="16">
        <f t="shared" ref="I502:K503" si="294">I503</f>
        <v>278.3</v>
      </c>
      <c r="J502" s="16">
        <f t="shared" si="294"/>
        <v>268.7</v>
      </c>
      <c r="K502" s="16">
        <f t="shared" si="294"/>
        <v>286.3</v>
      </c>
    </row>
    <row r="503" spans="1:11" s="5" customFormat="1" x14ac:dyDescent="0.2">
      <c r="A503" s="75" t="s">
        <v>71</v>
      </c>
      <c r="B503" s="77">
        <v>136</v>
      </c>
      <c r="C503" s="70">
        <v>412</v>
      </c>
      <c r="D503" s="13">
        <v>1</v>
      </c>
      <c r="E503" s="14">
        <v>0</v>
      </c>
      <c r="F503" s="13">
        <v>0</v>
      </c>
      <c r="G503" s="78">
        <v>82330</v>
      </c>
      <c r="H503" s="12">
        <v>800</v>
      </c>
      <c r="I503" s="16">
        <f t="shared" si="294"/>
        <v>278.3</v>
      </c>
      <c r="J503" s="16">
        <f t="shared" si="294"/>
        <v>268.7</v>
      </c>
      <c r="K503" s="16">
        <f t="shared" si="294"/>
        <v>286.3</v>
      </c>
    </row>
    <row r="504" spans="1:11" s="5" customFormat="1" ht="33.75" x14ac:dyDescent="0.2">
      <c r="A504" s="75" t="s">
        <v>112</v>
      </c>
      <c r="B504" s="77">
        <v>136</v>
      </c>
      <c r="C504" s="70">
        <v>412</v>
      </c>
      <c r="D504" s="13">
        <v>1</v>
      </c>
      <c r="E504" s="14">
        <v>0</v>
      </c>
      <c r="F504" s="13">
        <v>0</v>
      </c>
      <c r="G504" s="78">
        <v>82330</v>
      </c>
      <c r="H504" s="12">
        <v>810</v>
      </c>
      <c r="I504" s="16">
        <v>278.3</v>
      </c>
      <c r="J504" s="16">
        <v>268.7</v>
      </c>
      <c r="K504" s="16">
        <v>286.3</v>
      </c>
    </row>
    <row r="505" spans="1:11" s="5" customFormat="1" x14ac:dyDescent="0.2">
      <c r="A505" s="75" t="s">
        <v>333</v>
      </c>
      <c r="B505" s="77">
        <v>136</v>
      </c>
      <c r="C505" s="70">
        <v>412</v>
      </c>
      <c r="D505" s="13">
        <v>1</v>
      </c>
      <c r="E505" s="14">
        <v>0</v>
      </c>
      <c r="F505" s="13">
        <v>0</v>
      </c>
      <c r="G505" s="78">
        <v>82340</v>
      </c>
      <c r="H505" s="12"/>
      <c r="I505" s="16">
        <f>I506</f>
        <v>41.2</v>
      </c>
      <c r="J505" s="16">
        <f t="shared" ref="J505:K505" si="295">J506</f>
        <v>41.2</v>
      </c>
      <c r="K505" s="16">
        <f t="shared" si="295"/>
        <v>41.2</v>
      </c>
    </row>
    <row r="506" spans="1:11" s="5" customFormat="1" ht="22.5" x14ac:dyDescent="0.2">
      <c r="A506" s="75" t="s">
        <v>14</v>
      </c>
      <c r="B506" s="77">
        <v>136</v>
      </c>
      <c r="C506" s="70">
        <v>412</v>
      </c>
      <c r="D506" s="13">
        <v>1</v>
      </c>
      <c r="E506" s="14">
        <v>0</v>
      </c>
      <c r="F506" s="13">
        <v>0</v>
      </c>
      <c r="G506" s="78">
        <v>82340</v>
      </c>
      <c r="H506" s="12">
        <v>200</v>
      </c>
      <c r="I506" s="16">
        <f>I507</f>
        <v>41.2</v>
      </c>
      <c r="J506" s="16">
        <f>J507</f>
        <v>41.2</v>
      </c>
      <c r="K506" s="16">
        <f>K507</f>
        <v>41.2</v>
      </c>
    </row>
    <row r="507" spans="1:11" s="5" customFormat="1" ht="22.5" x14ac:dyDescent="0.2">
      <c r="A507" s="75" t="s">
        <v>13</v>
      </c>
      <c r="B507" s="77">
        <v>136</v>
      </c>
      <c r="C507" s="70">
        <v>412</v>
      </c>
      <c r="D507" s="13">
        <v>1</v>
      </c>
      <c r="E507" s="14">
        <v>0</v>
      </c>
      <c r="F507" s="13">
        <v>0</v>
      </c>
      <c r="G507" s="78">
        <v>82340</v>
      </c>
      <c r="H507" s="12">
        <v>240</v>
      </c>
      <c r="I507" s="16">
        <v>41.2</v>
      </c>
      <c r="J507" s="16">
        <v>41.2</v>
      </c>
      <c r="K507" s="16">
        <v>41.2</v>
      </c>
    </row>
    <row r="508" spans="1:11" s="5" customFormat="1" x14ac:dyDescent="0.2">
      <c r="A508" s="75" t="s">
        <v>353</v>
      </c>
      <c r="B508" s="77">
        <v>136</v>
      </c>
      <c r="C508" s="70">
        <v>412</v>
      </c>
      <c r="D508" s="13">
        <v>59</v>
      </c>
      <c r="E508" s="14">
        <v>0</v>
      </c>
      <c r="F508" s="13">
        <v>0</v>
      </c>
      <c r="G508" s="78">
        <v>0</v>
      </c>
      <c r="H508" s="12"/>
      <c r="I508" s="16">
        <f>I509</f>
        <v>660</v>
      </c>
      <c r="J508" s="16">
        <f t="shared" ref="J508:K508" si="296">J509</f>
        <v>660</v>
      </c>
      <c r="K508" s="16">
        <f t="shared" si="296"/>
        <v>660</v>
      </c>
    </row>
    <row r="509" spans="1:11" s="5" customFormat="1" x14ac:dyDescent="0.2">
      <c r="A509" s="75" t="s">
        <v>351</v>
      </c>
      <c r="B509" s="77">
        <v>136</v>
      </c>
      <c r="C509" s="70">
        <v>412</v>
      </c>
      <c r="D509" s="13">
        <v>59</v>
      </c>
      <c r="E509" s="14">
        <v>0</v>
      </c>
      <c r="F509" s="13">
        <v>0</v>
      </c>
      <c r="G509" s="78">
        <v>80970</v>
      </c>
      <c r="H509" s="12"/>
      <c r="I509" s="16">
        <f>I510</f>
        <v>660</v>
      </c>
      <c r="J509" s="16">
        <f t="shared" ref="J509:K510" si="297">J510</f>
        <v>660</v>
      </c>
      <c r="K509" s="16">
        <f t="shared" si="297"/>
        <v>660</v>
      </c>
    </row>
    <row r="510" spans="1:11" s="5" customFormat="1" x14ac:dyDescent="0.2">
      <c r="A510" s="75" t="s">
        <v>71</v>
      </c>
      <c r="B510" s="77">
        <v>136</v>
      </c>
      <c r="C510" s="70">
        <v>412</v>
      </c>
      <c r="D510" s="13">
        <v>59</v>
      </c>
      <c r="E510" s="14">
        <v>0</v>
      </c>
      <c r="F510" s="13">
        <v>0</v>
      </c>
      <c r="G510" s="78">
        <v>80970</v>
      </c>
      <c r="H510" s="12">
        <v>800</v>
      </c>
      <c r="I510" s="16">
        <f>I511</f>
        <v>660</v>
      </c>
      <c r="J510" s="16">
        <f t="shared" si="297"/>
        <v>660</v>
      </c>
      <c r="K510" s="16">
        <f t="shared" si="297"/>
        <v>660</v>
      </c>
    </row>
    <row r="511" spans="1:11" s="5" customFormat="1" x14ac:dyDescent="0.2">
      <c r="A511" s="75" t="s">
        <v>352</v>
      </c>
      <c r="B511" s="77">
        <v>136</v>
      </c>
      <c r="C511" s="70">
        <v>412</v>
      </c>
      <c r="D511" s="13">
        <v>59</v>
      </c>
      <c r="E511" s="14">
        <v>0</v>
      </c>
      <c r="F511" s="13">
        <v>0</v>
      </c>
      <c r="G511" s="78">
        <v>80970</v>
      </c>
      <c r="H511" s="12">
        <v>830</v>
      </c>
      <c r="I511" s="16">
        <v>660</v>
      </c>
      <c r="J511" s="16">
        <v>660</v>
      </c>
      <c r="K511" s="16">
        <v>660</v>
      </c>
    </row>
    <row r="512" spans="1:11" s="5" customFormat="1" x14ac:dyDescent="0.2">
      <c r="A512" s="75" t="s">
        <v>61</v>
      </c>
      <c r="B512" s="77">
        <v>136</v>
      </c>
      <c r="C512" s="70">
        <v>700</v>
      </c>
      <c r="D512" s="13"/>
      <c r="E512" s="14"/>
      <c r="F512" s="13"/>
      <c r="G512" s="78"/>
      <c r="H512" s="12"/>
      <c r="I512" s="16">
        <f>I513</f>
        <v>12</v>
      </c>
      <c r="J512" s="16">
        <f t="shared" ref="J512:K512" si="298">J513</f>
        <v>12</v>
      </c>
      <c r="K512" s="16">
        <f t="shared" si="298"/>
        <v>12</v>
      </c>
    </row>
    <row r="513" spans="1:11" s="5" customFormat="1" ht="22.5" x14ac:dyDescent="0.2">
      <c r="A513" s="75" t="s">
        <v>358</v>
      </c>
      <c r="B513" s="77">
        <v>136</v>
      </c>
      <c r="C513" s="70">
        <v>705</v>
      </c>
      <c r="D513" s="13"/>
      <c r="E513" s="14"/>
      <c r="F513" s="13"/>
      <c r="G513" s="78"/>
      <c r="H513" s="12"/>
      <c r="I513" s="16">
        <f>I514</f>
        <v>12</v>
      </c>
      <c r="J513" s="16">
        <f t="shared" ref="J513:K516" si="299">J514</f>
        <v>12</v>
      </c>
      <c r="K513" s="16">
        <f t="shared" si="299"/>
        <v>12</v>
      </c>
    </row>
    <row r="514" spans="1:11" s="5" customFormat="1" ht="45" x14ac:dyDescent="0.2">
      <c r="A514" s="100" t="s">
        <v>269</v>
      </c>
      <c r="B514" s="77">
        <v>136</v>
      </c>
      <c r="C514" s="70">
        <v>705</v>
      </c>
      <c r="D514" s="13" t="s">
        <v>111</v>
      </c>
      <c r="E514" s="14" t="s">
        <v>3</v>
      </c>
      <c r="F514" s="13" t="s">
        <v>2</v>
      </c>
      <c r="G514" s="78" t="s">
        <v>9</v>
      </c>
      <c r="H514" s="12"/>
      <c r="I514" s="16">
        <f>I515</f>
        <v>12</v>
      </c>
      <c r="J514" s="16">
        <f t="shared" si="299"/>
        <v>12</v>
      </c>
      <c r="K514" s="16">
        <f t="shared" si="299"/>
        <v>12</v>
      </c>
    </row>
    <row r="515" spans="1:11" s="5" customFormat="1" ht="22.5" x14ac:dyDescent="0.2">
      <c r="A515" s="75" t="s">
        <v>15</v>
      </c>
      <c r="B515" s="77">
        <v>136</v>
      </c>
      <c r="C515" s="70">
        <v>705</v>
      </c>
      <c r="D515" s="13" t="s">
        <v>111</v>
      </c>
      <c r="E515" s="14" t="s">
        <v>3</v>
      </c>
      <c r="F515" s="13" t="s">
        <v>2</v>
      </c>
      <c r="G515" s="78" t="s">
        <v>11</v>
      </c>
      <c r="H515" s="12"/>
      <c r="I515" s="16">
        <f>I516</f>
        <v>12</v>
      </c>
      <c r="J515" s="16">
        <f t="shared" si="299"/>
        <v>12</v>
      </c>
      <c r="K515" s="16">
        <f t="shared" si="299"/>
        <v>12</v>
      </c>
    </row>
    <row r="516" spans="1:11" s="5" customFormat="1" ht="22.5" x14ac:dyDescent="0.2">
      <c r="A516" s="75" t="s">
        <v>14</v>
      </c>
      <c r="B516" s="77">
        <v>136</v>
      </c>
      <c r="C516" s="70">
        <v>705</v>
      </c>
      <c r="D516" s="13" t="s">
        <v>111</v>
      </c>
      <c r="E516" s="14" t="s">
        <v>3</v>
      </c>
      <c r="F516" s="13" t="s">
        <v>2</v>
      </c>
      <c r="G516" s="78" t="s">
        <v>11</v>
      </c>
      <c r="H516" s="12">
        <v>200</v>
      </c>
      <c r="I516" s="16">
        <f>I517</f>
        <v>12</v>
      </c>
      <c r="J516" s="16">
        <f t="shared" si="299"/>
        <v>12</v>
      </c>
      <c r="K516" s="16">
        <f t="shared" si="299"/>
        <v>12</v>
      </c>
    </row>
    <row r="517" spans="1:11" s="5" customFormat="1" ht="22.5" x14ac:dyDescent="0.2">
      <c r="A517" s="75" t="s">
        <v>13</v>
      </c>
      <c r="B517" s="77">
        <v>136</v>
      </c>
      <c r="C517" s="70">
        <v>705</v>
      </c>
      <c r="D517" s="13" t="s">
        <v>111</v>
      </c>
      <c r="E517" s="14" t="s">
        <v>3</v>
      </c>
      <c r="F517" s="13" t="s">
        <v>2</v>
      </c>
      <c r="G517" s="78" t="s">
        <v>11</v>
      </c>
      <c r="H517" s="12">
        <v>240</v>
      </c>
      <c r="I517" s="16">
        <v>12</v>
      </c>
      <c r="J517" s="16">
        <v>12</v>
      </c>
      <c r="K517" s="16">
        <v>12</v>
      </c>
    </row>
    <row r="518" spans="1:11" s="5" customFormat="1" x14ac:dyDescent="0.2">
      <c r="A518" s="103" t="s">
        <v>55</v>
      </c>
      <c r="B518" s="77">
        <v>136</v>
      </c>
      <c r="C518" s="70">
        <v>1000</v>
      </c>
      <c r="D518" s="13"/>
      <c r="E518" s="14"/>
      <c r="F518" s="13"/>
      <c r="G518" s="78"/>
      <c r="H518" s="12"/>
      <c r="I518" s="16">
        <f>I519</f>
        <v>155.30000000000001</v>
      </c>
      <c r="J518" s="16">
        <f t="shared" ref="J518:K522" si="300">J519</f>
        <v>155.30000000000001</v>
      </c>
      <c r="K518" s="16">
        <f t="shared" si="300"/>
        <v>155.30000000000001</v>
      </c>
    </row>
    <row r="519" spans="1:11" s="5" customFormat="1" ht="22.5" x14ac:dyDescent="0.2">
      <c r="A519" s="103" t="s">
        <v>311</v>
      </c>
      <c r="B519" s="77">
        <v>136</v>
      </c>
      <c r="C519" s="70">
        <v>1003</v>
      </c>
      <c r="D519" s="13"/>
      <c r="E519" s="14"/>
      <c r="F519" s="13"/>
      <c r="G519" s="78"/>
      <c r="H519" s="12"/>
      <c r="I519" s="16">
        <f>I520</f>
        <v>155.30000000000001</v>
      </c>
      <c r="J519" s="16">
        <f t="shared" si="300"/>
        <v>155.30000000000001</v>
      </c>
      <c r="K519" s="16">
        <f t="shared" si="300"/>
        <v>155.30000000000001</v>
      </c>
    </row>
    <row r="520" spans="1:11" s="5" customFormat="1" ht="45" x14ac:dyDescent="0.2">
      <c r="A520" s="100" t="s">
        <v>274</v>
      </c>
      <c r="B520" s="77">
        <v>136</v>
      </c>
      <c r="C520" s="70">
        <v>1003</v>
      </c>
      <c r="D520" s="13">
        <v>10</v>
      </c>
      <c r="E520" s="14">
        <v>0</v>
      </c>
      <c r="F520" s="13">
        <v>0</v>
      </c>
      <c r="G520" s="78">
        <v>0</v>
      </c>
      <c r="H520" s="12"/>
      <c r="I520" s="16">
        <f>I521</f>
        <v>155.30000000000001</v>
      </c>
      <c r="J520" s="16">
        <f t="shared" si="300"/>
        <v>155.30000000000001</v>
      </c>
      <c r="K520" s="16">
        <f t="shared" si="300"/>
        <v>155.30000000000001</v>
      </c>
    </row>
    <row r="521" spans="1:11" s="5" customFormat="1" ht="23.25" customHeight="1" x14ac:dyDescent="0.2">
      <c r="A521" s="115" t="s">
        <v>342</v>
      </c>
      <c r="B521" s="77">
        <v>136</v>
      </c>
      <c r="C521" s="70">
        <v>1003</v>
      </c>
      <c r="D521" s="13">
        <v>10</v>
      </c>
      <c r="E521" s="14">
        <v>0</v>
      </c>
      <c r="F521" s="13">
        <v>0</v>
      </c>
      <c r="G521" s="78" t="s">
        <v>369</v>
      </c>
      <c r="H521" s="12"/>
      <c r="I521" s="16">
        <f>I522</f>
        <v>155.30000000000001</v>
      </c>
      <c r="J521" s="16">
        <f t="shared" si="300"/>
        <v>155.30000000000001</v>
      </c>
      <c r="K521" s="16">
        <f t="shared" si="300"/>
        <v>155.30000000000001</v>
      </c>
    </row>
    <row r="522" spans="1:11" s="5" customFormat="1" x14ac:dyDescent="0.2">
      <c r="A522" s="75" t="s">
        <v>40</v>
      </c>
      <c r="B522" s="77">
        <v>136</v>
      </c>
      <c r="C522" s="70">
        <v>1003</v>
      </c>
      <c r="D522" s="13">
        <v>10</v>
      </c>
      <c r="E522" s="14">
        <v>0</v>
      </c>
      <c r="F522" s="13">
        <v>0</v>
      </c>
      <c r="G522" s="78" t="s">
        <v>369</v>
      </c>
      <c r="H522" s="12">
        <v>300</v>
      </c>
      <c r="I522" s="16">
        <f>I523</f>
        <v>155.30000000000001</v>
      </c>
      <c r="J522" s="16">
        <f t="shared" si="300"/>
        <v>155.30000000000001</v>
      </c>
      <c r="K522" s="16">
        <f t="shared" si="300"/>
        <v>155.30000000000001</v>
      </c>
    </row>
    <row r="523" spans="1:11" s="5" customFormat="1" ht="30" customHeight="1" x14ac:dyDescent="0.2">
      <c r="A523" s="75" t="s">
        <v>44</v>
      </c>
      <c r="B523" s="77">
        <v>136</v>
      </c>
      <c r="C523" s="70">
        <v>1003</v>
      </c>
      <c r="D523" s="13">
        <v>10</v>
      </c>
      <c r="E523" s="14">
        <v>0</v>
      </c>
      <c r="F523" s="13">
        <v>0</v>
      </c>
      <c r="G523" s="78" t="s">
        <v>369</v>
      </c>
      <c r="H523" s="12">
        <v>320</v>
      </c>
      <c r="I523" s="16">
        <v>155.30000000000001</v>
      </c>
      <c r="J523" s="16">
        <v>155.30000000000001</v>
      </c>
      <c r="K523" s="16">
        <v>155.30000000000001</v>
      </c>
    </row>
    <row r="524" spans="1:11" s="5" customFormat="1" ht="33.75" x14ac:dyDescent="0.2">
      <c r="A524" s="100" t="s">
        <v>109</v>
      </c>
      <c r="B524" s="114">
        <v>162</v>
      </c>
      <c r="C524" s="57" t="s">
        <v>7</v>
      </c>
      <c r="D524" s="23" t="s">
        <v>7</v>
      </c>
      <c r="E524" s="24" t="s">
        <v>7</v>
      </c>
      <c r="F524" s="23" t="s">
        <v>7</v>
      </c>
      <c r="G524" s="25" t="s">
        <v>7</v>
      </c>
      <c r="H524" s="8" t="s">
        <v>7</v>
      </c>
      <c r="I524" s="31">
        <f>I525+I550+I544</f>
        <v>17249.516210000002</v>
      </c>
      <c r="J524" s="31">
        <f>J525+J550+J544</f>
        <v>15697.63279</v>
      </c>
      <c r="K524" s="31">
        <f>K525+K550+K544</f>
        <v>17583.38292</v>
      </c>
    </row>
    <row r="525" spans="1:11" s="5" customFormat="1" x14ac:dyDescent="0.2">
      <c r="A525" s="75" t="s">
        <v>26</v>
      </c>
      <c r="B525" s="77">
        <v>162</v>
      </c>
      <c r="C525" s="70">
        <v>100</v>
      </c>
      <c r="D525" s="13" t="s">
        <v>7</v>
      </c>
      <c r="E525" s="14" t="s">
        <v>7</v>
      </c>
      <c r="F525" s="13" t="s">
        <v>7</v>
      </c>
      <c r="G525" s="78" t="s">
        <v>7</v>
      </c>
      <c r="H525" s="12" t="s">
        <v>7</v>
      </c>
      <c r="I525" s="16">
        <f>I526</f>
        <v>12506.4</v>
      </c>
      <c r="J525" s="16">
        <f t="shared" ref="J525:K525" si="301">J526</f>
        <v>12504.9</v>
      </c>
      <c r="K525" s="16">
        <f t="shared" si="301"/>
        <v>12937.8</v>
      </c>
    </row>
    <row r="526" spans="1:11" s="5" customFormat="1" x14ac:dyDescent="0.2">
      <c r="A526" s="75" t="s">
        <v>85</v>
      </c>
      <c r="B526" s="77">
        <v>162</v>
      </c>
      <c r="C526" s="70">
        <v>113</v>
      </c>
      <c r="D526" s="13" t="s">
        <v>7</v>
      </c>
      <c r="E526" s="14" t="s">
        <v>7</v>
      </c>
      <c r="F526" s="13" t="s">
        <v>7</v>
      </c>
      <c r="G526" s="78" t="s">
        <v>7</v>
      </c>
      <c r="H526" s="12" t="s">
        <v>7</v>
      </c>
      <c r="I526" s="16">
        <f>I527+I532</f>
        <v>12506.4</v>
      </c>
      <c r="J526" s="16">
        <f t="shared" ref="J526:K526" si="302">J527+J532</f>
        <v>12504.9</v>
      </c>
      <c r="K526" s="16">
        <f t="shared" si="302"/>
        <v>12937.8</v>
      </c>
    </row>
    <row r="527" spans="1:11" s="5" customFormat="1" ht="56.25" x14ac:dyDescent="0.2">
      <c r="A527" s="100" t="s">
        <v>276</v>
      </c>
      <c r="B527" s="77">
        <v>162</v>
      </c>
      <c r="C527" s="70">
        <v>113</v>
      </c>
      <c r="D527" s="13">
        <v>11</v>
      </c>
      <c r="E527" s="14">
        <v>0</v>
      </c>
      <c r="F527" s="13" t="s">
        <v>2</v>
      </c>
      <c r="G527" s="78" t="s">
        <v>9</v>
      </c>
      <c r="H527" s="12" t="s">
        <v>7</v>
      </c>
      <c r="I527" s="16">
        <f>I528</f>
        <v>400.6</v>
      </c>
      <c r="J527" s="16">
        <f t="shared" ref="J527:K527" si="303">J528</f>
        <v>322.8</v>
      </c>
      <c r="K527" s="16">
        <f t="shared" si="303"/>
        <v>326.5</v>
      </c>
    </row>
    <row r="528" spans="1:11" s="5" customFormat="1" ht="22.5" x14ac:dyDescent="0.2">
      <c r="A528" s="100" t="s">
        <v>298</v>
      </c>
      <c r="B528" s="77">
        <v>162</v>
      </c>
      <c r="C528" s="70">
        <v>113</v>
      </c>
      <c r="D528" s="13">
        <v>11</v>
      </c>
      <c r="E528" s="14">
        <v>1</v>
      </c>
      <c r="F528" s="13" t="s">
        <v>2</v>
      </c>
      <c r="G528" s="78">
        <v>0</v>
      </c>
      <c r="H528" s="12"/>
      <c r="I528" s="16">
        <f>I529</f>
        <v>400.6</v>
      </c>
      <c r="J528" s="16">
        <f t="shared" ref="J528:K528" si="304">J529</f>
        <v>322.8</v>
      </c>
      <c r="K528" s="16">
        <f t="shared" si="304"/>
        <v>326.5</v>
      </c>
    </row>
    <row r="529" spans="1:14" s="5" customFormat="1" ht="22.5" x14ac:dyDescent="0.2">
      <c r="A529" s="75" t="s">
        <v>80</v>
      </c>
      <c r="B529" s="77">
        <v>162</v>
      </c>
      <c r="C529" s="70">
        <v>113</v>
      </c>
      <c r="D529" s="13">
        <v>11</v>
      </c>
      <c r="E529" s="14">
        <v>1</v>
      </c>
      <c r="F529" s="13" t="s">
        <v>2</v>
      </c>
      <c r="G529" s="78" t="s">
        <v>79</v>
      </c>
      <c r="H529" s="12" t="s">
        <v>7</v>
      </c>
      <c r="I529" s="16">
        <f t="shared" ref="I529:K530" si="305">I530</f>
        <v>400.6</v>
      </c>
      <c r="J529" s="16">
        <f t="shared" si="305"/>
        <v>322.8</v>
      </c>
      <c r="K529" s="16">
        <f t="shared" si="305"/>
        <v>326.5</v>
      </c>
    </row>
    <row r="530" spans="1:14" s="5" customFormat="1" ht="22.5" x14ac:dyDescent="0.2">
      <c r="A530" s="75" t="s">
        <v>14</v>
      </c>
      <c r="B530" s="77">
        <v>162</v>
      </c>
      <c r="C530" s="70">
        <v>113</v>
      </c>
      <c r="D530" s="13">
        <v>11</v>
      </c>
      <c r="E530" s="14">
        <v>1</v>
      </c>
      <c r="F530" s="13" t="s">
        <v>2</v>
      </c>
      <c r="G530" s="78" t="s">
        <v>79</v>
      </c>
      <c r="H530" s="12">
        <v>200</v>
      </c>
      <c r="I530" s="16">
        <f t="shared" si="305"/>
        <v>400.6</v>
      </c>
      <c r="J530" s="16">
        <f t="shared" si="305"/>
        <v>322.8</v>
      </c>
      <c r="K530" s="16">
        <f t="shared" si="305"/>
        <v>326.5</v>
      </c>
    </row>
    <row r="531" spans="1:14" s="5" customFormat="1" ht="22.5" x14ac:dyDescent="0.2">
      <c r="A531" s="75" t="s">
        <v>13</v>
      </c>
      <c r="B531" s="77">
        <v>162</v>
      </c>
      <c r="C531" s="70">
        <v>113</v>
      </c>
      <c r="D531" s="13">
        <v>11</v>
      </c>
      <c r="E531" s="14">
        <v>1</v>
      </c>
      <c r="F531" s="13" t="s">
        <v>2</v>
      </c>
      <c r="G531" s="78" t="s">
        <v>79</v>
      </c>
      <c r="H531" s="12">
        <v>240</v>
      </c>
      <c r="I531" s="16">
        <v>400.6</v>
      </c>
      <c r="J531" s="16">
        <v>322.8</v>
      </c>
      <c r="K531" s="16">
        <v>326.5</v>
      </c>
    </row>
    <row r="532" spans="1:14" s="5" customFormat="1" ht="33.75" x14ac:dyDescent="0.2">
      <c r="A532" s="100" t="s">
        <v>273</v>
      </c>
      <c r="B532" s="77">
        <v>162</v>
      </c>
      <c r="C532" s="70">
        <v>113</v>
      </c>
      <c r="D532" s="13">
        <v>13</v>
      </c>
      <c r="E532" s="14" t="s">
        <v>3</v>
      </c>
      <c r="F532" s="13" t="s">
        <v>2</v>
      </c>
      <c r="G532" s="78" t="s">
        <v>9</v>
      </c>
      <c r="H532" s="12" t="s">
        <v>7</v>
      </c>
      <c r="I532" s="16">
        <f>I533+I538+I541</f>
        <v>12105.8</v>
      </c>
      <c r="J532" s="16">
        <f t="shared" ref="J532:K532" si="306">J533+J538+J541</f>
        <v>12182.1</v>
      </c>
      <c r="K532" s="16">
        <f t="shared" si="306"/>
        <v>12611.3</v>
      </c>
    </row>
    <row r="533" spans="1:14" s="5" customFormat="1" ht="22.5" x14ac:dyDescent="0.2">
      <c r="A533" s="75" t="s">
        <v>15</v>
      </c>
      <c r="B533" s="77">
        <v>162</v>
      </c>
      <c r="C533" s="70">
        <v>113</v>
      </c>
      <c r="D533" s="13">
        <v>13</v>
      </c>
      <c r="E533" s="14" t="s">
        <v>3</v>
      </c>
      <c r="F533" s="13" t="s">
        <v>2</v>
      </c>
      <c r="G533" s="78" t="s">
        <v>11</v>
      </c>
      <c r="H533" s="12" t="s">
        <v>7</v>
      </c>
      <c r="I533" s="16">
        <f>I534+I536</f>
        <v>11549.3</v>
      </c>
      <c r="J533" s="16">
        <f t="shared" ref="J533:K533" si="307">J534+J536</f>
        <v>11655.6</v>
      </c>
      <c r="K533" s="16">
        <f t="shared" si="307"/>
        <v>12084.8</v>
      </c>
    </row>
    <row r="534" spans="1:14" s="5" customFormat="1" ht="62.65" customHeight="1" x14ac:dyDescent="0.2">
      <c r="A534" s="75" t="s">
        <v>6</v>
      </c>
      <c r="B534" s="77">
        <v>162</v>
      </c>
      <c r="C534" s="70">
        <v>113</v>
      </c>
      <c r="D534" s="13">
        <v>13</v>
      </c>
      <c r="E534" s="14" t="s">
        <v>3</v>
      </c>
      <c r="F534" s="13" t="s">
        <v>2</v>
      </c>
      <c r="G534" s="78" t="s">
        <v>11</v>
      </c>
      <c r="H534" s="12">
        <v>100</v>
      </c>
      <c r="I534" s="16">
        <f t="shared" ref="I534:K534" si="308">I535</f>
        <v>11228</v>
      </c>
      <c r="J534" s="16">
        <f t="shared" si="308"/>
        <v>11334.300000000001</v>
      </c>
      <c r="K534" s="16">
        <f t="shared" si="308"/>
        <v>11763.5</v>
      </c>
    </row>
    <row r="535" spans="1:14" s="5" customFormat="1" ht="22.5" x14ac:dyDescent="0.2">
      <c r="A535" s="75" t="s">
        <v>5</v>
      </c>
      <c r="B535" s="77">
        <v>162</v>
      </c>
      <c r="C535" s="70">
        <v>113</v>
      </c>
      <c r="D535" s="13">
        <v>13</v>
      </c>
      <c r="E535" s="14" t="s">
        <v>3</v>
      </c>
      <c r="F535" s="13" t="s">
        <v>2</v>
      </c>
      <c r="G535" s="78" t="s">
        <v>11</v>
      </c>
      <c r="H535" s="12">
        <v>120</v>
      </c>
      <c r="I535" s="16">
        <f>10625+603</f>
        <v>11228</v>
      </c>
      <c r="J535" s="16">
        <v>11334.300000000001</v>
      </c>
      <c r="K535" s="16">
        <v>11763.5</v>
      </c>
      <c r="M535" s="82"/>
      <c r="N535" s="82"/>
    </row>
    <row r="536" spans="1:14" s="5" customFormat="1" ht="22.5" x14ac:dyDescent="0.2">
      <c r="A536" s="75" t="s">
        <v>14</v>
      </c>
      <c r="B536" s="77">
        <v>162</v>
      </c>
      <c r="C536" s="70">
        <v>113</v>
      </c>
      <c r="D536" s="13">
        <v>13</v>
      </c>
      <c r="E536" s="14" t="s">
        <v>3</v>
      </c>
      <c r="F536" s="13" t="s">
        <v>2</v>
      </c>
      <c r="G536" s="78" t="s">
        <v>11</v>
      </c>
      <c r="H536" s="12">
        <v>200</v>
      </c>
      <c r="I536" s="16">
        <f t="shared" ref="I536:K536" si="309">I537</f>
        <v>321.3</v>
      </c>
      <c r="J536" s="16">
        <f t="shared" si="309"/>
        <v>321.3</v>
      </c>
      <c r="K536" s="16">
        <f t="shared" si="309"/>
        <v>321.3</v>
      </c>
    </row>
    <row r="537" spans="1:14" s="5" customFormat="1" ht="35.1" customHeight="1" x14ac:dyDescent="0.2">
      <c r="A537" s="75" t="s">
        <v>13</v>
      </c>
      <c r="B537" s="77">
        <v>162</v>
      </c>
      <c r="C537" s="70">
        <v>113</v>
      </c>
      <c r="D537" s="13">
        <v>13</v>
      </c>
      <c r="E537" s="14" t="s">
        <v>3</v>
      </c>
      <c r="F537" s="13" t="s">
        <v>2</v>
      </c>
      <c r="G537" s="78" t="s">
        <v>11</v>
      </c>
      <c r="H537" s="12">
        <v>240</v>
      </c>
      <c r="I537" s="16">
        <v>321.3</v>
      </c>
      <c r="J537" s="16">
        <v>321.3</v>
      </c>
      <c r="K537" s="16">
        <v>321.3</v>
      </c>
    </row>
    <row r="538" spans="1:14" s="5" customFormat="1" ht="61.15" customHeight="1" x14ac:dyDescent="0.2">
      <c r="A538" s="75" t="s">
        <v>108</v>
      </c>
      <c r="B538" s="77">
        <v>162</v>
      </c>
      <c r="C538" s="70">
        <v>113</v>
      </c>
      <c r="D538" s="13">
        <v>13</v>
      </c>
      <c r="E538" s="14" t="s">
        <v>3</v>
      </c>
      <c r="F538" s="13" t="s">
        <v>2</v>
      </c>
      <c r="G538" s="78" t="s">
        <v>107</v>
      </c>
      <c r="H538" s="12" t="s">
        <v>7</v>
      </c>
      <c r="I538" s="16">
        <f t="shared" ref="I538:K539" si="310">I539</f>
        <v>470</v>
      </c>
      <c r="J538" s="16">
        <f t="shared" si="310"/>
        <v>440</v>
      </c>
      <c r="K538" s="16">
        <f t="shared" si="310"/>
        <v>440</v>
      </c>
    </row>
    <row r="539" spans="1:14" s="5" customFormat="1" ht="22.5" x14ac:dyDescent="0.2">
      <c r="A539" s="75" t="s">
        <v>14</v>
      </c>
      <c r="B539" s="77">
        <v>162</v>
      </c>
      <c r="C539" s="70">
        <v>113</v>
      </c>
      <c r="D539" s="13">
        <v>13</v>
      </c>
      <c r="E539" s="14" t="s">
        <v>3</v>
      </c>
      <c r="F539" s="13" t="s">
        <v>2</v>
      </c>
      <c r="G539" s="78" t="s">
        <v>107</v>
      </c>
      <c r="H539" s="12">
        <v>200</v>
      </c>
      <c r="I539" s="16">
        <f t="shared" si="310"/>
        <v>470</v>
      </c>
      <c r="J539" s="16">
        <f t="shared" si="310"/>
        <v>440</v>
      </c>
      <c r="K539" s="16">
        <f t="shared" si="310"/>
        <v>440</v>
      </c>
    </row>
    <row r="540" spans="1:14" s="5" customFormat="1" ht="22.5" x14ac:dyDescent="0.2">
      <c r="A540" s="75" t="s">
        <v>13</v>
      </c>
      <c r="B540" s="77">
        <v>162</v>
      </c>
      <c r="C540" s="70">
        <v>113</v>
      </c>
      <c r="D540" s="13">
        <v>13</v>
      </c>
      <c r="E540" s="14" t="s">
        <v>3</v>
      </c>
      <c r="F540" s="13" t="s">
        <v>2</v>
      </c>
      <c r="G540" s="78" t="s">
        <v>107</v>
      </c>
      <c r="H540" s="12">
        <v>240</v>
      </c>
      <c r="I540" s="16">
        <v>470</v>
      </c>
      <c r="J540" s="16">
        <v>440</v>
      </c>
      <c r="K540" s="16">
        <v>440</v>
      </c>
    </row>
    <row r="541" spans="1:14" s="5" customFormat="1" ht="38.1" customHeight="1" x14ac:dyDescent="0.2">
      <c r="A541" s="75" t="s">
        <v>106</v>
      </c>
      <c r="B541" s="77">
        <v>162</v>
      </c>
      <c r="C541" s="70">
        <v>113</v>
      </c>
      <c r="D541" s="13">
        <v>13</v>
      </c>
      <c r="E541" s="14" t="s">
        <v>3</v>
      </c>
      <c r="F541" s="13" t="s">
        <v>2</v>
      </c>
      <c r="G541" s="78" t="s">
        <v>105</v>
      </c>
      <c r="H541" s="12" t="s">
        <v>7</v>
      </c>
      <c r="I541" s="16">
        <f t="shared" ref="I541:K542" si="311">I542</f>
        <v>86.5</v>
      </c>
      <c r="J541" s="16">
        <f t="shared" si="311"/>
        <v>86.5</v>
      </c>
      <c r="K541" s="16">
        <f t="shared" si="311"/>
        <v>86.5</v>
      </c>
    </row>
    <row r="542" spans="1:14" s="5" customFormat="1" ht="22.5" x14ac:dyDescent="0.2">
      <c r="A542" s="75" t="s">
        <v>14</v>
      </c>
      <c r="B542" s="77">
        <v>162</v>
      </c>
      <c r="C542" s="70">
        <v>113</v>
      </c>
      <c r="D542" s="13">
        <v>13</v>
      </c>
      <c r="E542" s="14" t="s">
        <v>3</v>
      </c>
      <c r="F542" s="13" t="s">
        <v>2</v>
      </c>
      <c r="G542" s="78" t="s">
        <v>105</v>
      </c>
      <c r="H542" s="12">
        <v>200</v>
      </c>
      <c r="I542" s="16">
        <f t="shared" si="311"/>
        <v>86.5</v>
      </c>
      <c r="J542" s="16">
        <f t="shared" si="311"/>
        <v>86.5</v>
      </c>
      <c r="K542" s="16">
        <f t="shared" si="311"/>
        <v>86.5</v>
      </c>
    </row>
    <row r="543" spans="1:14" s="5" customFormat="1" ht="26.1" customHeight="1" x14ac:dyDescent="0.2">
      <c r="A543" s="75" t="s">
        <v>13</v>
      </c>
      <c r="B543" s="77">
        <v>162</v>
      </c>
      <c r="C543" s="70">
        <v>113</v>
      </c>
      <c r="D543" s="13">
        <v>13</v>
      </c>
      <c r="E543" s="14" t="s">
        <v>3</v>
      </c>
      <c r="F543" s="13" t="s">
        <v>2</v>
      </c>
      <c r="G543" s="78" t="s">
        <v>105</v>
      </c>
      <c r="H543" s="12">
        <v>240</v>
      </c>
      <c r="I543" s="16">
        <v>86.5</v>
      </c>
      <c r="J543" s="16">
        <v>86.5</v>
      </c>
      <c r="K543" s="16">
        <v>86.5</v>
      </c>
    </row>
    <row r="544" spans="1:14" s="5" customFormat="1" ht="26.1" customHeight="1" x14ac:dyDescent="0.2">
      <c r="A544" s="75" t="s">
        <v>216</v>
      </c>
      <c r="B544" s="77">
        <v>162</v>
      </c>
      <c r="C544" s="70">
        <v>500</v>
      </c>
      <c r="D544" s="13"/>
      <c r="E544" s="14"/>
      <c r="F544" s="13"/>
      <c r="G544" s="78"/>
      <c r="H544" s="12"/>
      <c r="I544" s="16">
        <f t="shared" ref="I544:I548" si="312">I545</f>
        <v>1680</v>
      </c>
      <c r="J544" s="16">
        <f t="shared" ref="J544:K544" si="313">J545</f>
        <v>0</v>
      </c>
      <c r="K544" s="16">
        <f t="shared" si="313"/>
        <v>2160</v>
      </c>
    </row>
    <row r="545" spans="1:12" s="5" customFormat="1" ht="26.1" customHeight="1" x14ac:dyDescent="0.2">
      <c r="A545" s="75" t="s">
        <v>215</v>
      </c>
      <c r="B545" s="77">
        <v>162</v>
      </c>
      <c r="C545" s="70">
        <v>501</v>
      </c>
      <c r="D545" s="13"/>
      <c r="E545" s="14"/>
      <c r="F545" s="13"/>
      <c r="G545" s="78"/>
      <c r="H545" s="12"/>
      <c r="I545" s="16">
        <f t="shared" si="312"/>
        <v>1680</v>
      </c>
      <c r="J545" s="16">
        <f t="shared" ref="J545:K546" si="314">J546</f>
        <v>0</v>
      </c>
      <c r="K545" s="16">
        <f t="shared" si="314"/>
        <v>2160</v>
      </c>
    </row>
    <row r="546" spans="1:12" s="5" customFormat="1" ht="30.6" customHeight="1" x14ac:dyDescent="0.2">
      <c r="A546" s="100" t="s">
        <v>359</v>
      </c>
      <c r="B546" s="77">
        <v>162</v>
      </c>
      <c r="C546" s="70">
        <v>501</v>
      </c>
      <c r="D546" s="13">
        <v>60</v>
      </c>
      <c r="E546" s="14">
        <v>0</v>
      </c>
      <c r="F546" s="13">
        <v>0</v>
      </c>
      <c r="G546" s="78">
        <v>0</v>
      </c>
      <c r="H546" s="12"/>
      <c r="I546" s="16">
        <f>I547</f>
        <v>1680</v>
      </c>
      <c r="J546" s="16">
        <f t="shared" si="314"/>
        <v>0</v>
      </c>
      <c r="K546" s="16">
        <f t="shared" si="314"/>
        <v>2160</v>
      </c>
    </row>
    <row r="547" spans="1:12" s="5" customFormat="1" ht="26.1" customHeight="1" x14ac:dyDescent="0.2">
      <c r="A547" s="76" t="s">
        <v>323</v>
      </c>
      <c r="B547" s="77">
        <v>162</v>
      </c>
      <c r="C547" s="70">
        <v>501</v>
      </c>
      <c r="D547" s="13">
        <v>60</v>
      </c>
      <c r="E547" s="14">
        <v>0</v>
      </c>
      <c r="F547" s="13">
        <v>0</v>
      </c>
      <c r="G547" s="78">
        <v>70330</v>
      </c>
      <c r="H547" s="12"/>
      <c r="I547" s="16">
        <f t="shared" si="312"/>
        <v>1680</v>
      </c>
      <c r="J547" s="16">
        <f t="shared" ref="J547:K547" si="315">J548</f>
        <v>0</v>
      </c>
      <c r="K547" s="16">
        <f t="shared" si="315"/>
        <v>2160</v>
      </c>
    </row>
    <row r="548" spans="1:12" s="5" customFormat="1" ht="22.5" x14ac:dyDescent="0.2">
      <c r="A548" s="75" t="s">
        <v>99</v>
      </c>
      <c r="B548" s="77">
        <v>162</v>
      </c>
      <c r="C548" s="70">
        <v>501</v>
      </c>
      <c r="D548" s="13">
        <v>60</v>
      </c>
      <c r="E548" s="14">
        <v>0</v>
      </c>
      <c r="F548" s="13">
        <v>0</v>
      </c>
      <c r="G548" s="78">
        <v>70330</v>
      </c>
      <c r="H548" s="12">
        <v>400</v>
      </c>
      <c r="I548" s="16">
        <f t="shared" si="312"/>
        <v>1680</v>
      </c>
      <c r="J548" s="16">
        <f t="shared" ref="J548:K548" si="316">J549</f>
        <v>0</v>
      </c>
      <c r="K548" s="16">
        <f t="shared" si="316"/>
        <v>2160</v>
      </c>
    </row>
    <row r="549" spans="1:12" s="5" customFormat="1" x14ac:dyDescent="0.2">
      <c r="A549" s="75" t="s">
        <v>98</v>
      </c>
      <c r="B549" s="77">
        <v>162</v>
      </c>
      <c r="C549" s="70">
        <v>501</v>
      </c>
      <c r="D549" s="13">
        <v>60</v>
      </c>
      <c r="E549" s="14">
        <v>0</v>
      </c>
      <c r="F549" s="13">
        <v>0</v>
      </c>
      <c r="G549" s="78">
        <v>70330</v>
      </c>
      <c r="H549" s="12">
        <v>410</v>
      </c>
      <c r="I549" s="16">
        <v>1680</v>
      </c>
      <c r="J549" s="16">
        <v>0</v>
      </c>
      <c r="K549" s="16">
        <v>2160</v>
      </c>
    </row>
    <row r="550" spans="1:12" s="5" customFormat="1" x14ac:dyDescent="0.2">
      <c r="A550" s="75" t="s">
        <v>55</v>
      </c>
      <c r="B550" s="77">
        <v>162</v>
      </c>
      <c r="C550" s="70">
        <v>1000</v>
      </c>
      <c r="D550" s="13" t="s">
        <v>7</v>
      </c>
      <c r="E550" s="14" t="s">
        <v>7</v>
      </c>
      <c r="F550" s="13" t="s">
        <v>7</v>
      </c>
      <c r="G550" s="78" t="s">
        <v>7</v>
      </c>
      <c r="H550" s="12" t="s">
        <v>7</v>
      </c>
      <c r="I550" s="16">
        <f>I551</f>
        <v>3063.1162100000001</v>
      </c>
      <c r="J550" s="16">
        <f t="shared" ref="J550:K551" si="317">J551</f>
        <v>3192.73279</v>
      </c>
      <c r="K550" s="16">
        <f t="shared" si="317"/>
        <v>2485.5829199999998</v>
      </c>
    </row>
    <row r="551" spans="1:12" s="5" customFormat="1" x14ac:dyDescent="0.2">
      <c r="A551" s="75" t="s">
        <v>102</v>
      </c>
      <c r="B551" s="77">
        <v>162</v>
      </c>
      <c r="C551" s="70">
        <v>1004</v>
      </c>
      <c r="D551" s="13" t="s">
        <v>7</v>
      </c>
      <c r="E551" s="14" t="s">
        <v>7</v>
      </c>
      <c r="F551" s="13" t="s">
        <v>7</v>
      </c>
      <c r="G551" s="78" t="s">
        <v>7</v>
      </c>
      <c r="H551" s="12" t="s">
        <v>7</v>
      </c>
      <c r="I551" s="16">
        <f>I552</f>
        <v>3063.1162100000001</v>
      </c>
      <c r="J551" s="16">
        <f t="shared" si="317"/>
        <v>3192.73279</v>
      </c>
      <c r="K551" s="16">
        <f t="shared" si="317"/>
        <v>2485.5829199999998</v>
      </c>
    </row>
    <row r="552" spans="1:12" s="5" customFormat="1" ht="56.25" x14ac:dyDescent="0.2">
      <c r="A552" s="100" t="s">
        <v>275</v>
      </c>
      <c r="B552" s="77">
        <v>162</v>
      </c>
      <c r="C552" s="70">
        <v>1004</v>
      </c>
      <c r="D552" s="13" t="s">
        <v>36</v>
      </c>
      <c r="E552" s="14" t="s">
        <v>3</v>
      </c>
      <c r="F552" s="13" t="s">
        <v>2</v>
      </c>
      <c r="G552" s="78" t="s">
        <v>9</v>
      </c>
      <c r="H552" s="12" t="s">
        <v>7</v>
      </c>
      <c r="I552" s="16">
        <f>I553</f>
        <v>3063.1162100000001</v>
      </c>
      <c r="J552" s="16">
        <f t="shared" ref="J552:K552" si="318">J553</f>
        <v>3192.73279</v>
      </c>
      <c r="K552" s="16">
        <f t="shared" si="318"/>
        <v>2485.5829199999998</v>
      </c>
    </row>
    <row r="553" spans="1:12" s="5" customFormat="1" ht="22.5" x14ac:dyDescent="0.2">
      <c r="A553" s="100" t="s">
        <v>287</v>
      </c>
      <c r="B553" s="77">
        <v>162</v>
      </c>
      <c r="C553" s="70">
        <v>1004</v>
      </c>
      <c r="D553" s="13" t="s">
        <v>36</v>
      </c>
      <c r="E553" s="14">
        <v>3</v>
      </c>
      <c r="F553" s="13" t="s">
        <v>2</v>
      </c>
      <c r="G553" s="78">
        <v>0</v>
      </c>
      <c r="H553" s="12"/>
      <c r="I553" s="16">
        <f>I554+I557</f>
        <v>3063.1162100000001</v>
      </c>
      <c r="J553" s="16">
        <f t="shared" ref="J553:K553" si="319">J554+J557</f>
        <v>3192.73279</v>
      </c>
      <c r="K553" s="16">
        <f t="shared" si="319"/>
        <v>2485.5829199999998</v>
      </c>
      <c r="L553" s="139"/>
    </row>
    <row r="554" spans="1:12" s="5" customFormat="1" ht="58.5" customHeight="1" x14ac:dyDescent="0.2">
      <c r="A554" s="75" t="s">
        <v>100</v>
      </c>
      <c r="B554" s="77">
        <v>162</v>
      </c>
      <c r="C554" s="70">
        <v>1004</v>
      </c>
      <c r="D554" s="13" t="s">
        <v>36</v>
      </c>
      <c r="E554" s="14">
        <v>3</v>
      </c>
      <c r="F554" s="13" t="s">
        <v>2</v>
      </c>
      <c r="G554" s="78" t="s">
        <v>101</v>
      </c>
      <c r="H554" s="12" t="s">
        <v>7</v>
      </c>
      <c r="I554" s="16">
        <f t="shared" ref="I554:K555" si="320">I555</f>
        <v>1429.4447399999999</v>
      </c>
      <c r="J554" s="16">
        <f t="shared" si="320"/>
        <v>1470.03</v>
      </c>
      <c r="K554" s="16">
        <f t="shared" si="320"/>
        <v>762.88013000000001</v>
      </c>
      <c r="L554" s="139"/>
    </row>
    <row r="555" spans="1:12" s="5" customFormat="1" ht="22.5" x14ac:dyDescent="0.2">
      <c r="A555" s="75" t="s">
        <v>99</v>
      </c>
      <c r="B555" s="77">
        <v>162</v>
      </c>
      <c r="C555" s="70">
        <v>1004</v>
      </c>
      <c r="D555" s="13" t="s">
        <v>36</v>
      </c>
      <c r="E555" s="14">
        <v>3</v>
      </c>
      <c r="F555" s="13" t="s">
        <v>2</v>
      </c>
      <c r="G555" s="78" t="s">
        <v>101</v>
      </c>
      <c r="H555" s="12">
        <v>400</v>
      </c>
      <c r="I555" s="16">
        <f t="shared" si="320"/>
        <v>1429.4447399999999</v>
      </c>
      <c r="J555" s="16">
        <f t="shared" si="320"/>
        <v>1470.03</v>
      </c>
      <c r="K555" s="16">
        <f t="shared" si="320"/>
        <v>762.88013000000001</v>
      </c>
      <c r="L555" s="139"/>
    </row>
    <row r="556" spans="1:12" s="5" customFormat="1" x14ac:dyDescent="0.2">
      <c r="A556" s="75" t="s">
        <v>98</v>
      </c>
      <c r="B556" s="77">
        <v>162</v>
      </c>
      <c r="C556" s="70">
        <v>1004</v>
      </c>
      <c r="D556" s="13" t="s">
        <v>36</v>
      </c>
      <c r="E556" s="14">
        <v>3</v>
      </c>
      <c r="F556" s="13" t="s">
        <v>2</v>
      </c>
      <c r="G556" s="78" t="s">
        <v>101</v>
      </c>
      <c r="H556" s="12">
        <v>410</v>
      </c>
      <c r="I556" s="16">
        <v>1429.4447399999999</v>
      </c>
      <c r="J556" s="16">
        <v>1470.03</v>
      </c>
      <c r="K556" s="16">
        <v>762.88013000000001</v>
      </c>
      <c r="L556" s="139"/>
    </row>
    <row r="557" spans="1:12" s="5" customFormat="1" ht="45" x14ac:dyDescent="0.2">
      <c r="A557" s="75" t="s">
        <v>237</v>
      </c>
      <c r="B557" s="77">
        <v>162</v>
      </c>
      <c r="C557" s="70">
        <v>1004</v>
      </c>
      <c r="D557" s="13" t="s">
        <v>36</v>
      </c>
      <c r="E557" s="14">
        <v>3</v>
      </c>
      <c r="F557" s="13" t="s">
        <v>2</v>
      </c>
      <c r="G557" s="78" t="s">
        <v>97</v>
      </c>
      <c r="H557" s="12" t="s">
        <v>7</v>
      </c>
      <c r="I557" s="16">
        <f t="shared" ref="I557:K558" si="321">I558</f>
        <v>1633.67147</v>
      </c>
      <c r="J557" s="16">
        <f t="shared" si="321"/>
        <v>1722.70279</v>
      </c>
      <c r="K557" s="16">
        <f t="shared" si="321"/>
        <v>1722.70279</v>
      </c>
    </row>
    <row r="558" spans="1:12" s="5" customFormat="1" ht="22.5" x14ac:dyDescent="0.2">
      <c r="A558" s="75" t="s">
        <v>99</v>
      </c>
      <c r="B558" s="77">
        <v>162</v>
      </c>
      <c r="C558" s="70">
        <v>1004</v>
      </c>
      <c r="D558" s="13" t="s">
        <v>36</v>
      </c>
      <c r="E558" s="14">
        <v>3</v>
      </c>
      <c r="F558" s="13" t="s">
        <v>2</v>
      </c>
      <c r="G558" s="78" t="s">
        <v>97</v>
      </c>
      <c r="H558" s="12">
        <v>400</v>
      </c>
      <c r="I558" s="16">
        <f t="shared" si="321"/>
        <v>1633.67147</v>
      </c>
      <c r="J558" s="16">
        <f t="shared" si="321"/>
        <v>1722.70279</v>
      </c>
      <c r="K558" s="16">
        <f t="shared" si="321"/>
        <v>1722.70279</v>
      </c>
    </row>
    <row r="559" spans="1:12" s="5" customFormat="1" x14ac:dyDescent="0.2">
      <c r="A559" s="75" t="s">
        <v>98</v>
      </c>
      <c r="B559" s="77">
        <v>162</v>
      </c>
      <c r="C559" s="70">
        <v>1004</v>
      </c>
      <c r="D559" s="13" t="s">
        <v>36</v>
      </c>
      <c r="E559" s="14">
        <v>3</v>
      </c>
      <c r="F559" s="13" t="s">
        <v>2</v>
      </c>
      <c r="G559" s="78" t="s">
        <v>97</v>
      </c>
      <c r="H559" s="12">
        <v>410</v>
      </c>
      <c r="I559" s="16">
        <v>1633.67147</v>
      </c>
      <c r="J559" s="16">
        <v>1722.70279</v>
      </c>
      <c r="K559" s="16">
        <v>1722.70279</v>
      </c>
    </row>
    <row r="560" spans="1:12" s="5" customFormat="1" ht="22.5" x14ac:dyDescent="0.2">
      <c r="A560" s="100" t="s">
        <v>96</v>
      </c>
      <c r="B560" s="114">
        <v>298</v>
      </c>
      <c r="C560" s="57" t="s">
        <v>7</v>
      </c>
      <c r="D560" s="23" t="s">
        <v>7</v>
      </c>
      <c r="E560" s="24" t="s">
        <v>7</v>
      </c>
      <c r="F560" s="23" t="s">
        <v>7</v>
      </c>
      <c r="G560" s="25" t="s">
        <v>7</v>
      </c>
      <c r="H560" s="8" t="s">
        <v>7</v>
      </c>
      <c r="I560" s="31">
        <f>I561+I635+I666+I685+I730</f>
        <v>62863.278459999994</v>
      </c>
      <c r="J560" s="31">
        <f>J561+J635+J666+J685+J730</f>
        <v>58998.058919999996</v>
      </c>
      <c r="K560" s="31">
        <f>K561+K635+K666+K685+K730</f>
        <v>62537.965329999999</v>
      </c>
    </row>
    <row r="561" spans="1:15" s="5" customFormat="1" x14ac:dyDescent="0.2">
      <c r="A561" s="75" t="s">
        <v>26</v>
      </c>
      <c r="B561" s="77">
        <v>298</v>
      </c>
      <c r="C561" s="70">
        <v>100</v>
      </c>
      <c r="D561" s="13" t="s">
        <v>7</v>
      </c>
      <c r="E561" s="14" t="s">
        <v>7</v>
      </c>
      <c r="F561" s="13" t="s">
        <v>7</v>
      </c>
      <c r="G561" s="78" t="s">
        <v>7</v>
      </c>
      <c r="H561" s="12" t="s">
        <v>7</v>
      </c>
      <c r="I561" s="16">
        <f>I562+I568+I593+I604+I599</f>
        <v>32058.179599999996</v>
      </c>
      <c r="J561" s="16">
        <f t="shared" ref="J561:K561" si="322">J562+J568+J593+J604+J599</f>
        <v>29831.043839999998</v>
      </c>
      <c r="K561" s="16">
        <f t="shared" si="322"/>
        <v>32653.669170000001</v>
      </c>
      <c r="L561" s="62"/>
    </row>
    <row r="562" spans="1:15" s="5" customFormat="1" ht="22.5" x14ac:dyDescent="0.2">
      <c r="A562" s="75" t="s">
        <v>95</v>
      </c>
      <c r="B562" s="77">
        <v>298</v>
      </c>
      <c r="C562" s="70">
        <v>102</v>
      </c>
      <c r="D562" s="13" t="s">
        <v>7</v>
      </c>
      <c r="E562" s="14" t="s">
        <v>7</v>
      </c>
      <c r="F562" s="13" t="s">
        <v>7</v>
      </c>
      <c r="G562" s="78" t="s">
        <v>7</v>
      </c>
      <c r="H562" s="12" t="s">
        <v>7</v>
      </c>
      <c r="I562" s="16">
        <f>I563</f>
        <v>2843.3</v>
      </c>
      <c r="J562" s="16">
        <f t="shared" ref="J562:K565" si="323">J563</f>
        <v>2871.7</v>
      </c>
      <c r="K562" s="16">
        <f t="shared" si="323"/>
        <v>2986.5</v>
      </c>
    </row>
    <row r="563" spans="1:15" s="5" customFormat="1" ht="29.1" customHeight="1" x14ac:dyDescent="0.2">
      <c r="A563" s="75" t="s">
        <v>253</v>
      </c>
      <c r="B563" s="77">
        <v>298</v>
      </c>
      <c r="C563" s="70">
        <v>102</v>
      </c>
      <c r="D563" s="13" t="s">
        <v>93</v>
      </c>
      <c r="E563" s="14" t="s">
        <v>3</v>
      </c>
      <c r="F563" s="13" t="s">
        <v>2</v>
      </c>
      <c r="G563" s="78" t="s">
        <v>9</v>
      </c>
      <c r="H563" s="12" t="s">
        <v>7</v>
      </c>
      <c r="I563" s="16">
        <f>I564</f>
        <v>2843.3</v>
      </c>
      <c r="J563" s="16">
        <f t="shared" si="323"/>
        <v>2871.7</v>
      </c>
      <c r="K563" s="16">
        <f t="shared" si="323"/>
        <v>2986.5</v>
      </c>
    </row>
    <row r="564" spans="1:15" s="5" customFormat="1" ht="22.5" x14ac:dyDescent="0.2">
      <c r="A564" s="75" t="s">
        <v>94</v>
      </c>
      <c r="B564" s="77">
        <v>298</v>
      </c>
      <c r="C564" s="70">
        <v>102</v>
      </c>
      <c r="D564" s="13" t="s">
        <v>93</v>
      </c>
      <c r="E564" s="14" t="s">
        <v>22</v>
      </c>
      <c r="F564" s="13" t="s">
        <v>2</v>
      </c>
      <c r="G564" s="78" t="s">
        <v>9</v>
      </c>
      <c r="H564" s="12" t="s">
        <v>7</v>
      </c>
      <c r="I564" s="16">
        <f>I565</f>
        <v>2843.3</v>
      </c>
      <c r="J564" s="16">
        <f t="shared" si="323"/>
        <v>2871.7</v>
      </c>
      <c r="K564" s="16">
        <f t="shared" si="323"/>
        <v>2986.5</v>
      </c>
    </row>
    <row r="565" spans="1:15" s="5" customFormat="1" ht="22.5" x14ac:dyDescent="0.2">
      <c r="A565" s="75" t="s">
        <v>15</v>
      </c>
      <c r="B565" s="77">
        <v>298</v>
      </c>
      <c r="C565" s="70">
        <v>102</v>
      </c>
      <c r="D565" s="13" t="s">
        <v>93</v>
      </c>
      <c r="E565" s="14" t="s">
        <v>22</v>
      </c>
      <c r="F565" s="13" t="s">
        <v>2</v>
      </c>
      <c r="G565" s="78" t="s">
        <v>11</v>
      </c>
      <c r="H565" s="12" t="s">
        <v>7</v>
      </c>
      <c r="I565" s="16">
        <f>I566</f>
        <v>2843.3</v>
      </c>
      <c r="J565" s="16">
        <f t="shared" si="323"/>
        <v>2871.7</v>
      </c>
      <c r="K565" s="16">
        <f t="shared" si="323"/>
        <v>2986.5</v>
      </c>
    </row>
    <row r="566" spans="1:15" s="5" customFormat="1" ht="56.25" x14ac:dyDescent="0.2">
      <c r="A566" s="75" t="s">
        <v>6</v>
      </c>
      <c r="B566" s="77">
        <v>298</v>
      </c>
      <c r="C566" s="70">
        <v>102</v>
      </c>
      <c r="D566" s="13" t="s">
        <v>93</v>
      </c>
      <c r="E566" s="14" t="s">
        <v>22</v>
      </c>
      <c r="F566" s="13" t="s">
        <v>2</v>
      </c>
      <c r="G566" s="78" t="s">
        <v>11</v>
      </c>
      <c r="H566" s="12">
        <v>100</v>
      </c>
      <c r="I566" s="16">
        <f>I567</f>
        <v>2843.3</v>
      </c>
      <c r="J566" s="16">
        <f t="shared" ref="J566:K566" si="324">J567</f>
        <v>2871.7</v>
      </c>
      <c r="K566" s="16">
        <f t="shared" si="324"/>
        <v>2986.5</v>
      </c>
    </row>
    <row r="567" spans="1:15" s="5" customFormat="1" ht="30" customHeight="1" x14ac:dyDescent="0.2">
      <c r="A567" s="75" t="s">
        <v>5</v>
      </c>
      <c r="B567" s="77">
        <v>298</v>
      </c>
      <c r="C567" s="70">
        <v>102</v>
      </c>
      <c r="D567" s="13" t="s">
        <v>93</v>
      </c>
      <c r="E567" s="14" t="s">
        <v>22</v>
      </c>
      <c r="F567" s="13" t="s">
        <v>2</v>
      </c>
      <c r="G567" s="78" t="s">
        <v>11</v>
      </c>
      <c r="H567" s="12">
        <v>120</v>
      </c>
      <c r="I567" s="16">
        <v>2843.3</v>
      </c>
      <c r="J567" s="16">
        <v>2871.7</v>
      </c>
      <c r="K567" s="16">
        <v>2986.5</v>
      </c>
    </row>
    <row r="568" spans="1:15" s="5" customFormat="1" ht="42" customHeight="1" x14ac:dyDescent="0.2">
      <c r="A568" s="75" t="s">
        <v>92</v>
      </c>
      <c r="B568" s="77">
        <v>298</v>
      </c>
      <c r="C568" s="70">
        <v>104</v>
      </c>
      <c r="D568" s="13" t="s">
        <v>7</v>
      </c>
      <c r="E568" s="14" t="s">
        <v>7</v>
      </c>
      <c r="F568" s="13" t="s">
        <v>7</v>
      </c>
      <c r="G568" s="78" t="s">
        <v>7</v>
      </c>
      <c r="H568" s="12" t="s">
        <v>7</v>
      </c>
      <c r="I568" s="16">
        <f>I569+I589</f>
        <v>26797.040619999996</v>
      </c>
      <c r="J568" s="16">
        <f t="shared" ref="J568:K568" si="325">J569+J589</f>
        <v>25014.509019999998</v>
      </c>
      <c r="K568" s="16">
        <f t="shared" si="325"/>
        <v>25893.053379999998</v>
      </c>
    </row>
    <row r="569" spans="1:15" s="5" customFormat="1" ht="56.25" x14ac:dyDescent="0.2">
      <c r="A569" s="100" t="s">
        <v>275</v>
      </c>
      <c r="B569" s="77">
        <v>298</v>
      </c>
      <c r="C569" s="70">
        <v>104</v>
      </c>
      <c r="D569" s="13">
        <v>11</v>
      </c>
      <c r="E569" s="14" t="s">
        <v>3</v>
      </c>
      <c r="F569" s="13" t="s">
        <v>2</v>
      </c>
      <c r="G569" s="78" t="s">
        <v>9</v>
      </c>
      <c r="H569" s="12" t="s">
        <v>7</v>
      </c>
      <c r="I569" s="16">
        <f>I570+I583</f>
        <v>25922.040619999996</v>
      </c>
      <c r="J569" s="16">
        <f>J570+J583</f>
        <v>24139.509019999998</v>
      </c>
      <c r="K569" s="16">
        <f>K570+K583</f>
        <v>25018.053379999998</v>
      </c>
    </row>
    <row r="570" spans="1:15" s="5" customFormat="1" ht="22.5" x14ac:dyDescent="0.2">
      <c r="A570" s="100" t="s">
        <v>299</v>
      </c>
      <c r="B570" s="77">
        <v>298</v>
      </c>
      <c r="C570" s="70">
        <v>104</v>
      </c>
      <c r="D570" s="13">
        <v>11</v>
      </c>
      <c r="E570" s="14">
        <v>2</v>
      </c>
      <c r="F570" s="13">
        <v>0</v>
      </c>
      <c r="G570" s="78">
        <v>0</v>
      </c>
      <c r="H570" s="12"/>
      <c r="I570" s="16">
        <f>I571+I576</f>
        <v>25189.760409999995</v>
      </c>
      <c r="J570" s="16">
        <f t="shared" ref="J570:K570" si="326">J571+J576</f>
        <v>23400.806009999997</v>
      </c>
      <c r="K570" s="16">
        <f t="shared" si="326"/>
        <v>24253.402249999999</v>
      </c>
    </row>
    <row r="571" spans="1:15" s="5" customFormat="1" ht="50.1" customHeight="1" x14ac:dyDescent="0.2">
      <c r="A571" s="75" t="s">
        <v>243</v>
      </c>
      <c r="B571" s="77">
        <v>298</v>
      </c>
      <c r="C571" s="70">
        <v>104</v>
      </c>
      <c r="D571" s="13">
        <v>11</v>
      </c>
      <c r="E571" s="14">
        <v>2</v>
      </c>
      <c r="F571" s="13" t="s">
        <v>2</v>
      </c>
      <c r="G571" s="78">
        <v>78791</v>
      </c>
      <c r="H571" s="12" t="s">
        <v>7</v>
      </c>
      <c r="I571" s="16">
        <f>I572+I574</f>
        <v>1464.56041</v>
      </c>
      <c r="J571" s="16">
        <f t="shared" ref="J571:K571" si="327">J572+J574</f>
        <v>1477.4060099999999</v>
      </c>
      <c r="K571" s="16">
        <f t="shared" si="327"/>
        <v>1529.30225</v>
      </c>
    </row>
    <row r="572" spans="1:15" s="5" customFormat="1" ht="57" customHeight="1" x14ac:dyDescent="0.2">
      <c r="A572" s="75" t="s">
        <v>6</v>
      </c>
      <c r="B572" s="77">
        <v>298</v>
      </c>
      <c r="C572" s="70">
        <v>104</v>
      </c>
      <c r="D572" s="13">
        <v>11</v>
      </c>
      <c r="E572" s="14">
        <v>2</v>
      </c>
      <c r="F572" s="13" t="s">
        <v>2</v>
      </c>
      <c r="G572" s="78">
        <v>78791</v>
      </c>
      <c r="H572" s="12">
        <v>100</v>
      </c>
      <c r="I572" s="16">
        <f>I573</f>
        <v>1324.56041</v>
      </c>
      <c r="J572" s="16">
        <f t="shared" ref="J572:K572" si="328">J573</f>
        <v>1337.4060099999999</v>
      </c>
      <c r="K572" s="16">
        <f t="shared" si="328"/>
        <v>1389.30225</v>
      </c>
    </row>
    <row r="573" spans="1:15" s="5" customFormat="1" ht="22.5" x14ac:dyDescent="0.2">
      <c r="A573" s="75" t="s">
        <v>5</v>
      </c>
      <c r="B573" s="77">
        <v>298</v>
      </c>
      <c r="C573" s="70">
        <v>104</v>
      </c>
      <c r="D573" s="13">
        <v>11</v>
      </c>
      <c r="E573" s="14">
        <v>2</v>
      </c>
      <c r="F573" s="13" t="s">
        <v>2</v>
      </c>
      <c r="G573" s="78">
        <v>78791</v>
      </c>
      <c r="H573" s="12">
        <v>120</v>
      </c>
      <c r="I573" s="16">
        <v>1324.56041</v>
      </c>
      <c r="J573" s="16">
        <v>1337.4060099999999</v>
      </c>
      <c r="K573" s="16">
        <v>1389.30225</v>
      </c>
    </row>
    <row r="574" spans="1:15" s="5" customFormat="1" ht="22.5" x14ac:dyDescent="0.2">
      <c r="A574" s="75" t="s">
        <v>14</v>
      </c>
      <c r="B574" s="77">
        <v>298</v>
      </c>
      <c r="C574" s="70">
        <v>104</v>
      </c>
      <c r="D574" s="13">
        <v>11</v>
      </c>
      <c r="E574" s="14">
        <v>2</v>
      </c>
      <c r="F574" s="13" t="s">
        <v>2</v>
      </c>
      <c r="G574" s="78">
        <v>78791</v>
      </c>
      <c r="H574" s="12">
        <v>200</v>
      </c>
      <c r="I574" s="16">
        <f>I575</f>
        <v>140</v>
      </c>
      <c r="J574" s="16">
        <f t="shared" ref="J574:K574" si="329">J575</f>
        <v>140</v>
      </c>
      <c r="K574" s="16">
        <f t="shared" si="329"/>
        <v>140</v>
      </c>
    </row>
    <row r="575" spans="1:15" s="5" customFormat="1" ht="22.5" x14ac:dyDescent="0.2">
      <c r="A575" s="75" t="s">
        <v>13</v>
      </c>
      <c r="B575" s="77">
        <v>298</v>
      </c>
      <c r="C575" s="70">
        <v>104</v>
      </c>
      <c r="D575" s="13">
        <v>11</v>
      </c>
      <c r="E575" s="14">
        <v>2</v>
      </c>
      <c r="F575" s="13" t="s">
        <v>2</v>
      </c>
      <c r="G575" s="78">
        <v>78791</v>
      </c>
      <c r="H575" s="12">
        <v>240</v>
      </c>
      <c r="I575" s="16">
        <v>140</v>
      </c>
      <c r="J575" s="16">
        <v>140</v>
      </c>
      <c r="K575" s="16">
        <v>140</v>
      </c>
      <c r="M575" s="140"/>
      <c r="N575" s="140"/>
      <c r="O575" s="140"/>
    </row>
    <row r="576" spans="1:15" s="5" customFormat="1" ht="22.5" x14ac:dyDescent="0.2">
      <c r="A576" s="75" t="s">
        <v>15</v>
      </c>
      <c r="B576" s="77">
        <v>298</v>
      </c>
      <c r="C576" s="70">
        <v>104</v>
      </c>
      <c r="D576" s="13">
        <v>11</v>
      </c>
      <c r="E576" s="14">
        <v>2</v>
      </c>
      <c r="F576" s="13">
        <v>0</v>
      </c>
      <c r="G576" s="78" t="s">
        <v>11</v>
      </c>
      <c r="H576" s="12"/>
      <c r="I576" s="16">
        <f>I577+I579+I581</f>
        <v>23725.199999999997</v>
      </c>
      <c r="J576" s="16">
        <f t="shared" ref="J576:K576" si="330">J577+J579+J581</f>
        <v>21923.399999999998</v>
      </c>
      <c r="K576" s="16">
        <f t="shared" si="330"/>
        <v>22724.1</v>
      </c>
    </row>
    <row r="577" spans="1:17" s="5" customFormat="1" ht="56.25" x14ac:dyDescent="0.2">
      <c r="A577" s="75" t="s">
        <v>6</v>
      </c>
      <c r="B577" s="77">
        <v>298</v>
      </c>
      <c r="C577" s="70">
        <v>104</v>
      </c>
      <c r="D577" s="13">
        <v>11</v>
      </c>
      <c r="E577" s="14">
        <v>2</v>
      </c>
      <c r="F577" s="13">
        <v>0</v>
      </c>
      <c r="G577" s="78" t="s">
        <v>11</v>
      </c>
      <c r="H577" s="12">
        <v>100</v>
      </c>
      <c r="I577" s="16">
        <f t="shared" ref="I577:K577" si="331">I578</f>
        <v>20732.099999999999</v>
      </c>
      <c r="J577" s="16">
        <f t="shared" si="331"/>
        <v>20930.3</v>
      </c>
      <c r="K577" s="16">
        <f t="shared" si="331"/>
        <v>21731</v>
      </c>
    </row>
    <row r="578" spans="1:17" s="5" customFormat="1" ht="22.5" x14ac:dyDescent="0.2">
      <c r="A578" s="75" t="s">
        <v>5</v>
      </c>
      <c r="B578" s="77">
        <v>298</v>
      </c>
      <c r="C578" s="70">
        <v>104</v>
      </c>
      <c r="D578" s="13">
        <v>11</v>
      </c>
      <c r="E578" s="14">
        <v>2</v>
      </c>
      <c r="F578" s="13">
        <v>0</v>
      </c>
      <c r="G578" s="78" t="s">
        <v>11</v>
      </c>
      <c r="H578" s="12">
        <v>120</v>
      </c>
      <c r="I578" s="16">
        <v>20732.099999999999</v>
      </c>
      <c r="J578" s="16">
        <v>20930.3</v>
      </c>
      <c r="K578" s="16">
        <v>21731</v>
      </c>
    </row>
    <row r="579" spans="1:17" s="5" customFormat="1" ht="22.5" x14ac:dyDescent="0.2">
      <c r="A579" s="75" t="s">
        <v>14</v>
      </c>
      <c r="B579" s="77">
        <v>298</v>
      </c>
      <c r="C579" s="70">
        <v>104</v>
      </c>
      <c r="D579" s="13">
        <v>11</v>
      </c>
      <c r="E579" s="14">
        <v>2</v>
      </c>
      <c r="F579" s="13">
        <v>0</v>
      </c>
      <c r="G579" s="78" t="s">
        <v>11</v>
      </c>
      <c r="H579" s="12">
        <v>200</v>
      </c>
      <c r="I579" s="16">
        <f t="shared" ref="I579:K579" si="332">I580</f>
        <v>2984.1</v>
      </c>
      <c r="J579" s="16">
        <f t="shared" si="332"/>
        <v>984.1</v>
      </c>
      <c r="K579" s="16">
        <f t="shared" si="332"/>
        <v>984.1</v>
      </c>
    </row>
    <row r="580" spans="1:17" s="5" customFormat="1" ht="22.5" x14ac:dyDescent="0.2">
      <c r="A580" s="75" t="s">
        <v>13</v>
      </c>
      <c r="B580" s="77">
        <v>298</v>
      </c>
      <c r="C580" s="70">
        <v>104</v>
      </c>
      <c r="D580" s="13">
        <v>11</v>
      </c>
      <c r="E580" s="14">
        <v>2</v>
      </c>
      <c r="F580" s="13">
        <v>0</v>
      </c>
      <c r="G580" s="78" t="s">
        <v>11</v>
      </c>
      <c r="H580" s="12">
        <v>240</v>
      </c>
      <c r="I580" s="16">
        <v>2984.1</v>
      </c>
      <c r="J580" s="16">
        <v>984.1</v>
      </c>
      <c r="K580" s="16">
        <v>984.1</v>
      </c>
    </row>
    <row r="581" spans="1:17" s="5" customFormat="1" x14ac:dyDescent="0.2">
      <c r="A581" s="75" t="s">
        <v>71</v>
      </c>
      <c r="B581" s="77">
        <v>298</v>
      </c>
      <c r="C581" s="70">
        <v>104</v>
      </c>
      <c r="D581" s="13">
        <v>11</v>
      </c>
      <c r="E581" s="14">
        <v>2</v>
      </c>
      <c r="F581" s="13">
        <v>0</v>
      </c>
      <c r="G581" s="78" t="s">
        <v>11</v>
      </c>
      <c r="H581" s="12">
        <v>800</v>
      </c>
      <c r="I581" s="16">
        <f t="shared" ref="I581:K581" si="333">I582</f>
        <v>9</v>
      </c>
      <c r="J581" s="16">
        <f t="shared" si="333"/>
        <v>9</v>
      </c>
      <c r="K581" s="16">
        <f t="shared" si="333"/>
        <v>9</v>
      </c>
    </row>
    <row r="582" spans="1:17" s="5" customFormat="1" x14ac:dyDescent="0.2">
      <c r="A582" s="75" t="s">
        <v>70</v>
      </c>
      <c r="B582" s="77">
        <v>298</v>
      </c>
      <c r="C582" s="70">
        <v>104</v>
      </c>
      <c r="D582" s="13">
        <v>11</v>
      </c>
      <c r="E582" s="14">
        <v>2</v>
      </c>
      <c r="F582" s="13">
        <v>0</v>
      </c>
      <c r="G582" s="78" t="s">
        <v>11</v>
      </c>
      <c r="H582" s="12">
        <v>850</v>
      </c>
      <c r="I582" s="16">
        <v>9</v>
      </c>
      <c r="J582" s="16">
        <v>9</v>
      </c>
      <c r="K582" s="16">
        <v>9</v>
      </c>
    </row>
    <row r="583" spans="1:17" s="5" customFormat="1" x14ac:dyDescent="0.2">
      <c r="A583" s="100" t="s">
        <v>301</v>
      </c>
      <c r="B583" s="77">
        <v>298</v>
      </c>
      <c r="C583" s="70">
        <v>104</v>
      </c>
      <c r="D583" s="13">
        <v>11</v>
      </c>
      <c r="E583" s="14">
        <v>5</v>
      </c>
      <c r="F583" s="13">
        <v>0</v>
      </c>
      <c r="G583" s="78">
        <v>0</v>
      </c>
      <c r="H583" s="12"/>
      <c r="I583" s="16">
        <f>I584</f>
        <v>732.28021000000001</v>
      </c>
      <c r="J583" s="16">
        <f t="shared" ref="J583:K583" si="334">J584</f>
        <v>738.70300999999995</v>
      </c>
      <c r="K583" s="16">
        <f t="shared" si="334"/>
        <v>764.65112999999997</v>
      </c>
    </row>
    <row r="584" spans="1:17" s="5" customFormat="1" ht="22.5" x14ac:dyDescent="0.2">
      <c r="A584" s="75" t="s">
        <v>91</v>
      </c>
      <c r="B584" s="77">
        <v>298</v>
      </c>
      <c r="C584" s="70">
        <v>104</v>
      </c>
      <c r="D584" s="13">
        <v>11</v>
      </c>
      <c r="E584" s="14">
        <v>5</v>
      </c>
      <c r="F584" s="13" t="s">
        <v>2</v>
      </c>
      <c r="G584" s="78" t="s">
        <v>90</v>
      </c>
      <c r="H584" s="12" t="s">
        <v>7</v>
      </c>
      <c r="I584" s="16">
        <f>I585+I587</f>
        <v>732.28021000000001</v>
      </c>
      <c r="J584" s="16">
        <f t="shared" ref="J584:K584" si="335">J585+J587</f>
        <v>738.70300999999995</v>
      </c>
      <c r="K584" s="16">
        <f t="shared" si="335"/>
        <v>764.65112999999997</v>
      </c>
    </row>
    <row r="585" spans="1:17" s="5" customFormat="1" ht="56.25" x14ac:dyDescent="0.2">
      <c r="A585" s="75" t="s">
        <v>6</v>
      </c>
      <c r="B585" s="77">
        <v>298</v>
      </c>
      <c r="C585" s="70">
        <v>104</v>
      </c>
      <c r="D585" s="13">
        <v>11</v>
      </c>
      <c r="E585" s="14">
        <v>5</v>
      </c>
      <c r="F585" s="13" t="s">
        <v>2</v>
      </c>
      <c r="G585" s="78" t="s">
        <v>90</v>
      </c>
      <c r="H585" s="12">
        <v>100</v>
      </c>
      <c r="I585" s="16">
        <f>I586</f>
        <v>662.28021000000001</v>
      </c>
      <c r="J585" s="16">
        <f t="shared" ref="J585:K585" si="336">J586</f>
        <v>668.70300999999995</v>
      </c>
      <c r="K585" s="16">
        <f t="shared" si="336"/>
        <v>694.65112999999997</v>
      </c>
    </row>
    <row r="586" spans="1:17" s="5" customFormat="1" ht="22.5" x14ac:dyDescent="0.2">
      <c r="A586" s="75" t="s">
        <v>5</v>
      </c>
      <c r="B586" s="77">
        <v>298</v>
      </c>
      <c r="C586" s="70">
        <v>104</v>
      </c>
      <c r="D586" s="13">
        <v>11</v>
      </c>
      <c r="E586" s="14">
        <v>5</v>
      </c>
      <c r="F586" s="13" t="s">
        <v>2</v>
      </c>
      <c r="G586" s="78" t="s">
        <v>90</v>
      </c>
      <c r="H586" s="12">
        <v>120</v>
      </c>
      <c r="I586" s="16">
        <v>662.28021000000001</v>
      </c>
      <c r="J586" s="16">
        <v>668.70300999999995</v>
      </c>
      <c r="K586" s="16">
        <v>694.65112999999997</v>
      </c>
    </row>
    <row r="587" spans="1:17" s="5" customFormat="1" ht="22.5" x14ac:dyDescent="0.2">
      <c r="A587" s="75" t="s">
        <v>14</v>
      </c>
      <c r="B587" s="77">
        <v>298</v>
      </c>
      <c r="C587" s="70">
        <v>104</v>
      </c>
      <c r="D587" s="13">
        <v>11</v>
      </c>
      <c r="E587" s="14">
        <v>5</v>
      </c>
      <c r="F587" s="13" t="s">
        <v>2</v>
      </c>
      <c r="G587" s="78" t="s">
        <v>90</v>
      </c>
      <c r="H587" s="12">
        <v>200</v>
      </c>
      <c r="I587" s="16">
        <f>I588</f>
        <v>70</v>
      </c>
      <c r="J587" s="16">
        <f t="shared" ref="J587:K587" si="337">J588</f>
        <v>70</v>
      </c>
      <c r="K587" s="16">
        <f t="shared" si="337"/>
        <v>70</v>
      </c>
    </row>
    <row r="588" spans="1:17" s="5" customFormat="1" ht="25.15" customHeight="1" x14ac:dyDescent="0.2">
      <c r="A588" s="75" t="s">
        <v>13</v>
      </c>
      <c r="B588" s="77">
        <v>298</v>
      </c>
      <c r="C588" s="70">
        <v>104</v>
      </c>
      <c r="D588" s="13">
        <v>11</v>
      </c>
      <c r="E588" s="14">
        <v>5</v>
      </c>
      <c r="F588" s="13" t="s">
        <v>2</v>
      </c>
      <c r="G588" s="78" t="s">
        <v>90</v>
      </c>
      <c r="H588" s="12">
        <v>240</v>
      </c>
      <c r="I588" s="16">
        <v>70</v>
      </c>
      <c r="J588" s="16">
        <v>70</v>
      </c>
      <c r="K588" s="16">
        <v>70</v>
      </c>
      <c r="P588" s="82"/>
      <c r="Q588" s="82"/>
    </row>
    <row r="589" spans="1:17" s="5" customFormat="1" ht="47.45" customHeight="1" x14ac:dyDescent="0.2">
      <c r="A589" s="75" t="s">
        <v>267</v>
      </c>
      <c r="B589" s="77">
        <v>298</v>
      </c>
      <c r="C589" s="70">
        <v>104</v>
      </c>
      <c r="D589" s="13">
        <v>12</v>
      </c>
      <c r="E589" s="14" t="s">
        <v>3</v>
      </c>
      <c r="F589" s="13" t="s">
        <v>2</v>
      </c>
      <c r="G589" s="78">
        <v>0</v>
      </c>
      <c r="H589" s="12"/>
      <c r="I589" s="16">
        <f>I590</f>
        <v>875</v>
      </c>
      <c r="J589" s="16">
        <f t="shared" ref="J589:K589" si="338">J590</f>
        <v>875</v>
      </c>
      <c r="K589" s="16">
        <f t="shared" si="338"/>
        <v>875</v>
      </c>
    </row>
    <row r="590" spans="1:17" s="5" customFormat="1" ht="37.15" customHeight="1" x14ac:dyDescent="0.2">
      <c r="A590" s="75" t="s">
        <v>142</v>
      </c>
      <c r="B590" s="77">
        <v>298</v>
      </c>
      <c r="C590" s="70">
        <v>104</v>
      </c>
      <c r="D590" s="13">
        <v>12</v>
      </c>
      <c r="E590" s="14" t="s">
        <v>3</v>
      </c>
      <c r="F590" s="13" t="s">
        <v>2</v>
      </c>
      <c r="G590" s="78">
        <v>78793</v>
      </c>
      <c r="H590" s="12" t="s">
        <v>7</v>
      </c>
      <c r="I590" s="16">
        <f>I591</f>
        <v>875</v>
      </c>
      <c r="J590" s="16">
        <f t="shared" ref="J590:K591" si="339">J591</f>
        <v>875</v>
      </c>
      <c r="K590" s="16">
        <f t="shared" si="339"/>
        <v>875</v>
      </c>
    </row>
    <row r="591" spans="1:17" s="5" customFormat="1" x14ac:dyDescent="0.2">
      <c r="A591" s="75" t="s">
        <v>29</v>
      </c>
      <c r="B591" s="77">
        <v>298</v>
      </c>
      <c r="C591" s="70">
        <v>104</v>
      </c>
      <c r="D591" s="13">
        <v>12</v>
      </c>
      <c r="E591" s="14" t="s">
        <v>3</v>
      </c>
      <c r="F591" s="13" t="s">
        <v>2</v>
      </c>
      <c r="G591" s="78">
        <v>78793</v>
      </c>
      <c r="H591" s="12">
        <v>500</v>
      </c>
      <c r="I591" s="16">
        <f>I592</f>
        <v>875</v>
      </c>
      <c r="J591" s="16">
        <f t="shared" si="339"/>
        <v>875</v>
      </c>
      <c r="K591" s="16">
        <f t="shared" si="339"/>
        <v>875</v>
      </c>
    </row>
    <row r="592" spans="1:17" s="5" customFormat="1" x14ac:dyDescent="0.2">
      <c r="A592" s="75" t="s">
        <v>135</v>
      </c>
      <c r="B592" s="77">
        <v>298</v>
      </c>
      <c r="C592" s="70">
        <v>104</v>
      </c>
      <c r="D592" s="13">
        <v>12</v>
      </c>
      <c r="E592" s="14" t="s">
        <v>3</v>
      </c>
      <c r="F592" s="13" t="s">
        <v>2</v>
      </c>
      <c r="G592" s="78">
        <v>78793</v>
      </c>
      <c r="H592" s="12">
        <v>530</v>
      </c>
      <c r="I592" s="16">
        <v>875</v>
      </c>
      <c r="J592" s="16">
        <v>875</v>
      </c>
      <c r="K592" s="16">
        <v>875</v>
      </c>
    </row>
    <row r="593" spans="1:11" s="5" customFormat="1" x14ac:dyDescent="0.2">
      <c r="A593" s="75" t="s">
        <v>88</v>
      </c>
      <c r="B593" s="77">
        <v>298</v>
      </c>
      <c r="C593" s="70">
        <v>105</v>
      </c>
      <c r="D593" s="13" t="s">
        <v>7</v>
      </c>
      <c r="E593" s="14" t="s">
        <v>7</v>
      </c>
      <c r="F593" s="13" t="s">
        <v>7</v>
      </c>
      <c r="G593" s="78" t="s">
        <v>7</v>
      </c>
      <c r="H593" s="12" t="s">
        <v>7</v>
      </c>
      <c r="I593" s="16">
        <f>I594</f>
        <v>9.7042199999999994</v>
      </c>
      <c r="J593" s="16">
        <f t="shared" ref="J593:K593" si="340">J594</f>
        <v>105.92458000000001</v>
      </c>
      <c r="K593" s="16">
        <f t="shared" si="340"/>
        <v>4.0055500000000004</v>
      </c>
    </row>
    <row r="594" spans="1:11" s="5" customFormat="1" ht="54.6" customHeight="1" x14ac:dyDescent="0.2">
      <c r="A594" s="100" t="s">
        <v>276</v>
      </c>
      <c r="B594" s="77">
        <v>298</v>
      </c>
      <c r="C594" s="70">
        <v>105</v>
      </c>
      <c r="D594" s="13">
        <v>11</v>
      </c>
      <c r="E594" s="14">
        <v>0</v>
      </c>
      <c r="F594" s="13" t="s">
        <v>2</v>
      </c>
      <c r="G594" s="78" t="s">
        <v>9</v>
      </c>
      <c r="H594" s="12"/>
      <c r="I594" s="16">
        <f>I595</f>
        <v>9.7042199999999994</v>
      </c>
      <c r="J594" s="16">
        <f t="shared" ref="J594:K594" si="341">J595</f>
        <v>105.92458000000001</v>
      </c>
      <c r="K594" s="16">
        <f t="shared" si="341"/>
        <v>4.0055500000000004</v>
      </c>
    </row>
    <row r="595" spans="1:11" s="5" customFormat="1" ht="23.1" customHeight="1" x14ac:dyDescent="0.2">
      <c r="A595" s="100" t="s">
        <v>299</v>
      </c>
      <c r="B595" s="77">
        <v>298</v>
      </c>
      <c r="C595" s="70">
        <v>105</v>
      </c>
      <c r="D595" s="13">
        <v>11</v>
      </c>
      <c r="E595" s="14">
        <v>2</v>
      </c>
      <c r="F595" s="13" t="s">
        <v>2</v>
      </c>
      <c r="G595" s="78" t="s">
        <v>9</v>
      </c>
      <c r="H595" s="12" t="s">
        <v>7</v>
      </c>
      <c r="I595" s="16">
        <f>I596</f>
        <v>9.7042199999999994</v>
      </c>
      <c r="J595" s="16">
        <f t="shared" ref="J595:K595" si="342">J596</f>
        <v>105.92458000000001</v>
      </c>
      <c r="K595" s="16">
        <f t="shared" si="342"/>
        <v>4.0055500000000004</v>
      </c>
    </row>
    <row r="596" spans="1:11" s="5" customFormat="1" ht="41.1" customHeight="1" x14ac:dyDescent="0.2">
      <c r="A596" s="75" t="s">
        <v>87</v>
      </c>
      <c r="B596" s="77">
        <v>298</v>
      </c>
      <c r="C596" s="70">
        <v>105</v>
      </c>
      <c r="D596" s="13">
        <v>11</v>
      </c>
      <c r="E596" s="14">
        <v>2</v>
      </c>
      <c r="F596" s="13" t="s">
        <v>2</v>
      </c>
      <c r="G596" s="78" t="s">
        <v>86</v>
      </c>
      <c r="H596" s="12" t="s">
        <v>7</v>
      </c>
      <c r="I596" s="16">
        <f>I597</f>
        <v>9.7042199999999994</v>
      </c>
      <c r="J596" s="16">
        <f t="shared" ref="J596:K596" si="343">J597</f>
        <v>105.92458000000001</v>
      </c>
      <c r="K596" s="16">
        <f t="shared" si="343"/>
        <v>4.0055500000000004</v>
      </c>
    </row>
    <row r="597" spans="1:11" s="5" customFormat="1" ht="28.5" customHeight="1" x14ac:dyDescent="0.2">
      <c r="A597" s="75" t="s">
        <v>14</v>
      </c>
      <c r="B597" s="77">
        <v>298</v>
      </c>
      <c r="C597" s="70">
        <v>105</v>
      </c>
      <c r="D597" s="13">
        <v>11</v>
      </c>
      <c r="E597" s="14">
        <v>2</v>
      </c>
      <c r="F597" s="13" t="s">
        <v>2</v>
      </c>
      <c r="G597" s="78" t="s">
        <v>86</v>
      </c>
      <c r="H597" s="12">
        <v>200</v>
      </c>
      <c r="I597" s="16">
        <f>I598</f>
        <v>9.7042199999999994</v>
      </c>
      <c r="J597" s="16">
        <f t="shared" ref="J597:K597" si="344">J598</f>
        <v>105.92458000000001</v>
      </c>
      <c r="K597" s="16">
        <f t="shared" si="344"/>
        <v>4.0055500000000004</v>
      </c>
    </row>
    <row r="598" spans="1:11" s="5" customFormat="1" ht="26.65" customHeight="1" x14ac:dyDescent="0.2">
      <c r="A598" s="75" t="s">
        <v>13</v>
      </c>
      <c r="B598" s="77">
        <v>298</v>
      </c>
      <c r="C598" s="70">
        <v>105</v>
      </c>
      <c r="D598" s="13">
        <v>11</v>
      </c>
      <c r="E598" s="14">
        <v>2</v>
      </c>
      <c r="F598" s="13" t="s">
        <v>2</v>
      </c>
      <c r="G598" s="78" t="s">
        <v>86</v>
      </c>
      <c r="H598" s="12">
        <v>240</v>
      </c>
      <c r="I598" s="16">
        <v>9.7042199999999994</v>
      </c>
      <c r="J598" s="16">
        <v>105.92458000000001</v>
      </c>
      <c r="K598" s="16">
        <v>4.0055500000000004</v>
      </c>
    </row>
    <row r="599" spans="1:11" s="5" customFormat="1" ht="26.65" customHeight="1" x14ac:dyDescent="0.2">
      <c r="A599" s="75" t="s">
        <v>357</v>
      </c>
      <c r="B599" s="77">
        <v>298</v>
      </c>
      <c r="C599" s="70">
        <v>107</v>
      </c>
      <c r="D599" s="13"/>
      <c r="E599" s="14"/>
      <c r="F599" s="13"/>
      <c r="G599" s="78"/>
      <c r="H599" s="12"/>
      <c r="I599" s="16">
        <f>I600</f>
        <v>0</v>
      </c>
      <c r="J599" s="16">
        <f t="shared" ref="J599:K602" si="345">J600</f>
        <v>0</v>
      </c>
      <c r="K599" s="16">
        <f t="shared" si="345"/>
        <v>1931.2</v>
      </c>
    </row>
    <row r="600" spans="1:11" s="5" customFormat="1" ht="26.65" customHeight="1" x14ac:dyDescent="0.2">
      <c r="A600" s="75" t="s">
        <v>354</v>
      </c>
      <c r="B600" s="77">
        <v>298</v>
      </c>
      <c r="C600" s="70">
        <v>107</v>
      </c>
      <c r="D600" s="13">
        <v>54</v>
      </c>
      <c r="E600" s="14">
        <v>0</v>
      </c>
      <c r="F600" s="13">
        <v>0</v>
      </c>
      <c r="G600" s="78">
        <v>0</v>
      </c>
      <c r="H600" s="12"/>
      <c r="I600" s="16">
        <f>I601</f>
        <v>0</v>
      </c>
      <c r="J600" s="16">
        <f t="shared" si="345"/>
        <v>0</v>
      </c>
      <c r="K600" s="16">
        <f t="shared" si="345"/>
        <v>1931.2</v>
      </c>
    </row>
    <row r="601" spans="1:11" s="5" customFormat="1" ht="26.65" customHeight="1" x14ac:dyDescent="0.2">
      <c r="A601" s="75" t="s">
        <v>355</v>
      </c>
      <c r="B601" s="77">
        <v>298</v>
      </c>
      <c r="C601" s="70">
        <v>107</v>
      </c>
      <c r="D601" s="13">
        <v>54</v>
      </c>
      <c r="E601" s="14">
        <v>0</v>
      </c>
      <c r="F601" s="13">
        <v>0</v>
      </c>
      <c r="G601" s="78">
        <v>81110</v>
      </c>
      <c r="H601" s="12"/>
      <c r="I601" s="16">
        <f>I602</f>
        <v>0</v>
      </c>
      <c r="J601" s="16">
        <f t="shared" si="345"/>
        <v>0</v>
      </c>
      <c r="K601" s="16">
        <f t="shared" si="345"/>
        <v>1931.2</v>
      </c>
    </row>
    <row r="602" spans="1:11" s="5" customFormat="1" ht="13.9" customHeight="1" x14ac:dyDescent="0.2">
      <c r="A602" s="75" t="s">
        <v>71</v>
      </c>
      <c r="B602" s="77">
        <v>298</v>
      </c>
      <c r="C602" s="70">
        <v>107</v>
      </c>
      <c r="D602" s="13">
        <v>54</v>
      </c>
      <c r="E602" s="14">
        <v>0</v>
      </c>
      <c r="F602" s="13">
        <v>0</v>
      </c>
      <c r="G602" s="78">
        <v>81110</v>
      </c>
      <c r="H602" s="12">
        <v>800</v>
      </c>
      <c r="I602" s="16">
        <f>I603</f>
        <v>0</v>
      </c>
      <c r="J602" s="16">
        <f t="shared" si="345"/>
        <v>0</v>
      </c>
      <c r="K602" s="16">
        <f t="shared" si="345"/>
        <v>1931.2</v>
      </c>
    </row>
    <row r="603" spans="1:11" s="5" customFormat="1" ht="17.45" customHeight="1" x14ac:dyDescent="0.2">
      <c r="A603" s="75" t="s">
        <v>356</v>
      </c>
      <c r="B603" s="77">
        <v>298</v>
      </c>
      <c r="C603" s="70">
        <v>107</v>
      </c>
      <c r="D603" s="13">
        <v>54</v>
      </c>
      <c r="E603" s="14">
        <v>0</v>
      </c>
      <c r="F603" s="13">
        <v>0</v>
      </c>
      <c r="G603" s="78">
        <v>81110</v>
      </c>
      <c r="H603" s="12">
        <v>880</v>
      </c>
      <c r="I603" s="16">
        <v>0</v>
      </c>
      <c r="J603" s="16">
        <v>0</v>
      </c>
      <c r="K603" s="16">
        <v>1931.2</v>
      </c>
    </row>
    <row r="604" spans="1:11" s="5" customFormat="1" x14ac:dyDescent="0.2">
      <c r="A604" s="75" t="s">
        <v>85</v>
      </c>
      <c r="B604" s="77">
        <v>298</v>
      </c>
      <c r="C604" s="70">
        <v>113</v>
      </c>
      <c r="D604" s="13" t="s">
        <v>7</v>
      </c>
      <c r="E604" s="14" t="s">
        <v>7</v>
      </c>
      <c r="F604" s="13" t="s">
        <v>7</v>
      </c>
      <c r="G604" s="78" t="s">
        <v>7</v>
      </c>
      <c r="H604" s="12" t="s">
        <v>7</v>
      </c>
      <c r="I604" s="16">
        <f>I609+I605</f>
        <v>2408.1347599999999</v>
      </c>
      <c r="J604" s="16">
        <f t="shared" ref="J604:K604" si="346">J609+J605</f>
        <v>1838.9102400000002</v>
      </c>
      <c r="K604" s="16">
        <f t="shared" si="346"/>
        <v>1838.9102400000002</v>
      </c>
    </row>
    <row r="605" spans="1:11" s="5" customFormat="1" ht="45" x14ac:dyDescent="0.2">
      <c r="A605" s="100" t="s">
        <v>285</v>
      </c>
      <c r="B605" s="77">
        <v>298</v>
      </c>
      <c r="C605" s="70">
        <v>113</v>
      </c>
      <c r="D605" s="13">
        <v>8</v>
      </c>
      <c r="E605" s="14">
        <v>0</v>
      </c>
      <c r="F605" s="13">
        <v>0</v>
      </c>
      <c r="G605" s="78">
        <v>0</v>
      </c>
      <c r="H605" s="12"/>
      <c r="I605" s="16">
        <f>I606</f>
        <v>10</v>
      </c>
      <c r="J605" s="16">
        <f t="shared" ref="J605:K605" si="347">J606</f>
        <v>10</v>
      </c>
      <c r="K605" s="16">
        <f t="shared" si="347"/>
        <v>10</v>
      </c>
    </row>
    <row r="606" spans="1:11" s="5" customFormat="1" ht="22.5" x14ac:dyDescent="0.2">
      <c r="A606" s="75" t="s">
        <v>291</v>
      </c>
      <c r="B606" s="77">
        <v>298</v>
      </c>
      <c r="C606" s="70">
        <v>113</v>
      </c>
      <c r="D606" s="13">
        <v>8</v>
      </c>
      <c r="E606" s="14" t="s">
        <v>3</v>
      </c>
      <c r="F606" s="13" t="s">
        <v>2</v>
      </c>
      <c r="G606" s="78">
        <v>80410</v>
      </c>
      <c r="H606" s="8"/>
      <c r="I606" s="16">
        <f>I607</f>
        <v>10</v>
      </c>
      <c r="J606" s="16">
        <f t="shared" ref="J606:K607" si="348">J607</f>
        <v>10</v>
      </c>
      <c r="K606" s="16">
        <f t="shared" si="348"/>
        <v>10</v>
      </c>
    </row>
    <row r="607" spans="1:11" s="5" customFormat="1" ht="22.5" x14ac:dyDescent="0.2">
      <c r="A607" s="75" t="s">
        <v>14</v>
      </c>
      <c r="B607" s="77">
        <v>298</v>
      </c>
      <c r="C607" s="70">
        <v>113</v>
      </c>
      <c r="D607" s="13">
        <v>8</v>
      </c>
      <c r="E607" s="14" t="s">
        <v>3</v>
      </c>
      <c r="F607" s="13" t="s">
        <v>2</v>
      </c>
      <c r="G607" s="78">
        <v>80410</v>
      </c>
      <c r="H607" s="12">
        <v>200</v>
      </c>
      <c r="I607" s="16">
        <f>I608</f>
        <v>10</v>
      </c>
      <c r="J607" s="16">
        <f t="shared" si="348"/>
        <v>10</v>
      </c>
      <c r="K607" s="16">
        <f t="shared" si="348"/>
        <v>10</v>
      </c>
    </row>
    <row r="608" spans="1:11" s="5" customFormat="1" ht="22.5" x14ac:dyDescent="0.2">
      <c r="A608" s="75" t="s">
        <v>13</v>
      </c>
      <c r="B608" s="77">
        <v>298</v>
      </c>
      <c r="C608" s="70">
        <v>113</v>
      </c>
      <c r="D608" s="13">
        <v>8</v>
      </c>
      <c r="E608" s="14" t="s">
        <v>3</v>
      </c>
      <c r="F608" s="13" t="s">
        <v>2</v>
      </c>
      <c r="G608" s="78">
        <v>80410</v>
      </c>
      <c r="H608" s="12">
        <v>240</v>
      </c>
      <c r="I608" s="16">
        <v>10</v>
      </c>
      <c r="J608" s="16">
        <v>10</v>
      </c>
      <c r="K608" s="16">
        <v>10</v>
      </c>
    </row>
    <row r="609" spans="1:11" s="5" customFormat="1" ht="48.6" customHeight="1" x14ac:dyDescent="0.2">
      <c r="A609" s="100" t="s">
        <v>276</v>
      </c>
      <c r="B609" s="77">
        <v>298</v>
      </c>
      <c r="C609" s="70">
        <v>113</v>
      </c>
      <c r="D609" s="13">
        <v>11</v>
      </c>
      <c r="E609" s="14" t="s">
        <v>3</v>
      </c>
      <c r="F609" s="13" t="s">
        <v>2</v>
      </c>
      <c r="G609" s="78" t="s">
        <v>9</v>
      </c>
      <c r="H609" s="12" t="s">
        <v>7</v>
      </c>
      <c r="I609" s="16">
        <f>I627+I631+I614+I618+I610</f>
        <v>2398.1347599999999</v>
      </c>
      <c r="J609" s="16">
        <f>J627+J631+J614+J618+J610</f>
        <v>1828.9102400000002</v>
      </c>
      <c r="K609" s="16">
        <f>K627+K631+K614+K618+K610</f>
        <v>1828.9102400000002</v>
      </c>
    </row>
    <row r="610" spans="1:11" s="5" customFormat="1" ht="29.65" customHeight="1" x14ac:dyDescent="0.2">
      <c r="A610" s="100" t="s">
        <v>298</v>
      </c>
      <c r="B610" s="77">
        <v>298</v>
      </c>
      <c r="C610" s="70">
        <v>113</v>
      </c>
      <c r="D610" s="13">
        <v>11</v>
      </c>
      <c r="E610" s="14">
        <v>1</v>
      </c>
      <c r="F610" s="13">
        <v>0</v>
      </c>
      <c r="G610" s="78">
        <v>0</v>
      </c>
      <c r="H610" s="12"/>
      <c r="I610" s="16">
        <f>I611</f>
        <v>1462.7</v>
      </c>
      <c r="J610" s="16">
        <f t="shared" ref="J610:K610" si="349">J611</f>
        <v>1462.7</v>
      </c>
      <c r="K610" s="16">
        <f t="shared" si="349"/>
        <v>1462.7</v>
      </c>
    </row>
    <row r="611" spans="1:11" s="5" customFormat="1" ht="22.5" x14ac:dyDescent="0.2">
      <c r="A611" s="75" t="s">
        <v>80</v>
      </c>
      <c r="B611" s="77">
        <v>298</v>
      </c>
      <c r="C611" s="70">
        <v>113</v>
      </c>
      <c r="D611" s="13">
        <v>11</v>
      </c>
      <c r="E611" s="14">
        <v>1</v>
      </c>
      <c r="F611" s="13" t="s">
        <v>2</v>
      </c>
      <c r="G611" s="78" t="s">
        <v>79</v>
      </c>
      <c r="H611" s="12" t="s">
        <v>7</v>
      </c>
      <c r="I611" s="16">
        <f>I612</f>
        <v>1462.7</v>
      </c>
      <c r="J611" s="16">
        <f t="shared" ref="J611:K612" si="350">J612</f>
        <v>1462.7</v>
      </c>
      <c r="K611" s="16">
        <f t="shared" si="350"/>
        <v>1462.7</v>
      </c>
    </row>
    <row r="612" spans="1:11" s="5" customFormat="1" ht="22.5" x14ac:dyDescent="0.2">
      <c r="A612" s="75" t="s">
        <v>14</v>
      </c>
      <c r="B612" s="77">
        <v>298</v>
      </c>
      <c r="C612" s="70">
        <v>113</v>
      </c>
      <c r="D612" s="13">
        <v>11</v>
      </c>
      <c r="E612" s="14">
        <v>1</v>
      </c>
      <c r="F612" s="13" t="s">
        <v>2</v>
      </c>
      <c r="G612" s="78" t="s">
        <v>79</v>
      </c>
      <c r="H612" s="12">
        <v>200</v>
      </c>
      <c r="I612" s="16">
        <f>I613</f>
        <v>1462.7</v>
      </c>
      <c r="J612" s="16">
        <f t="shared" si="350"/>
        <v>1462.7</v>
      </c>
      <c r="K612" s="16">
        <f t="shared" si="350"/>
        <v>1462.7</v>
      </c>
    </row>
    <row r="613" spans="1:11" s="5" customFormat="1" ht="22.5" x14ac:dyDescent="0.2">
      <c r="A613" s="75" t="s">
        <v>13</v>
      </c>
      <c r="B613" s="77">
        <v>298</v>
      </c>
      <c r="C613" s="70">
        <v>113</v>
      </c>
      <c r="D613" s="13">
        <v>11</v>
      </c>
      <c r="E613" s="14">
        <v>1</v>
      </c>
      <c r="F613" s="13" t="s">
        <v>2</v>
      </c>
      <c r="G613" s="78" t="s">
        <v>79</v>
      </c>
      <c r="H613" s="12">
        <v>240</v>
      </c>
      <c r="I613" s="16">
        <v>1462.7</v>
      </c>
      <c r="J613" s="16">
        <v>1462.7</v>
      </c>
      <c r="K613" s="16">
        <v>1462.7</v>
      </c>
    </row>
    <row r="614" spans="1:11" s="5" customFormat="1" ht="22.5" x14ac:dyDescent="0.2">
      <c r="A614" s="100" t="s">
        <v>299</v>
      </c>
      <c r="B614" s="77">
        <v>298</v>
      </c>
      <c r="C614" s="70">
        <v>113</v>
      </c>
      <c r="D614" s="13">
        <v>11</v>
      </c>
      <c r="E614" s="14">
        <v>2</v>
      </c>
      <c r="F614" s="13" t="s">
        <v>2</v>
      </c>
      <c r="G614" s="78">
        <v>0</v>
      </c>
      <c r="H614" s="12"/>
      <c r="I614" s="16">
        <f>I615</f>
        <v>65</v>
      </c>
      <c r="J614" s="16">
        <f t="shared" ref="J614:K614" si="351">J615</f>
        <v>65</v>
      </c>
      <c r="K614" s="16">
        <f t="shared" si="351"/>
        <v>65</v>
      </c>
    </row>
    <row r="615" spans="1:11" s="5" customFormat="1" ht="22.5" x14ac:dyDescent="0.2">
      <c r="A615" s="75" t="s">
        <v>84</v>
      </c>
      <c r="B615" s="77">
        <v>298</v>
      </c>
      <c r="C615" s="70">
        <v>113</v>
      </c>
      <c r="D615" s="13">
        <v>11</v>
      </c>
      <c r="E615" s="14">
        <v>2</v>
      </c>
      <c r="F615" s="13" t="s">
        <v>2</v>
      </c>
      <c r="G615" s="78" t="s">
        <v>83</v>
      </c>
      <c r="H615" s="12" t="s">
        <v>7</v>
      </c>
      <c r="I615" s="16">
        <f t="shared" ref="I615:K616" si="352">I616</f>
        <v>65</v>
      </c>
      <c r="J615" s="16">
        <f t="shared" si="352"/>
        <v>65</v>
      </c>
      <c r="K615" s="16">
        <f t="shared" si="352"/>
        <v>65</v>
      </c>
    </row>
    <row r="616" spans="1:11" s="5" customFormat="1" x14ac:dyDescent="0.2">
      <c r="A616" s="75" t="s">
        <v>71</v>
      </c>
      <c r="B616" s="77">
        <v>298</v>
      </c>
      <c r="C616" s="70">
        <v>113</v>
      </c>
      <c r="D616" s="13">
        <v>11</v>
      </c>
      <c r="E616" s="14">
        <v>2</v>
      </c>
      <c r="F616" s="13" t="s">
        <v>2</v>
      </c>
      <c r="G616" s="78" t="s">
        <v>83</v>
      </c>
      <c r="H616" s="12">
        <v>800</v>
      </c>
      <c r="I616" s="16">
        <f t="shared" si="352"/>
        <v>65</v>
      </c>
      <c r="J616" s="16">
        <f t="shared" si="352"/>
        <v>65</v>
      </c>
      <c r="K616" s="16">
        <f t="shared" si="352"/>
        <v>65</v>
      </c>
    </row>
    <row r="617" spans="1:11" s="5" customFormat="1" x14ac:dyDescent="0.2">
      <c r="A617" s="75" t="s">
        <v>70</v>
      </c>
      <c r="B617" s="77">
        <v>298</v>
      </c>
      <c r="C617" s="70">
        <v>113</v>
      </c>
      <c r="D617" s="13">
        <v>11</v>
      </c>
      <c r="E617" s="14">
        <v>2</v>
      </c>
      <c r="F617" s="13" t="s">
        <v>2</v>
      </c>
      <c r="G617" s="78" t="s">
        <v>83</v>
      </c>
      <c r="H617" s="12">
        <v>850</v>
      </c>
      <c r="I617" s="16">
        <v>65</v>
      </c>
      <c r="J617" s="16">
        <v>65</v>
      </c>
      <c r="K617" s="16">
        <v>65</v>
      </c>
    </row>
    <row r="618" spans="1:11" s="5" customFormat="1" ht="22.5" x14ac:dyDescent="0.2">
      <c r="A618" s="100" t="s">
        <v>300</v>
      </c>
      <c r="B618" s="77">
        <v>298</v>
      </c>
      <c r="C618" s="70">
        <v>113</v>
      </c>
      <c r="D618" s="13">
        <v>11</v>
      </c>
      <c r="E618" s="14">
        <v>3</v>
      </c>
      <c r="F618" s="13">
        <v>0</v>
      </c>
      <c r="G618" s="78">
        <v>0</v>
      </c>
      <c r="H618" s="12"/>
      <c r="I618" s="16">
        <f>I619+I624</f>
        <v>647.23476000000005</v>
      </c>
      <c r="J618" s="16">
        <f t="shared" ref="J618:K618" si="353">J619+J624</f>
        <v>78.010239999999996</v>
      </c>
      <c r="K618" s="16">
        <f t="shared" si="353"/>
        <v>78.010239999999996</v>
      </c>
    </row>
    <row r="619" spans="1:11" s="5" customFormat="1" ht="27" customHeight="1" x14ac:dyDescent="0.2">
      <c r="A619" s="75" t="s">
        <v>255</v>
      </c>
      <c r="B619" s="77">
        <v>298</v>
      </c>
      <c r="C619" s="70">
        <v>113</v>
      </c>
      <c r="D619" s="13">
        <v>11</v>
      </c>
      <c r="E619" s="14">
        <v>3</v>
      </c>
      <c r="F619" s="13">
        <v>0</v>
      </c>
      <c r="G619" s="78">
        <v>80550</v>
      </c>
      <c r="H619" s="12"/>
      <c r="I619" s="16">
        <f>I620+I622</f>
        <v>72</v>
      </c>
      <c r="J619" s="16">
        <f t="shared" ref="J619:K619" si="354">J620+J622</f>
        <v>72</v>
      </c>
      <c r="K619" s="16">
        <f t="shared" si="354"/>
        <v>72</v>
      </c>
    </row>
    <row r="620" spans="1:11" s="5" customFormat="1" ht="52.15" customHeight="1" x14ac:dyDescent="0.2">
      <c r="A620" s="75" t="s">
        <v>6</v>
      </c>
      <c r="B620" s="77">
        <v>298</v>
      </c>
      <c r="C620" s="70">
        <v>113</v>
      </c>
      <c r="D620" s="13">
        <v>11</v>
      </c>
      <c r="E620" s="14">
        <v>3</v>
      </c>
      <c r="F620" s="13">
        <v>0</v>
      </c>
      <c r="G620" s="78">
        <v>80550</v>
      </c>
      <c r="H620" s="81">
        <v>100</v>
      </c>
      <c r="I620" s="16">
        <f t="shared" ref="I620:K620" si="355">I621</f>
        <v>20</v>
      </c>
      <c r="J620" s="16">
        <f t="shared" si="355"/>
        <v>20</v>
      </c>
      <c r="K620" s="16">
        <f t="shared" si="355"/>
        <v>20</v>
      </c>
    </row>
    <row r="621" spans="1:11" s="5" customFormat="1" ht="26.1" customHeight="1" x14ac:dyDescent="0.2">
      <c r="A621" s="75" t="s">
        <v>5</v>
      </c>
      <c r="B621" s="77">
        <v>298</v>
      </c>
      <c r="C621" s="70">
        <v>113</v>
      </c>
      <c r="D621" s="13">
        <v>11</v>
      </c>
      <c r="E621" s="14">
        <v>3</v>
      </c>
      <c r="F621" s="13">
        <v>0</v>
      </c>
      <c r="G621" s="78">
        <v>80550</v>
      </c>
      <c r="H621" s="81">
        <v>120</v>
      </c>
      <c r="I621" s="16">
        <v>20</v>
      </c>
      <c r="J621" s="16">
        <v>20</v>
      </c>
      <c r="K621" s="16">
        <v>20</v>
      </c>
    </row>
    <row r="622" spans="1:11" s="5" customFormat="1" ht="26.1" customHeight="1" x14ac:dyDescent="0.2">
      <c r="A622" s="75" t="s">
        <v>14</v>
      </c>
      <c r="B622" s="77">
        <v>298</v>
      </c>
      <c r="C622" s="70">
        <v>113</v>
      </c>
      <c r="D622" s="13">
        <v>11</v>
      </c>
      <c r="E622" s="14">
        <v>3</v>
      </c>
      <c r="F622" s="13">
        <v>0</v>
      </c>
      <c r="G622" s="78">
        <v>80550</v>
      </c>
      <c r="H622" s="81">
        <v>200</v>
      </c>
      <c r="I622" s="16">
        <f>I623</f>
        <v>52</v>
      </c>
      <c r="J622" s="16">
        <f t="shared" ref="J622:K622" si="356">J623</f>
        <v>52</v>
      </c>
      <c r="K622" s="16">
        <f t="shared" si="356"/>
        <v>52</v>
      </c>
    </row>
    <row r="623" spans="1:11" s="5" customFormat="1" ht="26.1" customHeight="1" x14ac:dyDescent="0.2">
      <c r="A623" s="75" t="s">
        <v>13</v>
      </c>
      <c r="B623" s="77">
        <v>298</v>
      </c>
      <c r="C623" s="70">
        <v>113</v>
      </c>
      <c r="D623" s="13">
        <v>11</v>
      </c>
      <c r="E623" s="14">
        <v>3</v>
      </c>
      <c r="F623" s="13">
        <v>0</v>
      </c>
      <c r="G623" s="78">
        <v>80550</v>
      </c>
      <c r="H623" s="81">
        <v>240</v>
      </c>
      <c r="I623" s="16">
        <v>52</v>
      </c>
      <c r="J623" s="16">
        <v>52</v>
      </c>
      <c r="K623" s="16">
        <v>52</v>
      </c>
    </row>
    <row r="624" spans="1:11" s="5" customFormat="1" ht="27" customHeight="1" x14ac:dyDescent="0.2">
      <c r="A624" s="75" t="s">
        <v>235</v>
      </c>
      <c r="B624" s="77">
        <v>298</v>
      </c>
      <c r="C624" s="70">
        <v>113</v>
      </c>
      <c r="D624" s="13">
        <v>11</v>
      </c>
      <c r="E624" s="14">
        <v>3</v>
      </c>
      <c r="F624" s="13" t="s">
        <v>2</v>
      </c>
      <c r="G624" s="78" t="s">
        <v>78</v>
      </c>
      <c r="H624" s="81" t="s">
        <v>7</v>
      </c>
      <c r="I624" s="16">
        <f>I625</f>
        <v>575.23476000000005</v>
      </c>
      <c r="J624" s="16">
        <f t="shared" ref="J624:K624" si="357">J625</f>
        <v>6.0102399999999996</v>
      </c>
      <c r="K624" s="16">
        <f t="shared" si="357"/>
        <v>6.0102399999999996</v>
      </c>
    </row>
    <row r="625" spans="1:11" s="5" customFormat="1" ht="25.15" customHeight="1" x14ac:dyDescent="0.2">
      <c r="A625" s="75" t="s">
        <v>14</v>
      </c>
      <c r="B625" s="77">
        <v>298</v>
      </c>
      <c r="C625" s="70">
        <v>113</v>
      </c>
      <c r="D625" s="13">
        <v>11</v>
      </c>
      <c r="E625" s="14">
        <v>3</v>
      </c>
      <c r="F625" s="13" t="s">
        <v>2</v>
      </c>
      <c r="G625" s="78" t="s">
        <v>78</v>
      </c>
      <c r="H625" s="12">
        <v>200</v>
      </c>
      <c r="I625" s="16">
        <f t="shared" ref="I625:K625" si="358">I626</f>
        <v>575.23476000000005</v>
      </c>
      <c r="J625" s="16">
        <f t="shared" si="358"/>
        <v>6.0102399999999996</v>
      </c>
      <c r="K625" s="16">
        <f t="shared" si="358"/>
        <v>6.0102399999999996</v>
      </c>
    </row>
    <row r="626" spans="1:11" s="5" customFormat="1" ht="28.5" customHeight="1" x14ac:dyDescent="0.2">
      <c r="A626" s="75" t="s">
        <v>13</v>
      </c>
      <c r="B626" s="77">
        <v>298</v>
      </c>
      <c r="C626" s="70">
        <v>113</v>
      </c>
      <c r="D626" s="13">
        <v>11</v>
      </c>
      <c r="E626" s="14">
        <v>3</v>
      </c>
      <c r="F626" s="13" t="s">
        <v>2</v>
      </c>
      <c r="G626" s="78" t="s">
        <v>78</v>
      </c>
      <c r="H626" s="12">
        <v>240</v>
      </c>
      <c r="I626" s="16">
        <f>144+431.23476</f>
        <v>575.23476000000005</v>
      </c>
      <c r="J626" s="16">
        <v>6.0102399999999996</v>
      </c>
      <c r="K626" s="16">
        <v>6.0102399999999996</v>
      </c>
    </row>
    <row r="627" spans="1:11" s="5" customFormat="1" ht="22.5" x14ac:dyDescent="0.2">
      <c r="A627" s="100" t="s">
        <v>280</v>
      </c>
      <c r="B627" s="77">
        <v>298</v>
      </c>
      <c r="C627" s="70">
        <v>113</v>
      </c>
      <c r="D627" s="13">
        <v>11</v>
      </c>
      <c r="E627" s="14">
        <v>4</v>
      </c>
      <c r="F627" s="13" t="s">
        <v>2</v>
      </c>
      <c r="G627" s="78" t="s">
        <v>9</v>
      </c>
      <c r="H627" s="12" t="s">
        <v>7</v>
      </c>
      <c r="I627" s="16">
        <f>I628</f>
        <v>100</v>
      </c>
      <c r="J627" s="16">
        <f t="shared" ref="J627:K627" si="359">J628</f>
        <v>100</v>
      </c>
      <c r="K627" s="16">
        <f t="shared" si="359"/>
        <v>100</v>
      </c>
    </row>
    <row r="628" spans="1:11" s="5" customFormat="1" ht="24" customHeight="1" x14ac:dyDescent="0.2">
      <c r="A628" s="75" t="s">
        <v>236</v>
      </c>
      <c r="B628" s="77">
        <v>298</v>
      </c>
      <c r="C628" s="70">
        <v>113</v>
      </c>
      <c r="D628" s="13">
        <v>11</v>
      </c>
      <c r="E628" s="14">
        <v>4</v>
      </c>
      <c r="F628" s="13" t="s">
        <v>2</v>
      </c>
      <c r="G628" s="78">
        <v>78410</v>
      </c>
      <c r="H628" s="12" t="s">
        <v>7</v>
      </c>
      <c r="I628" s="16">
        <f>I629</f>
        <v>100</v>
      </c>
      <c r="J628" s="16">
        <f t="shared" ref="J628:K628" si="360">J629</f>
        <v>100</v>
      </c>
      <c r="K628" s="16">
        <f t="shared" si="360"/>
        <v>100</v>
      </c>
    </row>
    <row r="629" spans="1:11" s="5" customFormat="1" ht="26.65" customHeight="1" x14ac:dyDescent="0.2">
      <c r="A629" s="75" t="s">
        <v>77</v>
      </c>
      <c r="B629" s="77">
        <v>298</v>
      </c>
      <c r="C629" s="70">
        <v>113</v>
      </c>
      <c r="D629" s="13">
        <v>11</v>
      </c>
      <c r="E629" s="14">
        <v>4</v>
      </c>
      <c r="F629" s="13" t="s">
        <v>2</v>
      </c>
      <c r="G629" s="78">
        <v>78410</v>
      </c>
      <c r="H629" s="12">
        <v>600</v>
      </c>
      <c r="I629" s="16">
        <f>I630</f>
        <v>100</v>
      </c>
      <c r="J629" s="16">
        <f t="shared" ref="J629:K629" si="361">J630</f>
        <v>100</v>
      </c>
      <c r="K629" s="16">
        <f t="shared" si="361"/>
        <v>100</v>
      </c>
    </row>
    <row r="630" spans="1:11" s="5" customFormat="1" ht="56.25" x14ac:dyDescent="0.2">
      <c r="A630" s="75" t="s">
        <v>366</v>
      </c>
      <c r="B630" s="77">
        <v>298</v>
      </c>
      <c r="C630" s="70">
        <v>113</v>
      </c>
      <c r="D630" s="13">
        <v>11</v>
      </c>
      <c r="E630" s="14">
        <v>4</v>
      </c>
      <c r="F630" s="13" t="s">
        <v>2</v>
      </c>
      <c r="G630" s="78">
        <v>78410</v>
      </c>
      <c r="H630" s="12">
        <v>630</v>
      </c>
      <c r="I630" s="16">
        <v>100</v>
      </c>
      <c r="J630" s="16">
        <v>100</v>
      </c>
      <c r="K630" s="16">
        <v>100</v>
      </c>
    </row>
    <row r="631" spans="1:11" s="5" customFormat="1" x14ac:dyDescent="0.2">
      <c r="A631" s="100" t="s">
        <v>301</v>
      </c>
      <c r="B631" s="77">
        <v>298</v>
      </c>
      <c r="C631" s="70">
        <v>113</v>
      </c>
      <c r="D631" s="13">
        <v>11</v>
      </c>
      <c r="E631" s="14">
        <v>5</v>
      </c>
      <c r="F631" s="13" t="s">
        <v>2</v>
      </c>
      <c r="G631" s="78" t="s">
        <v>9</v>
      </c>
      <c r="H631" s="12" t="s">
        <v>7</v>
      </c>
      <c r="I631" s="16">
        <f>I632</f>
        <v>123.2</v>
      </c>
      <c r="J631" s="16">
        <f t="shared" ref="J631:K631" si="362">J632</f>
        <v>123.2</v>
      </c>
      <c r="K631" s="16">
        <f t="shared" si="362"/>
        <v>123.2</v>
      </c>
    </row>
    <row r="632" spans="1:11" s="5" customFormat="1" ht="20.65" customHeight="1" x14ac:dyDescent="0.2">
      <c r="A632" s="115" t="s">
        <v>256</v>
      </c>
      <c r="B632" s="77">
        <v>298</v>
      </c>
      <c r="C632" s="70">
        <v>113</v>
      </c>
      <c r="D632" s="13">
        <v>11</v>
      </c>
      <c r="E632" s="14">
        <v>5</v>
      </c>
      <c r="F632" s="13" t="s">
        <v>2</v>
      </c>
      <c r="G632" s="78" t="s">
        <v>89</v>
      </c>
      <c r="H632" s="12" t="s">
        <v>7</v>
      </c>
      <c r="I632" s="16">
        <f>I633</f>
        <v>123.2</v>
      </c>
      <c r="J632" s="16">
        <f t="shared" ref="J632:K633" si="363">J633</f>
        <v>123.2</v>
      </c>
      <c r="K632" s="16">
        <f t="shared" si="363"/>
        <v>123.2</v>
      </c>
    </row>
    <row r="633" spans="1:11" s="5" customFormat="1" ht="22.5" x14ac:dyDescent="0.2">
      <c r="A633" s="75" t="s">
        <v>14</v>
      </c>
      <c r="B633" s="77">
        <v>298</v>
      </c>
      <c r="C633" s="70">
        <v>113</v>
      </c>
      <c r="D633" s="13">
        <v>11</v>
      </c>
      <c r="E633" s="14">
        <v>5</v>
      </c>
      <c r="F633" s="13" t="s">
        <v>2</v>
      </c>
      <c r="G633" s="78" t="s">
        <v>89</v>
      </c>
      <c r="H633" s="12">
        <v>200</v>
      </c>
      <c r="I633" s="16">
        <f>I634</f>
        <v>123.2</v>
      </c>
      <c r="J633" s="16">
        <f t="shared" si="363"/>
        <v>123.2</v>
      </c>
      <c r="K633" s="16">
        <f t="shared" si="363"/>
        <v>123.2</v>
      </c>
    </row>
    <row r="634" spans="1:11" s="5" customFormat="1" ht="28.15" customHeight="1" x14ac:dyDescent="0.2">
      <c r="A634" s="75" t="s">
        <v>13</v>
      </c>
      <c r="B634" s="77">
        <v>298</v>
      </c>
      <c r="C634" s="70">
        <v>113</v>
      </c>
      <c r="D634" s="13">
        <v>11</v>
      </c>
      <c r="E634" s="14">
        <v>5</v>
      </c>
      <c r="F634" s="13" t="s">
        <v>2</v>
      </c>
      <c r="G634" s="78" t="s">
        <v>89</v>
      </c>
      <c r="H634" s="12">
        <v>240</v>
      </c>
      <c r="I634" s="16">
        <v>123.2</v>
      </c>
      <c r="J634" s="16">
        <v>123.2</v>
      </c>
      <c r="K634" s="16">
        <v>123.2</v>
      </c>
    </row>
    <row r="635" spans="1:11" s="5" customFormat="1" ht="25.15" customHeight="1" x14ac:dyDescent="0.2">
      <c r="A635" s="75" t="s">
        <v>74</v>
      </c>
      <c r="B635" s="77">
        <v>298</v>
      </c>
      <c r="C635" s="70">
        <v>300</v>
      </c>
      <c r="D635" s="13" t="s">
        <v>7</v>
      </c>
      <c r="E635" s="14" t="s">
        <v>7</v>
      </c>
      <c r="F635" s="13" t="s">
        <v>7</v>
      </c>
      <c r="G635" s="78" t="s">
        <v>7</v>
      </c>
      <c r="H635" s="12" t="s">
        <v>7</v>
      </c>
      <c r="I635" s="16">
        <f>I636+I661</f>
        <v>20429.939999999995</v>
      </c>
      <c r="J635" s="16">
        <f>J636+J661</f>
        <v>19186.654999999999</v>
      </c>
      <c r="K635" s="16">
        <f>K636+K661</f>
        <v>19766.255000000001</v>
      </c>
    </row>
    <row r="636" spans="1:11" s="5" customFormat="1" ht="24" customHeight="1" x14ac:dyDescent="0.2">
      <c r="A636" s="75" t="s">
        <v>318</v>
      </c>
      <c r="B636" s="77">
        <v>298</v>
      </c>
      <c r="C636" s="70">
        <v>310</v>
      </c>
      <c r="D636" s="13" t="s">
        <v>7</v>
      </c>
      <c r="E636" s="14" t="s">
        <v>7</v>
      </c>
      <c r="F636" s="13" t="s">
        <v>7</v>
      </c>
      <c r="G636" s="78" t="s">
        <v>7</v>
      </c>
      <c r="H636" s="12" t="s">
        <v>7</v>
      </c>
      <c r="I636" s="16">
        <f>I637</f>
        <v>20006.339999999997</v>
      </c>
      <c r="J636" s="16">
        <f t="shared" ref="J636:K636" si="364">J637</f>
        <v>19176.654999999999</v>
      </c>
      <c r="K636" s="16">
        <f t="shared" si="364"/>
        <v>19756.255000000001</v>
      </c>
    </row>
    <row r="637" spans="1:11" s="5" customFormat="1" ht="67.5" x14ac:dyDescent="0.2">
      <c r="A637" s="100" t="s">
        <v>284</v>
      </c>
      <c r="B637" s="77">
        <v>298</v>
      </c>
      <c r="C637" s="70">
        <v>310</v>
      </c>
      <c r="D637" s="13" t="s">
        <v>66</v>
      </c>
      <c r="E637" s="14" t="s">
        <v>3</v>
      </c>
      <c r="F637" s="13" t="s">
        <v>2</v>
      </c>
      <c r="G637" s="78" t="s">
        <v>9</v>
      </c>
      <c r="H637" s="12" t="s">
        <v>7</v>
      </c>
      <c r="I637" s="16">
        <f>I638+I643+I650+I658+I653</f>
        <v>20006.339999999997</v>
      </c>
      <c r="J637" s="16">
        <f>J638+J643+J650+J658+J653</f>
        <v>19176.654999999999</v>
      </c>
      <c r="K637" s="16">
        <f>K638+K643+K650+K658+K653</f>
        <v>19756.255000000001</v>
      </c>
    </row>
    <row r="638" spans="1:11" s="5" customFormat="1" ht="22.5" x14ac:dyDescent="0.2">
      <c r="A638" s="75" t="s">
        <v>15</v>
      </c>
      <c r="B638" s="77">
        <v>298</v>
      </c>
      <c r="C638" s="70">
        <v>310</v>
      </c>
      <c r="D638" s="13" t="s">
        <v>66</v>
      </c>
      <c r="E638" s="14" t="s">
        <v>3</v>
      </c>
      <c r="F638" s="13" t="s">
        <v>2</v>
      </c>
      <c r="G638" s="78" t="s">
        <v>11</v>
      </c>
      <c r="H638" s="12" t="s">
        <v>7</v>
      </c>
      <c r="I638" s="16">
        <f>I639+I641</f>
        <v>3120.5</v>
      </c>
      <c r="J638" s="16">
        <f t="shared" ref="J638:K638" si="365">J639+J641</f>
        <v>3149.7</v>
      </c>
      <c r="K638" s="16">
        <f t="shared" si="365"/>
        <v>3267.4</v>
      </c>
    </row>
    <row r="639" spans="1:11" s="5" customFormat="1" ht="56.25" x14ac:dyDescent="0.2">
      <c r="A639" s="75" t="s">
        <v>6</v>
      </c>
      <c r="B639" s="77">
        <v>298</v>
      </c>
      <c r="C639" s="70">
        <v>310</v>
      </c>
      <c r="D639" s="13" t="s">
        <v>66</v>
      </c>
      <c r="E639" s="14" t="s">
        <v>3</v>
      </c>
      <c r="F639" s="13" t="s">
        <v>2</v>
      </c>
      <c r="G639" s="78" t="s">
        <v>11</v>
      </c>
      <c r="H639" s="12">
        <v>100</v>
      </c>
      <c r="I639" s="16">
        <f>I640</f>
        <v>3067.5</v>
      </c>
      <c r="J639" s="16">
        <f t="shared" ref="J639:K639" si="366">J640</f>
        <v>3096.7</v>
      </c>
      <c r="K639" s="16">
        <f t="shared" si="366"/>
        <v>3214.4</v>
      </c>
    </row>
    <row r="640" spans="1:11" s="5" customFormat="1" ht="22.5" x14ac:dyDescent="0.2">
      <c r="A640" s="75" t="s">
        <v>5</v>
      </c>
      <c r="B640" s="77">
        <v>298</v>
      </c>
      <c r="C640" s="70">
        <v>310</v>
      </c>
      <c r="D640" s="13" t="s">
        <v>66</v>
      </c>
      <c r="E640" s="14" t="s">
        <v>3</v>
      </c>
      <c r="F640" s="13" t="s">
        <v>2</v>
      </c>
      <c r="G640" s="78" t="s">
        <v>11</v>
      </c>
      <c r="H640" s="12">
        <v>120</v>
      </c>
      <c r="I640" s="16">
        <v>3067.5</v>
      </c>
      <c r="J640" s="16">
        <v>3096.7</v>
      </c>
      <c r="K640" s="16">
        <v>3214.4</v>
      </c>
    </row>
    <row r="641" spans="1:11" s="5" customFormat="1" ht="22.5" x14ac:dyDescent="0.2">
      <c r="A641" s="75" t="s">
        <v>14</v>
      </c>
      <c r="B641" s="77">
        <v>298</v>
      </c>
      <c r="C641" s="70">
        <v>310</v>
      </c>
      <c r="D641" s="13" t="s">
        <v>66</v>
      </c>
      <c r="E641" s="14" t="s">
        <v>3</v>
      </c>
      <c r="F641" s="13" t="s">
        <v>2</v>
      </c>
      <c r="G641" s="78" t="s">
        <v>11</v>
      </c>
      <c r="H641" s="12">
        <v>200</v>
      </c>
      <c r="I641" s="16">
        <f>I642</f>
        <v>53</v>
      </c>
      <c r="J641" s="16">
        <f t="shared" ref="J641:K641" si="367">J642</f>
        <v>53</v>
      </c>
      <c r="K641" s="16">
        <f t="shared" si="367"/>
        <v>53</v>
      </c>
    </row>
    <row r="642" spans="1:11" s="5" customFormat="1" ht="22.5" x14ac:dyDescent="0.2">
      <c r="A642" s="75" t="s">
        <v>13</v>
      </c>
      <c r="B642" s="77">
        <v>298</v>
      </c>
      <c r="C642" s="70">
        <v>310</v>
      </c>
      <c r="D642" s="13" t="s">
        <v>66</v>
      </c>
      <c r="E642" s="14" t="s">
        <v>3</v>
      </c>
      <c r="F642" s="13" t="s">
        <v>2</v>
      </c>
      <c r="G642" s="78" t="s">
        <v>11</v>
      </c>
      <c r="H642" s="12">
        <v>240</v>
      </c>
      <c r="I642" s="16">
        <v>53</v>
      </c>
      <c r="J642" s="16">
        <v>53</v>
      </c>
      <c r="K642" s="16">
        <v>53</v>
      </c>
    </row>
    <row r="643" spans="1:11" s="5" customFormat="1" ht="22.5" x14ac:dyDescent="0.2">
      <c r="A643" s="75" t="s">
        <v>73</v>
      </c>
      <c r="B643" s="77">
        <v>298</v>
      </c>
      <c r="C643" s="70">
        <v>310</v>
      </c>
      <c r="D643" s="13" t="s">
        <v>66</v>
      </c>
      <c r="E643" s="14" t="s">
        <v>3</v>
      </c>
      <c r="F643" s="13" t="s">
        <v>2</v>
      </c>
      <c r="G643" s="78" t="s">
        <v>69</v>
      </c>
      <c r="H643" s="12" t="s">
        <v>7</v>
      </c>
      <c r="I643" s="16">
        <f t="shared" ref="I643:K643" si="368">I644+I646+I648</f>
        <v>14643.699999999999</v>
      </c>
      <c r="J643" s="16">
        <f t="shared" si="368"/>
        <v>14269.599999999999</v>
      </c>
      <c r="K643" s="16">
        <f t="shared" si="368"/>
        <v>14731.5</v>
      </c>
    </row>
    <row r="644" spans="1:11" s="5" customFormat="1" ht="56.25" x14ac:dyDescent="0.2">
      <c r="A644" s="75" t="s">
        <v>6</v>
      </c>
      <c r="B644" s="77">
        <v>298</v>
      </c>
      <c r="C644" s="70">
        <v>310</v>
      </c>
      <c r="D644" s="13" t="s">
        <v>66</v>
      </c>
      <c r="E644" s="14" t="s">
        <v>3</v>
      </c>
      <c r="F644" s="13" t="s">
        <v>2</v>
      </c>
      <c r="G644" s="78" t="s">
        <v>69</v>
      </c>
      <c r="H644" s="12">
        <v>100</v>
      </c>
      <c r="I644" s="16">
        <f t="shared" ref="I644:K644" si="369">I645</f>
        <v>8959.1</v>
      </c>
      <c r="J644" s="16">
        <f t="shared" si="369"/>
        <v>9047.2999999999993</v>
      </c>
      <c r="K644" s="16">
        <f t="shared" si="369"/>
        <v>9403.6</v>
      </c>
    </row>
    <row r="645" spans="1:11" s="5" customFormat="1" x14ac:dyDescent="0.2">
      <c r="A645" s="75" t="s">
        <v>72</v>
      </c>
      <c r="B645" s="77">
        <v>298</v>
      </c>
      <c r="C645" s="70">
        <v>310</v>
      </c>
      <c r="D645" s="13" t="s">
        <v>66</v>
      </c>
      <c r="E645" s="14" t="s">
        <v>3</v>
      </c>
      <c r="F645" s="13" t="s">
        <v>2</v>
      </c>
      <c r="G645" s="78" t="s">
        <v>69</v>
      </c>
      <c r="H645" s="12">
        <v>110</v>
      </c>
      <c r="I645" s="16">
        <v>8959.1</v>
      </c>
      <c r="J645" s="16">
        <v>9047.2999999999993</v>
      </c>
      <c r="K645" s="16">
        <v>9403.6</v>
      </c>
    </row>
    <row r="646" spans="1:11" s="5" customFormat="1" ht="22.5" x14ac:dyDescent="0.2">
      <c r="A646" s="75" t="s">
        <v>14</v>
      </c>
      <c r="B646" s="77">
        <v>298</v>
      </c>
      <c r="C646" s="70">
        <v>310</v>
      </c>
      <c r="D646" s="13" t="s">
        <v>66</v>
      </c>
      <c r="E646" s="14" t="s">
        <v>3</v>
      </c>
      <c r="F646" s="13" t="s">
        <v>2</v>
      </c>
      <c r="G646" s="78" t="s">
        <v>69</v>
      </c>
      <c r="H646" s="12">
        <v>200</v>
      </c>
      <c r="I646" s="16">
        <f t="shared" ref="I646:K646" si="370">I647</f>
        <v>5671.7</v>
      </c>
      <c r="J646" s="16">
        <f t="shared" si="370"/>
        <v>5209.3999999999996</v>
      </c>
      <c r="K646" s="16">
        <f t="shared" si="370"/>
        <v>5315</v>
      </c>
    </row>
    <row r="647" spans="1:11" s="5" customFormat="1" ht="22.5" x14ac:dyDescent="0.2">
      <c r="A647" s="75" t="s">
        <v>13</v>
      </c>
      <c r="B647" s="77">
        <v>298</v>
      </c>
      <c r="C647" s="70">
        <v>310</v>
      </c>
      <c r="D647" s="13" t="s">
        <v>66</v>
      </c>
      <c r="E647" s="14" t="s">
        <v>3</v>
      </c>
      <c r="F647" s="13" t="s">
        <v>2</v>
      </c>
      <c r="G647" s="78" t="s">
        <v>69</v>
      </c>
      <c r="H647" s="12">
        <v>240</v>
      </c>
      <c r="I647" s="16">
        <v>5671.7</v>
      </c>
      <c r="J647" s="16">
        <v>5209.3999999999996</v>
      </c>
      <c r="K647" s="16">
        <v>5315</v>
      </c>
    </row>
    <row r="648" spans="1:11" s="5" customFormat="1" x14ac:dyDescent="0.2">
      <c r="A648" s="75" t="s">
        <v>71</v>
      </c>
      <c r="B648" s="77">
        <v>298</v>
      </c>
      <c r="C648" s="70">
        <v>310</v>
      </c>
      <c r="D648" s="13" t="s">
        <v>66</v>
      </c>
      <c r="E648" s="14" t="s">
        <v>3</v>
      </c>
      <c r="F648" s="13" t="s">
        <v>2</v>
      </c>
      <c r="G648" s="78" t="s">
        <v>69</v>
      </c>
      <c r="H648" s="12">
        <v>800</v>
      </c>
      <c r="I648" s="16">
        <f t="shared" ref="I648:K648" si="371">I649</f>
        <v>12.9</v>
      </c>
      <c r="J648" s="16">
        <f t="shared" si="371"/>
        <v>12.9</v>
      </c>
      <c r="K648" s="16">
        <f t="shared" si="371"/>
        <v>12.9</v>
      </c>
    </row>
    <row r="649" spans="1:11" s="5" customFormat="1" x14ac:dyDescent="0.2">
      <c r="A649" s="75" t="s">
        <v>70</v>
      </c>
      <c r="B649" s="77">
        <v>298</v>
      </c>
      <c r="C649" s="70">
        <v>310</v>
      </c>
      <c r="D649" s="13" t="s">
        <v>66</v>
      </c>
      <c r="E649" s="14" t="s">
        <v>3</v>
      </c>
      <c r="F649" s="13" t="s">
        <v>2</v>
      </c>
      <c r="G649" s="78" t="s">
        <v>69</v>
      </c>
      <c r="H649" s="12">
        <v>850</v>
      </c>
      <c r="I649" s="16">
        <v>12.9</v>
      </c>
      <c r="J649" s="16">
        <v>12.9</v>
      </c>
      <c r="K649" s="16">
        <v>12.9</v>
      </c>
    </row>
    <row r="650" spans="1:11" s="5" customFormat="1" ht="33.75" x14ac:dyDescent="0.2">
      <c r="A650" s="75" t="s">
        <v>68</v>
      </c>
      <c r="B650" s="77">
        <v>298</v>
      </c>
      <c r="C650" s="70">
        <v>310</v>
      </c>
      <c r="D650" s="13" t="s">
        <v>66</v>
      </c>
      <c r="E650" s="14" t="s">
        <v>3</v>
      </c>
      <c r="F650" s="13" t="s">
        <v>2</v>
      </c>
      <c r="G650" s="78" t="s">
        <v>67</v>
      </c>
      <c r="H650" s="12" t="s">
        <v>7</v>
      </c>
      <c r="I650" s="16">
        <f>I651</f>
        <v>88</v>
      </c>
      <c r="J650" s="16">
        <f t="shared" ref="J650:K650" si="372">J651</f>
        <v>88</v>
      </c>
      <c r="K650" s="16">
        <f t="shared" si="372"/>
        <v>88</v>
      </c>
    </row>
    <row r="651" spans="1:11" s="5" customFormat="1" ht="22.5" x14ac:dyDescent="0.2">
      <c r="A651" s="75" t="s">
        <v>14</v>
      </c>
      <c r="B651" s="77">
        <v>298</v>
      </c>
      <c r="C651" s="70">
        <v>310</v>
      </c>
      <c r="D651" s="13" t="s">
        <v>66</v>
      </c>
      <c r="E651" s="14" t="s">
        <v>3</v>
      </c>
      <c r="F651" s="13" t="s">
        <v>2</v>
      </c>
      <c r="G651" s="78" t="s">
        <v>67</v>
      </c>
      <c r="H651" s="12">
        <v>200</v>
      </c>
      <c r="I651" s="16">
        <f>I652</f>
        <v>88</v>
      </c>
      <c r="J651" s="16">
        <f t="shared" ref="J651:K651" si="373">J652</f>
        <v>88</v>
      </c>
      <c r="K651" s="16">
        <f t="shared" si="373"/>
        <v>88</v>
      </c>
    </row>
    <row r="652" spans="1:11" s="5" customFormat="1" ht="22.5" x14ac:dyDescent="0.2">
      <c r="A652" s="75" t="s">
        <v>13</v>
      </c>
      <c r="B652" s="77">
        <v>298</v>
      </c>
      <c r="C652" s="70">
        <v>310</v>
      </c>
      <c r="D652" s="13" t="s">
        <v>66</v>
      </c>
      <c r="E652" s="14" t="s">
        <v>3</v>
      </c>
      <c r="F652" s="13" t="s">
        <v>2</v>
      </c>
      <c r="G652" s="78" t="s">
        <v>67</v>
      </c>
      <c r="H652" s="12">
        <v>240</v>
      </c>
      <c r="I652" s="16">
        <v>88</v>
      </c>
      <c r="J652" s="16">
        <v>88</v>
      </c>
      <c r="K652" s="16">
        <v>88</v>
      </c>
    </row>
    <row r="653" spans="1:11" s="5" customFormat="1" ht="22.5" x14ac:dyDescent="0.2">
      <c r="A653" s="75" t="s">
        <v>248</v>
      </c>
      <c r="B653" s="77">
        <v>298</v>
      </c>
      <c r="C653" s="70">
        <v>310</v>
      </c>
      <c r="D653" s="13" t="s">
        <v>66</v>
      </c>
      <c r="E653" s="14" t="s">
        <v>3</v>
      </c>
      <c r="F653" s="13" t="s">
        <v>2</v>
      </c>
      <c r="G653" s="78" t="s">
        <v>65</v>
      </c>
      <c r="H653" s="12" t="s">
        <v>7</v>
      </c>
      <c r="I653" s="123">
        <f>I654+I656</f>
        <v>215</v>
      </c>
      <c r="J653" s="123">
        <v>215</v>
      </c>
      <c r="K653" s="123">
        <v>215</v>
      </c>
    </row>
    <row r="654" spans="1:11" s="5" customFormat="1" ht="22.5" x14ac:dyDescent="0.2">
      <c r="A654" s="75" t="s">
        <v>14</v>
      </c>
      <c r="B654" s="77">
        <v>298</v>
      </c>
      <c r="C654" s="70">
        <v>310</v>
      </c>
      <c r="D654" s="13" t="s">
        <v>66</v>
      </c>
      <c r="E654" s="14" t="s">
        <v>3</v>
      </c>
      <c r="F654" s="13" t="s">
        <v>2</v>
      </c>
      <c r="G654" s="78" t="s">
        <v>65</v>
      </c>
      <c r="H654" s="12">
        <v>200</v>
      </c>
      <c r="I654" s="123">
        <f>I655</f>
        <v>5</v>
      </c>
      <c r="J654" s="123">
        <f t="shared" ref="J654:K654" si="374">J655</f>
        <v>5</v>
      </c>
      <c r="K654" s="123">
        <f t="shared" si="374"/>
        <v>5</v>
      </c>
    </row>
    <row r="655" spans="1:11" s="5" customFormat="1" ht="22.5" x14ac:dyDescent="0.2">
      <c r="A655" s="75" t="s">
        <v>13</v>
      </c>
      <c r="B655" s="77">
        <v>298</v>
      </c>
      <c r="C655" s="70">
        <v>310</v>
      </c>
      <c r="D655" s="13" t="s">
        <v>66</v>
      </c>
      <c r="E655" s="14" t="s">
        <v>3</v>
      </c>
      <c r="F655" s="13" t="s">
        <v>2</v>
      </c>
      <c r="G655" s="78" t="s">
        <v>65</v>
      </c>
      <c r="H655" s="12">
        <v>240</v>
      </c>
      <c r="I655" s="123">
        <v>5</v>
      </c>
      <c r="J655" s="123">
        <v>5</v>
      </c>
      <c r="K655" s="123">
        <v>5</v>
      </c>
    </row>
    <row r="656" spans="1:11" s="5" customFormat="1" x14ac:dyDescent="0.2">
      <c r="A656" s="75" t="s">
        <v>29</v>
      </c>
      <c r="B656" s="77">
        <v>298</v>
      </c>
      <c r="C656" s="70">
        <v>310</v>
      </c>
      <c r="D656" s="13" t="s">
        <v>66</v>
      </c>
      <c r="E656" s="14" t="s">
        <v>3</v>
      </c>
      <c r="F656" s="13" t="s">
        <v>2</v>
      </c>
      <c r="G656" s="78" t="s">
        <v>65</v>
      </c>
      <c r="H656" s="12">
        <v>500</v>
      </c>
      <c r="I656" s="123">
        <f>I657</f>
        <v>210</v>
      </c>
      <c r="J656" s="123">
        <f t="shared" ref="J656:K656" si="375">J657</f>
        <v>210</v>
      </c>
      <c r="K656" s="123">
        <f t="shared" si="375"/>
        <v>210</v>
      </c>
    </row>
    <row r="657" spans="1:11" s="5" customFormat="1" x14ac:dyDescent="0.2">
      <c r="A657" s="75" t="s">
        <v>28</v>
      </c>
      <c r="B657" s="77">
        <v>298</v>
      </c>
      <c r="C657" s="70">
        <v>310</v>
      </c>
      <c r="D657" s="13" t="s">
        <v>66</v>
      </c>
      <c r="E657" s="14" t="s">
        <v>3</v>
      </c>
      <c r="F657" s="13" t="s">
        <v>2</v>
      </c>
      <c r="G657" s="78" t="s">
        <v>65</v>
      </c>
      <c r="H657" s="12">
        <v>540</v>
      </c>
      <c r="I657" s="123">
        <v>210</v>
      </c>
      <c r="J657" s="123">
        <v>210</v>
      </c>
      <c r="K657" s="123">
        <v>210</v>
      </c>
    </row>
    <row r="658" spans="1:11" s="5" customFormat="1" ht="33.75" x14ac:dyDescent="0.2">
      <c r="A658" s="75" t="s">
        <v>302</v>
      </c>
      <c r="B658" s="77">
        <v>298</v>
      </c>
      <c r="C658" s="70">
        <v>310</v>
      </c>
      <c r="D658" s="13" t="s">
        <v>66</v>
      </c>
      <c r="E658" s="14" t="s">
        <v>3</v>
      </c>
      <c r="F658" s="13" t="s">
        <v>2</v>
      </c>
      <c r="G658" s="78">
        <v>88530</v>
      </c>
      <c r="H658" s="12"/>
      <c r="I658" s="16">
        <f>I659</f>
        <v>1939.14</v>
      </c>
      <c r="J658" s="16">
        <f t="shared" ref="J658:K659" si="376">J659</f>
        <v>1454.355</v>
      </c>
      <c r="K658" s="16">
        <f t="shared" si="376"/>
        <v>1454.355</v>
      </c>
    </row>
    <row r="659" spans="1:11" s="5" customFormat="1" x14ac:dyDescent="0.2">
      <c r="A659" s="75" t="s">
        <v>29</v>
      </c>
      <c r="B659" s="77">
        <v>298</v>
      </c>
      <c r="C659" s="70">
        <v>310</v>
      </c>
      <c r="D659" s="13" t="s">
        <v>66</v>
      </c>
      <c r="E659" s="14" t="s">
        <v>3</v>
      </c>
      <c r="F659" s="13" t="s">
        <v>2</v>
      </c>
      <c r="G659" s="78">
        <v>88530</v>
      </c>
      <c r="H659" s="12">
        <v>500</v>
      </c>
      <c r="I659" s="16">
        <f>I660</f>
        <v>1939.14</v>
      </c>
      <c r="J659" s="16">
        <f t="shared" si="376"/>
        <v>1454.355</v>
      </c>
      <c r="K659" s="16">
        <f t="shared" si="376"/>
        <v>1454.355</v>
      </c>
    </row>
    <row r="660" spans="1:11" s="5" customFormat="1" x14ac:dyDescent="0.2">
      <c r="A660" s="75" t="s">
        <v>28</v>
      </c>
      <c r="B660" s="77">
        <v>298</v>
      </c>
      <c r="C660" s="70">
        <v>310</v>
      </c>
      <c r="D660" s="13" t="s">
        <v>66</v>
      </c>
      <c r="E660" s="14" t="s">
        <v>3</v>
      </c>
      <c r="F660" s="13" t="s">
        <v>2</v>
      </c>
      <c r="G660" s="78">
        <v>88530</v>
      </c>
      <c r="H660" s="12">
        <v>540</v>
      </c>
      <c r="I660" s="16">
        <v>1939.14</v>
      </c>
      <c r="J660" s="16">
        <v>1454.355</v>
      </c>
      <c r="K660" s="16">
        <v>1454.355</v>
      </c>
    </row>
    <row r="661" spans="1:11" s="5" customFormat="1" ht="31.15" customHeight="1" x14ac:dyDescent="0.2">
      <c r="A661" s="75" t="s">
        <v>64</v>
      </c>
      <c r="B661" s="77">
        <v>298</v>
      </c>
      <c r="C661" s="70">
        <v>314</v>
      </c>
      <c r="D661" s="13" t="s">
        <v>7</v>
      </c>
      <c r="E661" s="14" t="s">
        <v>7</v>
      </c>
      <c r="F661" s="13" t="s">
        <v>7</v>
      </c>
      <c r="G661" s="78" t="s">
        <v>7</v>
      </c>
      <c r="H661" s="12" t="s">
        <v>7</v>
      </c>
      <c r="I661" s="16">
        <f>I662</f>
        <v>423.6</v>
      </c>
      <c r="J661" s="16">
        <f t="shared" ref="J661:K661" si="377">J662</f>
        <v>10</v>
      </c>
      <c r="K661" s="16">
        <f t="shared" si="377"/>
        <v>10</v>
      </c>
    </row>
    <row r="662" spans="1:11" s="5" customFormat="1" ht="45" x14ac:dyDescent="0.2">
      <c r="A662" s="100" t="s">
        <v>285</v>
      </c>
      <c r="B662" s="77">
        <v>298</v>
      </c>
      <c r="C662" s="70">
        <v>314</v>
      </c>
      <c r="D662" s="13">
        <v>8</v>
      </c>
      <c r="E662" s="14" t="s">
        <v>3</v>
      </c>
      <c r="F662" s="13" t="s">
        <v>2</v>
      </c>
      <c r="G662" s="78" t="s">
        <v>9</v>
      </c>
      <c r="H662" s="12" t="s">
        <v>7</v>
      </c>
      <c r="I662" s="16">
        <f>I663</f>
        <v>423.6</v>
      </c>
      <c r="J662" s="16">
        <f t="shared" ref="J662:K662" si="378">J663</f>
        <v>10</v>
      </c>
      <c r="K662" s="16">
        <f t="shared" si="378"/>
        <v>10</v>
      </c>
    </row>
    <row r="663" spans="1:11" s="5" customFormat="1" ht="22.5" x14ac:dyDescent="0.2">
      <c r="A663" s="75" t="s">
        <v>63</v>
      </c>
      <c r="B663" s="77">
        <v>298</v>
      </c>
      <c r="C663" s="70">
        <v>314</v>
      </c>
      <c r="D663" s="13">
        <v>8</v>
      </c>
      <c r="E663" s="14" t="s">
        <v>3</v>
      </c>
      <c r="F663" s="13" t="s">
        <v>2</v>
      </c>
      <c r="G663" s="78" t="s">
        <v>62</v>
      </c>
      <c r="H663" s="12" t="s">
        <v>7</v>
      </c>
      <c r="I663" s="16">
        <f>I664</f>
        <v>423.6</v>
      </c>
      <c r="J663" s="16">
        <f t="shared" ref="J663:K663" si="379">J664</f>
        <v>10</v>
      </c>
      <c r="K663" s="16">
        <f t="shared" si="379"/>
        <v>10</v>
      </c>
    </row>
    <row r="664" spans="1:11" s="5" customFormat="1" ht="22.5" x14ac:dyDescent="0.2">
      <c r="A664" s="75" t="s">
        <v>14</v>
      </c>
      <c r="B664" s="77">
        <v>298</v>
      </c>
      <c r="C664" s="70">
        <v>314</v>
      </c>
      <c r="D664" s="13">
        <v>8</v>
      </c>
      <c r="E664" s="14" t="s">
        <v>3</v>
      </c>
      <c r="F664" s="13" t="s">
        <v>2</v>
      </c>
      <c r="G664" s="78" t="s">
        <v>62</v>
      </c>
      <c r="H664" s="12">
        <v>200</v>
      </c>
      <c r="I664" s="16">
        <f>I665</f>
        <v>423.6</v>
      </c>
      <c r="J664" s="16">
        <f t="shared" ref="J664:K664" si="380">J665</f>
        <v>10</v>
      </c>
      <c r="K664" s="16">
        <f t="shared" si="380"/>
        <v>10</v>
      </c>
    </row>
    <row r="665" spans="1:11" s="5" customFormat="1" ht="22.5" x14ac:dyDescent="0.2">
      <c r="A665" s="75" t="s">
        <v>13</v>
      </c>
      <c r="B665" s="77">
        <v>298</v>
      </c>
      <c r="C665" s="70">
        <v>314</v>
      </c>
      <c r="D665" s="13">
        <v>8</v>
      </c>
      <c r="E665" s="14" t="s">
        <v>3</v>
      </c>
      <c r="F665" s="13" t="s">
        <v>2</v>
      </c>
      <c r="G665" s="78" t="s">
        <v>62</v>
      </c>
      <c r="H665" s="12">
        <v>240</v>
      </c>
      <c r="I665" s="16">
        <v>423.6</v>
      </c>
      <c r="J665" s="16">
        <v>10</v>
      </c>
      <c r="K665" s="16">
        <v>10</v>
      </c>
    </row>
    <row r="666" spans="1:11" s="5" customFormat="1" x14ac:dyDescent="0.2">
      <c r="A666" s="75" t="s">
        <v>61</v>
      </c>
      <c r="B666" s="77">
        <v>298</v>
      </c>
      <c r="C666" s="70">
        <v>700</v>
      </c>
      <c r="D666" s="13" t="s">
        <v>7</v>
      </c>
      <c r="E666" s="14" t="s">
        <v>7</v>
      </c>
      <c r="F666" s="13" t="s">
        <v>7</v>
      </c>
      <c r="G666" s="78" t="s">
        <v>7</v>
      </c>
      <c r="H666" s="12" t="s">
        <v>7</v>
      </c>
      <c r="I666" s="16">
        <f>I673+I667</f>
        <v>217</v>
      </c>
      <c r="J666" s="16">
        <f t="shared" ref="J666:K666" si="381">J673+J667</f>
        <v>217</v>
      </c>
      <c r="K666" s="16">
        <f t="shared" si="381"/>
        <v>217</v>
      </c>
    </row>
    <row r="667" spans="1:11" s="5" customFormat="1" ht="22.5" x14ac:dyDescent="0.2">
      <c r="A667" s="75" t="s">
        <v>358</v>
      </c>
      <c r="B667" s="77">
        <v>298</v>
      </c>
      <c r="C667" s="70">
        <v>705</v>
      </c>
      <c r="D667" s="13"/>
      <c r="E667" s="14"/>
      <c r="F667" s="13"/>
      <c r="G667" s="78"/>
      <c r="H667" s="12"/>
      <c r="I667" s="16">
        <f>I668</f>
        <v>40</v>
      </c>
      <c r="J667" s="16">
        <f t="shared" ref="J667:K667" si="382">J668</f>
        <v>40</v>
      </c>
      <c r="K667" s="16">
        <f t="shared" si="382"/>
        <v>40</v>
      </c>
    </row>
    <row r="668" spans="1:11" s="5" customFormat="1" ht="56.25" x14ac:dyDescent="0.2">
      <c r="A668" s="100" t="s">
        <v>276</v>
      </c>
      <c r="B668" s="77">
        <v>298</v>
      </c>
      <c r="C668" s="70">
        <v>705</v>
      </c>
      <c r="D668" s="13">
        <v>11</v>
      </c>
      <c r="E668" s="14" t="s">
        <v>3</v>
      </c>
      <c r="F668" s="13" t="s">
        <v>2</v>
      </c>
      <c r="G668" s="78" t="s">
        <v>9</v>
      </c>
      <c r="H668" s="12"/>
      <c r="I668" s="16">
        <f>I669</f>
        <v>40</v>
      </c>
      <c r="J668" s="16">
        <f t="shared" ref="J668:K669" si="383">J669</f>
        <v>40</v>
      </c>
      <c r="K668" s="16">
        <f t="shared" si="383"/>
        <v>40</v>
      </c>
    </row>
    <row r="669" spans="1:11" s="5" customFormat="1" ht="22.5" x14ac:dyDescent="0.2">
      <c r="A669" s="100" t="s">
        <v>299</v>
      </c>
      <c r="B669" s="77">
        <v>298</v>
      </c>
      <c r="C669" s="70">
        <v>705</v>
      </c>
      <c r="D669" s="13">
        <v>11</v>
      </c>
      <c r="E669" s="14">
        <v>2</v>
      </c>
      <c r="F669" s="13" t="s">
        <v>2</v>
      </c>
      <c r="G669" s="78">
        <v>0</v>
      </c>
      <c r="H669" s="12"/>
      <c r="I669" s="16">
        <f>I670</f>
        <v>40</v>
      </c>
      <c r="J669" s="16">
        <f t="shared" si="383"/>
        <v>40</v>
      </c>
      <c r="K669" s="16">
        <f t="shared" si="383"/>
        <v>40</v>
      </c>
    </row>
    <row r="670" spans="1:11" s="5" customFormat="1" x14ac:dyDescent="0.2">
      <c r="A670" s="75" t="s">
        <v>82</v>
      </c>
      <c r="B670" s="77">
        <v>298</v>
      </c>
      <c r="C670" s="70">
        <v>705</v>
      </c>
      <c r="D670" s="13">
        <v>11</v>
      </c>
      <c r="E670" s="14">
        <v>2</v>
      </c>
      <c r="F670" s="13">
        <v>0</v>
      </c>
      <c r="G670" s="78" t="s">
        <v>81</v>
      </c>
      <c r="H670" s="12" t="s">
        <v>7</v>
      </c>
      <c r="I670" s="16">
        <f>I671</f>
        <v>40</v>
      </c>
      <c r="J670" s="16">
        <f t="shared" ref="J670:K671" si="384">J671</f>
        <v>40</v>
      </c>
      <c r="K670" s="16">
        <f t="shared" si="384"/>
        <v>40</v>
      </c>
    </row>
    <row r="671" spans="1:11" s="5" customFormat="1" ht="22.5" x14ac:dyDescent="0.2">
      <c r="A671" s="75" t="s">
        <v>14</v>
      </c>
      <c r="B671" s="77">
        <v>298</v>
      </c>
      <c r="C671" s="70">
        <v>705</v>
      </c>
      <c r="D671" s="13">
        <v>11</v>
      </c>
      <c r="E671" s="14">
        <v>2</v>
      </c>
      <c r="F671" s="13" t="s">
        <v>2</v>
      </c>
      <c r="G671" s="78" t="s">
        <v>81</v>
      </c>
      <c r="H671" s="12">
        <v>200</v>
      </c>
      <c r="I671" s="16">
        <f>I672</f>
        <v>40</v>
      </c>
      <c r="J671" s="16">
        <f t="shared" si="384"/>
        <v>40</v>
      </c>
      <c r="K671" s="16">
        <f t="shared" si="384"/>
        <v>40</v>
      </c>
    </row>
    <row r="672" spans="1:11" s="5" customFormat="1" ht="22.5" x14ac:dyDescent="0.2">
      <c r="A672" s="75" t="s">
        <v>13</v>
      </c>
      <c r="B672" s="77">
        <v>298</v>
      </c>
      <c r="C672" s="70">
        <v>705</v>
      </c>
      <c r="D672" s="13">
        <v>11</v>
      </c>
      <c r="E672" s="14">
        <v>2</v>
      </c>
      <c r="F672" s="13" t="s">
        <v>2</v>
      </c>
      <c r="G672" s="78" t="s">
        <v>81</v>
      </c>
      <c r="H672" s="12">
        <v>240</v>
      </c>
      <c r="I672" s="16">
        <v>40</v>
      </c>
      <c r="J672" s="16">
        <v>40</v>
      </c>
      <c r="K672" s="16">
        <v>40</v>
      </c>
    </row>
    <row r="673" spans="1:11" s="5" customFormat="1" x14ac:dyDescent="0.2">
      <c r="A673" s="75" t="s">
        <v>60</v>
      </c>
      <c r="B673" s="77">
        <v>298</v>
      </c>
      <c r="C673" s="70">
        <v>707</v>
      </c>
      <c r="D673" s="13" t="s">
        <v>7</v>
      </c>
      <c r="E673" s="14" t="s">
        <v>7</v>
      </c>
      <c r="F673" s="13" t="s">
        <v>7</v>
      </c>
      <c r="G673" s="78" t="s">
        <v>7</v>
      </c>
      <c r="H673" s="12" t="s">
        <v>7</v>
      </c>
      <c r="I673" s="16">
        <f>I674+I681</f>
        <v>177</v>
      </c>
      <c r="J673" s="16">
        <f t="shared" ref="J673:K673" si="385">J674+J681</f>
        <v>177</v>
      </c>
      <c r="K673" s="16">
        <f t="shared" si="385"/>
        <v>177</v>
      </c>
    </row>
    <row r="674" spans="1:11" s="5" customFormat="1" ht="56.25" x14ac:dyDescent="0.2">
      <c r="A674" s="100" t="s">
        <v>275</v>
      </c>
      <c r="B674" s="77">
        <v>298</v>
      </c>
      <c r="C674" s="70">
        <v>707</v>
      </c>
      <c r="D674" s="13" t="s">
        <v>36</v>
      </c>
      <c r="E674" s="14" t="s">
        <v>3</v>
      </c>
      <c r="F674" s="13" t="s">
        <v>2</v>
      </c>
      <c r="G674" s="78" t="s">
        <v>9</v>
      </c>
      <c r="H674" s="12" t="s">
        <v>7</v>
      </c>
      <c r="I674" s="16">
        <f>I675</f>
        <v>157</v>
      </c>
      <c r="J674" s="16">
        <f t="shared" ref="J674:K675" si="386">J675</f>
        <v>157</v>
      </c>
      <c r="K674" s="16">
        <f t="shared" si="386"/>
        <v>157</v>
      </c>
    </row>
    <row r="675" spans="1:11" s="5" customFormat="1" x14ac:dyDescent="0.2">
      <c r="A675" s="100" t="s">
        <v>288</v>
      </c>
      <c r="B675" s="77">
        <v>298</v>
      </c>
      <c r="C675" s="70">
        <v>707</v>
      </c>
      <c r="D675" s="13" t="s">
        <v>36</v>
      </c>
      <c r="E675" s="14">
        <v>2</v>
      </c>
      <c r="F675" s="13">
        <v>0</v>
      </c>
      <c r="G675" s="78">
        <v>0</v>
      </c>
      <c r="H675" s="12"/>
      <c r="I675" s="16">
        <f>I676</f>
        <v>157</v>
      </c>
      <c r="J675" s="16">
        <f t="shared" si="386"/>
        <v>157</v>
      </c>
      <c r="K675" s="16">
        <f t="shared" si="386"/>
        <v>157</v>
      </c>
    </row>
    <row r="676" spans="1:11" s="5" customFormat="1" x14ac:dyDescent="0.2">
      <c r="A676" s="75" t="s">
        <v>59</v>
      </c>
      <c r="B676" s="77">
        <v>298</v>
      </c>
      <c r="C676" s="70">
        <v>707</v>
      </c>
      <c r="D676" s="13" t="s">
        <v>36</v>
      </c>
      <c r="E676" s="14">
        <v>2</v>
      </c>
      <c r="F676" s="13" t="s">
        <v>2</v>
      </c>
      <c r="G676" s="78" t="s">
        <v>58</v>
      </c>
      <c r="H676" s="12" t="s">
        <v>7</v>
      </c>
      <c r="I676" s="16">
        <f>I677+I679</f>
        <v>157</v>
      </c>
      <c r="J676" s="16">
        <f t="shared" ref="J676:K676" si="387">J677+J679</f>
        <v>157</v>
      </c>
      <c r="K676" s="16">
        <f t="shared" si="387"/>
        <v>157</v>
      </c>
    </row>
    <row r="677" spans="1:11" s="5" customFormat="1" ht="56.25" x14ac:dyDescent="0.2">
      <c r="A677" s="75" t="s">
        <v>6</v>
      </c>
      <c r="B677" s="77">
        <v>298</v>
      </c>
      <c r="C677" s="70">
        <v>707</v>
      </c>
      <c r="D677" s="13" t="s">
        <v>36</v>
      </c>
      <c r="E677" s="14">
        <v>2</v>
      </c>
      <c r="F677" s="13" t="s">
        <v>2</v>
      </c>
      <c r="G677" s="78" t="s">
        <v>58</v>
      </c>
      <c r="H677" s="12">
        <v>100</v>
      </c>
      <c r="I677" s="16">
        <f>I678</f>
        <v>20</v>
      </c>
      <c r="J677" s="16">
        <f t="shared" ref="J677:K677" si="388">J678</f>
        <v>20</v>
      </c>
      <c r="K677" s="16">
        <f t="shared" si="388"/>
        <v>20</v>
      </c>
    </row>
    <row r="678" spans="1:11" s="5" customFormat="1" ht="22.5" x14ac:dyDescent="0.2">
      <c r="A678" s="75" t="s">
        <v>5</v>
      </c>
      <c r="B678" s="77">
        <v>298</v>
      </c>
      <c r="C678" s="70">
        <v>707</v>
      </c>
      <c r="D678" s="13" t="s">
        <v>36</v>
      </c>
      <c r="E678" s="14">
        <v>2</v>
      </c>
      <c r="F678" s="13" t="s">
        <v>2</v>
      </c>
      <c r="G678" s="78" t="s">
        <v>58</v>
      </c>
      <c r="H678" s="12">
        <v>120</v>
      </c>
      <c r="I678" s="16">
        <v>20</v>
      </c>
      <c r="J678" s="16">
        <v>20</v>
      </c>
      <c r="K678" s="16">
        <v>20</v>
      </c>
    </row>
    <row r="679" spans="1:11" s="5" customFormat="1" ht="22.5" x14ac:dyDescent="0.2">
      <c r="A679" s="75" t="s">
        <v>14</v>
      </c>
      <c r="B679" s="77">
        <v>298</v>
      </c>
      <c r="C679" s="70">
        <v>707</v>
      </c>
      <c r="D679" s="13" t="s">
        <v>36</v>
      </c>
      <c r="E679" s="14">
        <v>2</v>
      </c>
      <c r="F679" s="13" t="s">
        <v>2</v>
      </c>
      <c r="G679" s="78" t="s">
        <v>58</v>
      </c>
      <c r="H679" s="12">
        <v>200</v>
      </c>
      <c r="I679" s="16">
        <f>I680</f>
        <v>137</v>
      </c>
      <c r="J679" s="16">
        <f t="shared" ref="J679:K679" si="389">J680</f>
        <v>137</v>
      </c>
      <c r="K679" s="16">
        <f t="shared" si="389"/>
        <v>137</v>
      </c>
    </row>
    <row r="680" spans="1:11" s="5" customFormat="1" ht="22.5" x14ac:dyDescent="0.2">
      <c r="A680" s="75" t="s">
        <v>13</v>
      </c>
      <c r="B680" s="77">
        <v>298</v>
      </c>
      <c r="C680" s="70">
        <v>707</v>
      </c>
      <c r="D680" s="13" t="s">
        <v>36</v>
      </c>
      <c r="E680" s="14">
        <v>2</v>
      </c>
      <c r="F680" s="13" t="s">
        <v>2</v>
      </c>
      <c r="G680" s="78" t="s">
        <v>58</v>
      </c>
      <c r="H680" s="12">
        <v>240</v>
      </c>
      <c r="I680" s="16">
        <v>137</v>
      </c>
      <c r="J680" s="16">
        <v>137</v>
      </c>
      <c r="K680" s="16">
        <v>137</v>
      </c>
    </row>
    <row r="681" spans="1:11" s="5" customFormat="1" ht="45" x14ac:dyDescent="0.2">
      <c r="A681" s="100" t="s">
        <v>285</v>
      </c>
      <c r="B681" s="77">
        <v>298</v>
      </c>
      <c r="C681" s="70">
        <v>707</v>
      </c>
      <c r="D681" s="13">
        <v>8</v>
      </c>
      <c r="E681" s="14" t="s">
        <v>3</v>
      </c>
      <c r="F681" s="13" t="s">
        <v>2</v>
      </c>
      <c r="G681" s="78" t="s">
        <v>9</v>
      </c>
      <c r="H681" s="12" t="s">
        <v>7</v>
      </c>
      <c r="I681" s="16">
        <f>I682</f>
        <v>20</v>
      </c>
      <c r="J681" s="16">
        <f t="shared" ref="J681:K681" si="390">J682</f>
        <v>20</v>
      </c>
      <c r="K681" s="16">
        <f t="shared" si="390"/>
        <v>20</v>
      </c>
    </row>
    <row r="682" spans="1:11" s="5" customFormat="1" x14ac:dyDescent="0.2">
      <c r="A682" s="75" t="s">
        <v>59</v>
      </c>
      <c r="B682" s="77">
        <v>298</v>
      </c>
      <c r="C682" s="70">
        <v>707</v>
      </c>
      <c r="D682" s="13">
        <v>8</v>
      </c>
      <c r="E682" s="14" t="s">
        <v>3</v>
      </c>
      <c r="F682" s="13" t="s">
        <v>2</v>
      </c>
      <c r="G682" s="78" t="s">
        <v>58</v>
      </c>
      <c r="H682" s="12" t="s">
        <v>7</v>
      </c>
      <c r="I682" s="16">
        <f>I683</f>
        <v>20</v>
      </c>
      <c r="J682" s="16">
        <f t="shared" ref="J682:K683" si="391">J683</f>
        <v>20</v>
      </c>
      <c r="K682" s="16">
        <f t="shared" si="391"/>
        <v>20</v>
      </c>
    </row>
    <row r="683" spans="1:11" s="5" customFormat="1" ht="22.5" x14ac:dyDescent="0.2">
      <c r="A683" s="75" t="s">
        <v>14</v>
      </c>
      <c r="B683" s="77">
        <v>298</v>
      </c>
      <c r="C683" s="70">
        <v>707</v>
      </c>
      <c r="D683" s="13">
        <v>8</v>
      </c>
      <c r="E683" s="14" t="s">
        <v>3</v>
      </c>
      <c r="F683" s="13" t="s">
        <v>2</v>
      </c>
      <c r="G683" s="78" t="s">
        <v>58</v>
      </c>
      <c r="H683" s="12">
        <v>200</v>
      </c>
      <c r="I683" s="16">
        <f>I684</f>
        <v>20</v>
      </c>
      <c r="J683" s="16">
        <f t="shared" si="391"/>
        <v>20</v>
      </c>
      <c r="K683" s="16">
        <f t="shared" si="391"/>
        <v>20</v>
      </c>
    </row>
    <row r="684" spans="1:11" s="5" customFormat="1" ht="22.5" x14ac:dyDescent="0.2">
      <c r="A684" s="75" t="s">
        <v>13</v>
      </c>
      <c r="B684" s="77">
        <v>298</v>
      </c>
      <c r="C684" s="70">
        <v>707</v>
      </c>
      <c r="D684" s="13">
        <v>8</v>
      </c>
      <c r="E684" s="14" t="s">
        <v>3</v>
      </c>
      <c r="F684" s="13" t="s">
        <v>2</v>
      </c>
      <c r="G684" s="78" t="s">
        <v>58</v>
      </c>
      <c r="H684" s="12">
        <v>240</v>
      </c>
      <c r="I684" s="16">
        <v>20</v>
      </c>
      <c r="J684" s="16">
        <v>20</v>
      </c>
      <c r="K684" s="16">
        <v>20</v>
      </c>
    </row>
    <row r="685" spans="1:11" s="5" customFormat="1" x14ac:dyDescent="0.2">
      <c r="A685" s="75" t="s">
        <v>55</v>
      </c>
      <c r="B685" s="77">
        <v>298</v>
      </c>
      <c r="C685" s="70">
        <v>1000</v>
      </c>
      <c r="D685" s="13" t="s">
        <v>7</v>
      </c>
      <c r="E685" s="14" t="s">
        <v>7</v>
      </c>
      <c r="F685" s="13" t="s">
        <v>7</v>
      </c>
      <c r="G685" s="78" t="s">
        <v>7</v>
      </c>
      <c r="H685" s="12" t="s">
        <v>7</v>
      </c>
      <c r="I685" s="16">
        <f>I686+I692+I701+I706</f>
        <v>9434.058860000001</v>
      </c>
      <c r="J685" s="16">
        <f t="shared" ref="J685" si="392">J686+J692+J701+J706</f>
        <v>9039.26008</v>
      </c>
      <c r="K685" s="16">
        <f>K686+K692+K701+K706</f>
        <v>9176.9411600000003</v>
      </c>
    </row>
    <row r="686" spans="1:11" s="5" customFormat="1" x14ac:dyDescent="0.2">
      <c r="A686" s="75" t="s">
        <v>54</v>
      </c>
      <c r="B686" s="77">
        <v>298</v>
      </c>
      <c r="C686" s="70">
        <v>1001</v>
      </c>
      <c r="D686" s="13" t="s">
        <v>7</v>
      </c>
      <c r="E686" s="14" t="s">
        <v>7</v>
      </c>
      <c r="F686" s="13" t="s">
        <v>7</v>
      </c>
      <c r="G686" s="78" t="s">
        <v>7</v>
      </c>
      <c r="H686" s="12" t="s">
        <v>7</v>
      </c>
      <c r="I686" s="16">
        <f>I687</f>
        <v>2000</v>
      </c>
      <c r="J686" s="16">
        <f t="shared" ref="J686:K688" si="393">J687</f>
        <v>2000</v>
      </c>
      <c r="K686" s="16">
        <f>K687</f>
        <v>2000</v>
      </c>
    </row>
    <row r="687" spans="1:11" s="5" customFormat="1" ht="56.25" x14ac:dyDescent="0.2">
      <c r="A687" s="100" t="s">
        <v>275</v>
      </c>
      <c r="B687" s="77">
        <v>298</v>
      </c>
      <c r="C687" s="70">
        <v>1001</v>
      </c>
      <c r="D687" s="13" t="s">
        <v>36</v>
      </c>
      <c r="E687" s="14" t="s">
        <v>3</v>
      </c>
      <c r="F687" s="13" t="s">
        <v>2</v>
      </c>
      <c r="G687" s="78" t="s">
        <v>9</v>
      </c>
      <c r="H687" s="12" t="s">
        <v>7</v>
      </c>
      <c r="I687" s="16">
        <f t="shared" ref="I687:I689" si="394">I688</f>
        <v>2000</v>
      </c>
      <c r="J687" s="16">
        <f t="shared" si="393"/>
        <v>2000</v>
      </c>
      <c r="K687" s="16">
        <f t="shared" si="393"/>
        <v>2000</v>
      </c>
    </row>
    <row r="688" spans="1:11" s="5" customFormat="1" ht="22.5" x14ac:dyDescent="0.2">
      <c r="A688" s="100" t="s">
        <v>287</v>
      </c>
      <c r="B688" s="77">
        <v>298</v>
      </c>
      <c r="C688" s="70">
        <v>1001</v>
      </c>
      <c r="D688" s="13" t="s">
        <v>36</v>
      </c>
      <c r="E688" s="14">
        <v>3</v>
      </c>
      <c r="F688" s="13">
        <v>0</v>
      </c>
      <c r="G688" s="78">
        <v>0</v>
      </c>
      <c r="H688" s="12"/>
      <c r="I688" s="16">
        <f t="shared" si="394"/>
        <v>2000</v>
      </c>
      <c r="J688" s="16">
        <f t="shared" si="393"/>
        <v>2000</v>
      </c>
      <c r="K688" s="16">
        <f t="shared" si="393"/>
        <v>2000</v>
      </c>
    </row>
    <row r="689" spans="1:11" s="5" customFormat="1" x14ac:dyDescent="0.2">
      <c r="A689" s="75" t="s">
        <v>241</v>
      </c>
      <c r="B689" s="77">
        <v>298</v>
      </c>
      <c r="C689" s="70">
        <v>1001</v>
      </c>
      <c r="D689" s="13" t="s">
        <v>36</v>
      </c>
      <c r="E689" s="14">
        <v>3</v>
      </c>
      <c r="F689" s="13" t="s">
        <v>2</v>
      </c>
      <c r="G689" s="78" t="s">
        <v>53</v>
      </c>
      <c r="H689" s="12" t="s">
        <v>7</v>
      </c>
      <c r="I689" s="16">
        <f t="shared" si="394"/>
        <v>2000</v>
      </c>
      <c r="J689" s="16">
        <f t="shared" ref="J689:K690" si="395">J690</f>
        <v>2000</v>
      </c>
      <c r="K689" s="16">
        <f t="shared" si="395"/>
        <v>2000</v>
      </c>
    </row>
    <row r="690" spans="1:11" s="5" customFormat="1" x14ac:dyDescent="0.2">
      <c r="A690" s="75" t="s">
        <v>40</v>
      </c>
      <c r="B690" s="77">
        <v>298</v>
      </c>
      <c r="C690" s="70">
        <v>1001</v>
      </c>
      <c r="D690" s="13" t="s">
        <v>36</v>
      </c>
      <c r="E690" s="14">
        <v>3</v>
      </c>
      <c r="F690" s="13" t="s">
        <v>2</v>
      </c>
      <c r="G690" s="78" t="s">
        <v>53</v>
      </c>
      <c r="H690" s="12">
        <v>300</v>
      </c>
      <c r="I690" s="16">
        <f>I691</f>
        <v>2000</v>
      </c>
      <c r="J690" s="16">
        <f t="shared" si="395"/>
        <v>2000</v>
      </c>
      <c r="K690" s="16">
        <f t="shared" si="395"/>
        <v>2000</v>
      </c>
    </row>
    <row r="691" spans="1:11" s="5" customFormat="1" ht="22.5" x14ac:dyDescent="0.2">
      <c r="A691" s="75" t="s">
        <v>44</v>
      </c>
      <c r="B691" s="77">
        <v>298</v>
      </c>
      <c r="C691" s="70">
        <v>1001</v>
      </c>
      <c r="D691" s="13" t="s">
        <v>36</v>
      </c>
      <c r="E691" s="14">
        <v>3</v>
      </c>
      <c r="F691" s="13" t="s">
        <v>2</v>
      </c>
      <c r="G691" s="78" t="s">
        <v>53</v>
      </c>
      <c r="H691" s="12">
        <v>320</v>
      </c>
      <c r="I691" s="16">
        <v>2000</v>
      </c>
      <c r="J691" s="16">
        <v>2000</v>
      </c>
      <c r="K691" s="16">
        <v>2000</v>
      </c>
    </row>
    <row r="692" spans="1:11" s="5" customFormat="1" x14ac:dyDescent="0.2">
      <c r="A692" s="75" t="s">
        <v>52</v>
      </c>
      <c r="B692" s="77">
        <v>298</v>
      </c>
      <c r="C692" s="70">
        <v>1003</v>
      </c>
      <c r="D692" s="13" t="s">
        <v>7</v>
      </c>
      <c r="E692" s="14" t="s">
        <v>7</v>
      </c>
      <c r="F692" s="13" t="s">
        <v>7</v>
      </c>
      <c r="G692" s="78" t="s">
        <v>7</v>
      </c>
      <c r="H692" s="12" t="s">
        <v>7</v>
      </c>
      <c r="I692" s="16">
        <f>I693</f>
        <v>580.71400000000006</v>
      </c>
      <c r="J692" s="16">
        <f t="shared" ref="J692:K693" si="396">J693</f>
        <v>24.114000000000001</v>
      </c>
      <c r="K692" s="16">
        <f t="shared" si="396"/>
        <v>24.114000000000001</v>
      </c>
    </row>
    <row r="693" spans="1:11" s="5" customFormat="1" ht="56.25" x14ac:dyDescent="0.2">
      <c r="A693" s="100" t="s">
        <v>275</v>
      </c>
      <c r="B693" s="77">
        <v>298</v>
      </c>
      <c r="C693" s="70">
        <v>1003</v>
      </c>
      <c r="D693" s="13" t="s">
        <v>36</v>
      </c>
      <c r="E693" s="14" t="s">
        <v>3</v>
      </c>
      <c r="F693" s="13" t="s">
        <v>2</v>
      </c>
      <c r="G693" s="78" t="s">
        <v>9</v>
      </c>
      <c r="H693" s="12" t="s">
        <v>7</v>
      </c>
      <c r="I693" s="16">
        <f>I694</f>
        <v>580.71400000000006</v>
      </c>
      <c r="J693" s="16">
        <f t="shared" si="396"/>
        <v>24.114000000000001</v>
      </c>
      <c r="K693" s="16">
        <f t="shared" si="396"/>
        <v>24.114000000000001</v>
      </c>
    </row>
    <row r="694" spans="1:11" s="5" customFormat="1" x14ac:dyDescent="0.2">
      <c r="A694" s="100" t="s">
        <v>279</v>
      </c>
      <c r="B694" s="77">
        <v>298</v>
      </c>
      <c r="C694" s="70">
        <v>1003</v>
      </c>
      <c r="D694" s="13">
        <v>6</v>
      </c>
      <c r="E694" s="14">
        <v>3</v>
      </c>
      <c r="F694" s="13">
        <v>0</v>
      </c>
      <c r="G694" s="78">
        <v>0</v>
      </c>
      <c r="H694" s="12"/>
      <c r="I694" s="16">
        <f>I695+I698</f>
        <v>580.71400000000006</v>
      </c>
      <c r="J694" s="16">
        <f t="shared" ref="J694:K694" si="397">J695+J698</f>
        <v>24.114000000000001</v>
      </c>
      <c r="K694" s="16">
        <f t="shared" si="397"/>
        <v>24.114000000000001</v>
      </c>
    </row>
    <row r="695" spans="1:11" s="5" customFormat="1" ht="45" x14ac:dyDescent="0.2">
      <c r="A695" s="75" t="s">
        <v>51</v>
      </c>
      <c r="B695" s="77">
        <v>298</v>
      </c>
      <c r="C695" s="70">
        <v>1003</v>
      </c>
      <c r="D695" s="13" t="s">
        <v>36</v>
      </c>
      <c r="E695" s="14">
        <v>3</v>
      </c>
      <c r="F695" s="13" t="s">
        <v>2</v>
      </c>
      <c r="G695" s="78" t="s">
        <v>50</v>
      </c>
      <c r="H695" s="12" t="s">
        <v>7</v>
      </c>
      <c r="I695" s="16">
        <f>I696</f>
        <v>24.114000000000001</v>
      </c>
      <c r="J695" s="16">
        <f t="shared" ref="J695:K695" si="398">J696</f>
        <v>24.114000000000001</v>
      </c>
      <c r="K695" s="16">
        <f t="shared" si="398"/>
        <v>24.114000000000001</v>
      </c>
    </row>
    <row r="696" spans="1:11" s="5" customFormat="1" x14ac:dyDescent="0.2">
      <c r="A696" s="75" t="s">
        <v>40</v>
      </c>
      <c r="B696" s="77">
        <v>298</v>
      </c>
      <c r="C696" s="70">
        <v>1003</v>
      </c>
      <c r="D696" s="13" t="s">
        <v>36</v>
      </c>
      <c r="E696" s="14">
        <v>3</v>
      </c>
      <c r="F696" s="13" t="s">
        <v>2</v>
      </c>
      <c r="G696" s="78" t="s">
        <v>50</v>
      </c>
      <c r="H696" s="12">
        <v>300</v>
      </c>
      <c r="I696" s="16">
        <f>I697</f>
        <v>24.114000000000001</v>
      </c>
      <c r="J696" s="16">
        <f t="shared" ref="J696:K696" si="399">J697</f>
        <v>24.114000000000001</v>
      </c>
      <c r="K696" s="16">
        <f t="shared" si="399"/>
        <v>24.114000000000001</v>
      </c>
    </row>
    <row r="697" spans="1:11" s="5" customFormat="1" ht="22.5" x14ac:dyDescent="0.2">
      <c r="A697" s="75" t="s">
        <v>44</v>
      </c>
      <c r="B697" s="77">
        <v>298</v>
      </c>
      <c r="C697" s="70">
        <v>1003</v>
      </c>
      <c r="D697" s="13" t="s">
        <v>36</v>
      </c>
      <c r="E697" s="14">
        <v>3</v>
      </c>
      <c r="F697" s="13" t="s">
        <v>2</v>
      </c>
      <c r="G697" s="78" t="s">
        <v>50</v>
      </c>
      <c r="H697" s="12">
        <v>320</v>
      </c>
      <c r="I697" s="16">
        <v>24.114000000000001</v>
      </c>
      <c r="J697" s="16">
        <v>24.114000000000001</v>
      </c>
      <c r="K697" s="16">
        <v>24.114000000000001</v>
      </c>
    </row>
    <row r="698" spans="1:11" s="5" customFormat="1" ht="30.6" customHeight="1" x14ac:dyDescent="0.2">
      <c r="A698" s="75" t="s">
        <v>48</v>
      </c>
      <c r="B698" s="77">
        <v>298</v>
      </c>
      <c r="C698" s="70">
        <v>1003</v>
      </c>
      <c r="D698" s="13" t="s">
        <v>36</v>
      </c>
      <c r="E698" s="14">
        <v>3</v>
      </c>
      <c r="F698" s="13" t="s">
        <v>2</v>
      </c>
      <c r="G698" s="78" t="s">
        <v>49</v>
      </c>
      <c r="H698" s="12" t="s">
        <v>7</v>
      </c>
      <c r="I698" s="16">
        <f>I699</f>
        <v>556.6</v>
      </c>
      <c r="J698" s="16">
        <f t="shared" ref="J698:K698" si="400">J699</f>
        <v>0</v>
      </c>
      <c r="K698" s="16">
        <f t="shared" si="400"/>
        <v>0</v>
      </c>
    </row>
    <row r="699" spans="1:11" s="5" customFormat="1" x14ac:dyDescent="0.2">
      <c r="A699" s="75" t="s">
        <v>40</v>
      </c>
      <c r="B699" s="77">
        <v>298</v>
      </c>
      <c r="C699" s="70">
        <v>1003</v>
      </c>
      <c r="D699" s="13" t="s">
        <v>36</v>
      </c>
      <c r="E699" s="14">
        <v>3</v>
      </c>
      <c r="F699" s="13" t="s">
        <v>2</v>
      </c>
      <c r="G699" s="78" t="s">
        <v>49</v>
      </c>
      <c r="H699" s="12">
        <v>300</v>
      </c>
      <c r="I699" s="16">
        <f>I700</f>
        <v>556.6</v>
      </c>
      <c r="J699" s="16">
        <f t="shared" ref="J699:K699" si="401">J700</f>
        <v>0</v>
      </c>
      <c r="K699" s="16">
        <f t="shared" si="401"/>
        <v>0</v>
      </c>
    </row>
    <row r="700" spans="1:11" s="5" customFormat="1" ht="22.5" x14ac:dyDescent="0.2">
      <c r="A700" s="75" t="s">
        <v>44</v>
      </c>
      <c r="B700" s="77">
        <v>298</v>
      </c>
      <c r="C700" s="70">
        <v>1003</v>
      </c>
      <c r="D700" s="13" t="s">
        <v>36</v>
      </c>
      <c r="E700" s="14">
        <v>3</v>
      </c>
      <c r="F700" s="13" t="s">
        <v>2</v>
      </c>
      <c r="G700" s="78" t="s">
        <v>49</v>
      </c>
      <c r="H700" s="12">
        <v>320</v>
      </c>
      <c r="I700" s="16">
        <v>556.6</v>
      </c>
      <c r="J700" s="16">
        <v>0</v>
      </c>
      <c r="K700" s="16">
        <v>0</v>
      </c>
    </row>
    <row r="701" spans="1:11" s="5" customFormat="1" x14ac:dyDescent="0.2">
      <c r="A701" s="75" t="s">
        <v>102</v>
      </c>
      <c r="B701" s="77">
        <v>298</v>
      </c>
      <c r="C701" s="70">
        <v>1004</v>
      </c>
      <c r="D701" s="13"/>
      <c r="E701" s="14"/>
      <c r="F701" s="13"/>
      <c r="G701" s="78"/>
      <c r="H701" s="12"/>
      <c r="I701" s="16">
        <f>I702</f>
        <v>10</v>
      </c>
      <c r="J701" s="16">
        <f t="shared" ref="J701:K701" si="402">J702</f>
        <v>10</v>
      </c>
      <c r="K701" s="16">
        <f t="shared" si="402"/>
        <v>10</v>
      </c>
    </row>
    <row r="702" spans="1:11" s="5" customFormat="1" ht="45" x14ac:dyDescent="0.2">
      <c r="A702" s="100" t="s">
        <v>285</v>
      </c>
      <c r="B702" s="77">
        <v>298</v>
      </c>
      <c r="C702" s="70">
        <v>1004</v>
      </c>
      <c r="D702" s="13">
        <v>8</v>
      </c>
      <c r="E702" s="14">
        <v>0</v>
      </c>
      <c r="F702" s="13">
        <v>0</v>
      </c>
      <c r="G702" s="78">
        <v>0</v>
      </c>
      <c r="H702" s="12"/>
      <c r="I702" s="16">
        <f>I703</f>
        <v>10</v>
      </c>
      <c r="J702" s="16">
        <f t="shared" ref="J702:K702" si="403">J703</f>
        <v>10</v>
      </c>
      <c r="K702" s="16">
        <f t="shared" si="403"/>
        <v>10</v>
      </c>
    </row>
    <row r="703" spans="1:11" s="5" customFormat="1" x14ac:dyDescent="0.2">
      <c r="A703" s="75" t="s">
        <v>57</v>
      </c>
      <c r="B703" s="77">
        <v>298</v>
      </c>
      <c r="C703" s="70">
        <v>1004</v>
      </c>
      <c r="D703" s="13">
        <v>8</v>
      </c>
      <c r="E703" s="14">
        <v>0</v>
      </c>
      <c r="F703" s="13">
        <v>0</v>
      </c>
      <c r="G703" s="78">
        <v>80460</v>
      </c>
      <c r="H703" s="12"/>
      <c r="I703" s="16">
        <f>I704</f>
        <v>10</v>
      </c>
      <c r="J703" s="16">
        <f t="shared" ref="J703:K703" si="404">J704</f>
        <v>10</v>
      </c>
      <c r="K703" s="16">
        <f t="shared" si="404"/>
        <v>10</v>
      </c>
    </row>
    <row r="704" spans="1:11" s="5" customFormat="1" ht="22.5" x14ac:dyDescent="0.2">
      <c r="A704" s="75" t="s">
        <v>14</v>
      </c>
      <c r="B704" s="77">
        <v>298</v>
      </c>
      <c r="C704" s="70">
        <v>1004</v>
      </c>
      <c r="D704" s="13">
        <v>8</v>
      </c>
      <c r="E704" s="14">
        <v>0</v>
      </c>
      <c r="F704" s="13">
        <v>0</v>
      </c>
      <c r="G704" s="78">
        <v>80460</v>
      </c>
      <c r="H704" s="12">
        <v>200</v>
      </c>
      <c r="I704" s="16">
        <f>I705</f>
        <v>10</v>
      </c>
      <c r="J704" s="16">
        <f t="shared" ref="J704:K704" si="405">J705</f>
        <v>10</v>
      </c>
      <c r="K704" s="16">
        <f t="shared" si="405"/>
        <v>10</v>
      </c>
    </row>
    <row r="705" spans="1:11" s="5" customFormat="1" ht="22.5" x14ac:dyDescent="0.2">
      <c r="A705" s="75" t="s">
        <v>13</v>
      </c>
      <c r="B705" s="77">
        <v>298</v>
      </c>
      <c r="C705" s="70">
        <v>1004</v>
      </c>
      <c r="D705" s="13">
        <v>8</v>
      </c>
      <c r="E705" s="14">
        <v>0</v>
      </c>
      <c r="F705" s="13">
        <v>0</v>
      </c>
      <c r="G705" s="78">
        <v>80460</v>
      </c>
      <c r="H705" s="12">
        <v>240</v>
      </c>
      <c r="I705" s="16">
        <v>10</v>
      </c>
      <c r="J705" s="16">
        <v>10</v>
      </c>
      <c r="K705" s="16">
        <v>10</v>
      </c>
    </row>
    <row r="706" spans="1:11" s="5" customFormat="1" x14ac:dyDescent="0.2">
      <c r="A706" s="75" t="s">
        <v>47</v>
      </c>
      <c r="B706" s="77">
        <v>298</v>
      </c>
      <c r="C706" s="70">
        <v>1006</v>
      </c>
      <c r="D706" s="13" t="s">
        <v>7</v>
      </c>
      <c r="E706" s="14" t="s">
        <v>7</v>
      </c>
      <c r="F706" s="13" t="s">
        <v>7</v>
      </c>
      <c r="G706" s="78" t="s">
        <v>7</v>
      </c>
      <c r="H706" s="12" t="s">
        <v>7</v>
      </c>
      <c r="I706" s="16">
        <f>I707+I723</f>
        <v>6843.3448600000002</v>
      </c>
      <c r="J706" s="16">
        <f t="shared" ref="J706:K706" si="406">J707+J723</f>
        <v>7005.1460800000004</v>
      </c>
      <c r="K706" s="16">
        <f t="shared" si="406"/>
        <v>7142.8271599999998</v>
      </c>
    </row>
    <row r="707" spans="1:11" s="5" customFormat="1" ht="56.25" x14ac:dyDescent="0.2">
      <c r="A707" s="100" t="s">
        <v>275</v>
      </c>
      <c r="B707" s="77">
        <v>298</v>
      </c>
      <c r="C707" s="70">
        <v>1006</v>
      </c>
      <c r="D707" s="13">
        <v>6</v>
      </c>
      <c r="E707" s="14">
        <v>0</v>
      </c>
      <c r="F707" s="13" t="s">
        <v>2</v>
      </c>
      <c r="G707" s="78" t="s">
        <v>9</v>
      </c>
      <c r="H707" s="12" t="s">
        <v>7</v>
      </c>
      <c r="I707" s="16">
        <f>I708</f>
        <v>252.82299999999998</v>
      </c>
      <c r="J707" s="16">
        <f t="shared" ref="J707:K707" si="407">J708</f>
        <v>356.81900000000002</v>
      </c>
      <c r="K707" s="16">
        <f t="shared" si="407"/>
        <v>260.96699999999998</v>
      </c>
    </row>
    <row r="708" spans="1:11" s="5" customFormat="1" ht="22.5" x14ac:dyDescent="0.2">
      <c r="A708" s="100" t="s">
        <v>287</v>
      </c>
      <c r="B708" s="77">
        <v>298</v>
      </c>
      <c r="C708" s="70">
        <v>1006</v>
      </c>
      <c r="D708" s="13">
        <v>6</v>
      </c>
      <c r="E708" s="14">
        <v>3</v>
      </c>
      <c r="F708" s="13">
        <v>0</v>
      </c>
      <c r="G708" s="78">
        <v>0</v>
      </c>
      <c r="H708" s="12"/>
      <c r="I708" s="16">
        <f>I709+I712+I717+I720</f>
        <v>252.82299999999998</v>
      </c>
      <c r="J708" s="16">
        <f t="shared" ref="J708:K708" si="408">J709+J712+J717+J720</f>
        <v>356.81900000000002</v>
      </c>
      <c r="K708" s="16">
        <f t="shared" si="408"/>
        <v>260.96699999999998</v>
      </c>
    </row>
    <row r="709" spans="1:11" s="5" customFormat="1" ht="22.5" x14ac:dyDescent="0.2">
      <c r="A709" s="75" t="s">
        <v>244</v>
      </c>
      <c r="B709" s="77">
        <v>298</v>
      </c>
      <c r="C709" s="70">
        <v>1006</v>
      </c>
      <c r="D709" s="13">
        <v>6</v>
      </c>
      <c r="E709" s="14">
        <v>3</v>
      </c>
      <c r="F709" s="13">
        <v>0</v>
      </c>
      <c r="G709" s="78">
        <v>78730</v>
      </c>
      <c r="H709" s="12"/>
      <c r="I709" s="16">
        <f>I710</f>
        <v>100.023</v>
      </c>
      <c r="J709" s="16">
        <f t="shared" ref="J709:K709" si="409">J710</f>
        <v>104.01900000000001</v>
      </c>
      <c r="K709" s="16">
        <f t="shared" si="409"/>
        <v>108.167</v>
      </c>
    </row>
    <row r="710" spans="1:11" s="5" customFormat="1" x14ac:dyDescent="0.2">
      <c r="A710" s="75" t="s">
        <v>40</v>
      </c>
      <c r="B710" s="77">
        <v>298</v>
      </c>
      <c r="C710" s="70">
        <v>1006</v>
      </c>
      <c r="D710" s="13" t="s">
        <v>36</v>
      </c>
      <c r="E710" s="14">
        <v>3</v>
      </c>
      <c r="F710" s="13" t="s">
        <v>2</v>
      </c>
      <c r="G710" s="78">
        <v>78730</v>
      </c>
      <c r="H710" s="12">
        <v>300</v>
      </c>
      <c r="I710" s="16">
        <f>I711</f>
        <v>100.023</v>
      </c>
      <c r="J710" s="16">
        <f t="shared" ref="J710:K710" si="410">J711</f>
        <v>104.01900000000001</v>
      </c>
      <c r="K710" s="16">
        <f t="shared" si="410"/>
        <v>108.167</v>
      </c>
    </row>
    <row r="711" spans="1:11" s="5" customFormat="1" ht="22.5" x14ac:dyDescent="0.2">
      <c r="A711" s="75" t="s">
        <v>44</v>
      </c>
      <c r="B711" s="77">
        <v>298</v>
      </c>
      <c r="C711" s="70">
        <v>1006</v>
      </c>
      <c r="D711" s="13" t="s">
        <v>36</v>
      </c>
      <c r="E711" s="14">
        <v>3</v>
      </c>
      <c r="F711" s="13" t="s">
        <v>2</v>
      </c>
      <c r="G711" s="78">
        <v>78730</v>
      </c>
      <c r="H711" s="12">
        <v>320</v>
      </c>
      <c r="I711" s="16">
        <v>100.023</v>
      </c>
      <c r="J711" s="16">
        <v>104.01900000000001</v>
      </c>
      <c r="K711" s="16">
        <v>108.167</v>
      </c>
    </row>
    <row r="712" spans="1:11" s="5" customFormat="1" ht="20.65" customHeight="1" x14ac:dyDescent="0.2">
      <c r="A712" s="75" t="s">
        <v>46</v>
      </c>
      <c r="B712" s="77">
        <v>298</v>
      </c>
      <c r="C712" s="70">
        <v>1006</v>
      </c>
      <c r="D712" s="13" t="s">
        <v>36</v>
      </c>
      <c r="E712" s="14">
        <v>3</v>
      </c>
      <c r="F712" s="13" t="s">
        <v>2</v>
      </c>
      <c r="G712" s="78" t="s">
        <v>45</v>
      </c>
      <c r="H712" s="12" t="s">
        <v>7</v>
      </c>
      <c r="I712" s="16">
        <f>I713+I715</f>
        <v>82.8</v>
      </c>
      <c r="J712" s="16">
        <f t="shared" ref="J712:K712" si="411">J713+J715</f>
        <v>82.8</v>
      </c>
      <c r="K712" s="16">
        <f t="shared" si="411"/>
        <v>82.8</v>
      </c>
    </row>
    <row r="713" spans="1:11" s="5" customFormat="1" ht="22.5" x14ac:dyDescent="0.2">
      <c r="A713" s="75" t="s">
        <v>14</v>
      </c>
      <c r="B713" s="77">
        <v>298</v>
      </c>
      <c r="C713" s="70">
        <v>1006</v>
      </c>
      <c r="D713" s="13" t="s">
        <v>36</v>
      </c>
      <c r="E713" s="14">
        <v>3</v>
      </c>
      <c r="F713" s="13" t="s">
        <v>2</v>
      </c>
      <c r="G713" s="78" t="s">
        <v>45</v>
      </c>
      <c r="H713" s="12">
        <v>200</v>
      </c>
      <c r="I713" s="16">
        <f>I714</f>
        <v>71</v>
      </c>
      <c r="J713" s="16">
        <f t="shared" ref="J713:K713" si="412">J714</f>
        <v>71</v>
      </c>
      <c r="K713" s="16">
        <f t="shared" si="412"/>
        <v>71</v>
      </c>
    </row>
    <row r="714" spans="1:11" s="5" customFormat="1" ht="22.5" x14ac:dyDescent="0.2">
      <c r="A714" s="75" t="s">
        <v>13</v>
      </c>
      <c r="B714" s="77">
        <v>298</v>
      </c>
      <c r="C714" s="70">
        <v>1006</v>
      </c>
      <c r="D714" s="13" t="s">
        <v>36</v>
      </c>
      <c r="E714" s="14">
        <v>3</v>
      </c>
      <c r="F714" s="13" t="s">
        <v>2</v>
      </c>
      <c r="G714" s="78" t="s">
        <v>45</v>
      </c>
      <c r="H714" s="12">
        <v>240</v>
      </c>
      <c r="I714" s="16">
        <v>71</v>
      </c>
      <c r="J714" s="16">
        <v>71</v>
      </c>
      <c r="K714" s="16">
        <v>71</v>
      </c>
    </row>
    <row r="715" spans="1:11" s="5" customFormat="1" ht="24" customHeight="1" x14ac:dyDescent="0.2">
      <c r="A715" s="75" t="s">
        <v>40</v>
      </c>
      <c r="B715" s="77">
        <v>298</v>
      </c>
      <c r="C715" s="70">
        <v>1006</v>
      </c>
      <c r="D715" s="13" t="s">
        <v>36</v>
      </c>
      <c r="E715" s="14">
        <v>3</v>
      </c>
      <c r="F715" s="13" t="s">
        <v>2</v>
      </c>
      <c r="G715" s="78" t="s">
        <v>45</v>
      </c>
      <c r="H715" s="12">
        <v>300</v>
      </c>
      <c r="I715" s="16">
        <f>I716</f>
        <v>11.8</v>
      </c>
      <c r="J715" s="16">
        <f t="shared" ref="J715:K715" si="413">J716</f>
        <v>11.8</v>
      </c>
      <c r="K715" s="16">
        <f t="shared" si="413"/>
        <v>11.8</v>
      </c>
    </row>
    <row r="716" spans="1:11" s="5" customFormat="1" ht="22.5" x14ac:dyDescent="0.2">
      <c r="A716" s="75" t="s">
        <v>44</v>
      </c>
      <c r="B716" s="77">
        <v>298</v>
      </c>
      <c r="C716" s="70">
        <v>1006</v>
      </c>
      <c r="D716" s="13" t="s">
        <v>36</v>
      </c>
      <c r="E716" s="14">
        <v>3</v>
      </c>
      <c r="F716" s="13" t="s">
        <v>2</v>
      </c>
      <c r="G716" s="78" t="s">
        <v>45</v>
      </c>
      <c r="H716" s="12">
        <v>320</v>
      </c>
      <c r="I716" s="16">
        <v>11.8</v>
      </c>
      <c r="J716" s="16">
        <v>11.8</v>
      </c>
      <c r="K716" s="16">
        <v>11.8</v>
      </c>
    </row>
    <row r="717" spans="1:11" s="5" customFormat="1" ht="58.15" customHeight="1" x14ac:dyDescent="0.2">
      <c r="A717" s="75" t="s">
        <v>290</v>
      </c>
      <c r="B717" s="77">
        <v>298</v>
      </c>
      <c r="C717" s="70">
        <v>1006</v>
      </c>
      <c r="D717" s="13">
        <v>6</v>
      </c>
      <c r="E717" s="14">
        <v>3</v>
      </c>
      <c r="F717" s="13" t="s">
        <v>2</v>
      </c>
      <c r="G717" s="78">
        <v>87010</v>
      </c>
      <c r="H717" s="12"/>
      <c r="I717" s="16">
        <f t="shared" ref="I717:K718" si="414">I718</f>
        <v>0</v>
      </c>
      <c r="J717" s="16">
        <f t="shared" si="414"/>
        <v>100</v>
      </c>
      <c r="K717" s="16">
        <f t="shared" si="414"/>
        <v>0</v>
      </c>
    </row>
    <row r="718" spans="1:11" s="5" customFormat="1" x14ac:dyDescent="0.2">
      <c r="A718" s="75" t="s">
        <v>40</v>
      </c>
      <c r="B718" s="77">
        <v>298</v>
      </c>
      <c r="C718" s="70">
        <v>1006</v>
      </c>
      <c r="D718" s="13">
        <v>6</v>
      </c>
      <c r="E718" s="14">
        <v>3</v>
      </c>
      <c r="F718" s="13" t="s">
        <v>2</v>
      </c>
      <c r="G718" s="78">
        <v>87010</v>
      </c>
      <c r="H718" s="12">
        <v>300</v>
      </c>
      <c r="I718" s="16">
        <f>I719</f>
        <v>0</v>
      </c>
      <c r="J718" s="16">
        <f t="shared" si="414"/>
        <v>100</v>
      </c>
      <c r="K718" s="16">
        <f t="shared" si="414"/>
        <v>0</v>
      </c>
    </row>
    <row r="719" spans="1:11" s="5" customFormat="1" x14ac:dyDescent="0.2">
      <c r="A719" s="75" t="s">
        <v>42</v>
      </c>
      <c r="B719" s="77">
        <v>298</v>
      </c>
      <c r="C719" s="70">
        <v>1006</v>
      </c>
      <c r="D719" s="13">
        <v>6</v>
      </c>
      <c r="E719" s="14">
        <v>3</v>
      </c>
      <c r="F719" s="13" t="s">
        <v>2</v>
      </c>
      <c r="G719" s="78">
        <v>87010</v>
      </c>
      <c r="H719" s="12">
        <v>310</v>
      </c>
      <c r="I719" s="16">
        <v>0</v>
      </c>
      <c r="J719" s="16">
        <v>100</v>
      </c>
      <c r="K719" s="16">
        <v>0</v>
      </c>
    </row>
    <row r="720" spans="1:11" s="5" customFormat="1" ht="60.6" customHeight="1" x14ac:dyDescent="0.2">
      <c r="A720" s="75" t="s">
        <v>43</v>
      </c>
      <c r="B720" s="77">
        <v>298</v>
      </c>
      <c r="C720" s="70">
        <v>1006</v>
      </c>
      <c r="D720" s="13" t="s">
        <v>36</v>
      </c>
      <c r="E720" s="14">
        <v>3</v>
      </c>
      <c r="F720" s="13" t="s">
        <v>2</v>
      </c>
      <c r="G720" s="78" t="s">
        <v>41</v>
      </c>
      <c r="H720" s="12" t="s">
        <v>7</v>
      </c>
      <c r="I720" s="16">
        <f>I721</f>
        <v>70</v>
      </c>
      <c r="J720" s="16">
        <f t="shared" ref="J720:K720" si="415">J721</f>
        <v>70</v>
      </c>
      <c r="K720" s="16">
        <f t="shared" si="415"/>
        <v>70</v>
      </c>
    </row>
    <row r="721" spans="1:15" s="5" customFormat="1" x14ac:dyDescent="0.2">
      <c r="A721" s="75" t="s">
        <v>40</v>
      </c>
      <c r="B721" s="77">
        <v>298</v>
      </c>
      <c r="C721" s="70">
        <v>1006</v>
      </c>
      <c r="D721" s="13" t="s">
        <v>36</v>
      </c>
      <c r="E721" s="14">
        <v>3</v>
      </c>
      <c r="F721" s="13" t="s">
        <v>2</v>
      </c>
      <c r="G721" s="78" t="s">
        <v>41</v>
      </c>
      <c r="H721" s="12">
        <v>300</v>
      </c>
      <c r="I721" s="16">
        <f>I722</f>
        <v>70</v>
      </c>
      <c r="J721" s="16">
        <f t="shared" ref="J721:K721" si="416">J722</f>
        <v>70</v>
      </c>
      <c r="K721" s="16">
        <f t="shared" si="416"/>
        <v>70</v>
      </c>
    </row>
    <row r="722" spans="1:15" s="5" customFormat="1" ht="20.65" customHeight="1" x14ac:dyDescent="0.2">
      <c r="A722" s="75" t="s">
        <v>42</v>
      </c>
      <c r="B722" s="77">
        <v>298</v>
      </c>
      <c r="C722" s="70">
        <v>1006</v>
      </c>
      <c r="D722" s="13" t="s">
        <v>36</v>
      </c>
      <c r="E722" s="14">
        <v>3</v>
      </c>
      <c r="F722" s="13" t="s">
        <v>2</v>
      </c>
      <c r="G722" s="78" t="s">
        <v>41</v>
      </c>
      <c r="H722" s="12">
        <v>310</v>
      </c>
      <c r="I722" s="16">
        <v>70</v>
      </c>
      <c r="J722" s="16">
        <v>70</v>
      </c>
      <c r="K722" s="16">
        <v>70</v>
      </c>
    </row>
    <row r="723" spans="1:15" s="5" customFormat="1" ht="56.25" x14ac:dyDescent="0.2">
      <c r="A723" s="100" t="s">
        <v>276</v>
      </c>
      <c r="B723" s="77">
        <v>298</v>
      </c>
      <c r="C723" s="70">
        <v>1006</v>
      </c>
      <c r="D723" s="13">
        <v>11</v>
      </c>
      <c r="E723" s="14">
        <v>0</v>
      </c>
      <c r="F723" s="13">
        <v>0</v>
      </c>
      <c r="G723" s="78">
        <v>0</v>
      </c>
      <c r="H723" s="12"/>
      <c r="I723" s="16">
        <f>I724</f>
        <v>6590.5218599999998</v>
      </c>
      <c r="J723" s="16">
        <f t="shared" ref="J723:K723" si="417">J724</f>
        <v>6648.32708</v>
      </c>
      <c r="K723" s="16">
        <f t="shared" si="417"/>
        <v>6881.8601600000002</v>
      </c>
    </row>
    <row r="724" spans="1:15" s="5" customFormat="1" ht="22.5" x14ac:dyDescent="0.2">
      <c r="A724" s="100" t="s">
        <v>299</v>
      </c>
      <c r="B724" s="77">
        <v>298</v>
      </c>
      <c r="C724" s="70">
        <v>1006</v>
      </c>
      <c r="D724" s="13">
        <v>11</v>
      </c>
      <c r="E724" s="14">
        <v>2</v>
      </c>
      <c r="F724" s="13" t="s">
        <v>2</v>
      </c>
      <c r="G724" s="78">
        <v>0</v>
      </c>
      <c r="H724" s="12"/>
      <c r="I724" s="16">
        <f>I725</f>
        <v>6590.5218599999998</v>
      </c>
      <c r="J724" s="16">
        <f t="shared" ref="J724:K724" si="418">J725</f>
        <v>6648.32708</v>
      </c>
      <c r="K724" s="16">
        <f t="shared" si="418"/>
        <v>6881.8601600000002</v>
      </c>
    </row>
    <row r="725" spans="1:15" s="5" customFormat="1" ht="59.1" customHeight="1" x14ac:dyDescent="0.2">
      <c r="A725" s="75" t="s">
        <v>245</v>
      </c>
      <c r="B725" s="77">
        <v>298</v>
      </c>
      <c r="C725" s="70">
        <v>1006</v>
      </c>
      <c r="D725" s="13">
        <v>11</v>
      </c>
      <c r="E725" s="14">
        <v>2</v>
      </c>
      <c r="F725" s="13" t="s">
        <v>2</v>
      </c>
      <c r="G725" s="78">
        <v>78792</v>
      </c>
      <c r="H725" s="12" t="s">
        <v>7</v>
      </c>
      <c r="I725" s="16">
        <f>I726+I728</f>
        <v>6590.5218599999998</v>
      </c>
      <c r="J725" s="16">
        <f>J726+J728</f>
        <v>6648.32708</v>
      </c>
      <c r="K725" s="16">
        <f>K726+K728</f>
        <v>6881.8601600000002</v>
      </c>
      <c r="M725" s="141"/>
      <c r="N725" s="141"/>
      <c r="O725" s="141"/>
    </row>
    <row r="726" spans="1:15" s="5" customFormat="1" ht="56.25" x14ac:dyDescent="0.2">
      <c r="A726" s="75" t="s">
        <v>6</v>
      </c>
      <c r="B726" s="77">
        <v>298</v>
      </c>
      <c r="C726" s="70">
        <v>1006</v>
      </c>
      <c r="D726" s="13">
        <v>11</v>
      </c>
      <c r="E726" s="14">
        <v>2</v>
      </c>
      <c r="F726" s="13" t="s">
        <v>2</v>
      </c>
      <c r="G726" s="78">
        <v>78792</v>
      </c>
      <c r="H726" s="12">
        <v>100</v>
      </c>
      <c r="I726" s="16">
        <f>I727</f>
        <v>5960.5218599999998</v>
      </c>
      <c r="J726" s="16">
        <f>J727</f>
        <v>6018.32708</v>
      </c>
      <c r="K726" s="16">
        <f>K727</f>
        <v>6251.8601600000002</v>
      </c>
    </row>
    <row r="727" spans="1:15" s="5" customFormat="1" ht="22.5" x14ac:dyDescent="0.2">
      <c r="A727" s="75" t="s">
        <v>5</v>
      </c>
      <c r="B727" s="77">
        <v>298</v>
      </c>
      <c r="C727" s="70">
        <v>1006</v>
      </c>
      <c r="D727" s="13">
        <v>11</v>
      </c>
      <c r="E727" s="14">
        <v>2</v>
      </c>
      <c r="F727" s="13" t="s">
        <v>2</v>
      </c>
      <c r="G727" s="78">
        <v>78792</v>
      </c>
      <c r="H727" s="12">
        <v>120</v>
      </c>
      <c r="I727" s="16">
        <v>5960.5218599999998</v>
      </c>
      <c r="J727" s="16">
        <v>6018.32708</v>
      </c>
      <c r="K727" s="16">
        <v>6251.8601600000002</v>
      </c>
    </row>
    <row r="728" spans="1:15" s="5" customFormat="1" ht="22.5" x14ac:dyDescent="0.2">
      <c r="A728" s="75" t="s">
        <v>14</v>
      </c>
      <c r="B728" s="77">
        <v>298</v>
      </c>
      <c r="C728" s="70">
        <v>1006</v>
      </c>
      <c r="D728" s="13">
        <v>11</v>
      </c>
      <c r="E728" s="14">
        <v>2</v>
      </c>
      <c r="F728" s="13" t="s">
        <v>2</v>
      </c>
      <c r="G728" s="78">
        <v>78792</v>
      </c>
      <c r="H728" s="12">
        <v>200</v>
      </c>
      <c r="I728" s="16">
        <f>I729</f>
        <v>630</v>
      </c>
      <c r="J728" s="16">
        <f>J729</f>
        <v>630</v>
      </c>
      <c r="K728" s="16">
        <f>K729</f>
        <v>630</v>
      </c>
    </row>
    <row r="729" spans="1:15" s="5" customFormat="1" ht="31.15" customHeight="1" x14ac:dyDescent="0.2">
      <c r="A729" s="75" t="s">
        <v>13</v>
      </c>
      <c r="B729" s="77">
        <v>298</v>
      </c>
      <c r="C729" s="70">
        <v>1006</v>
      </c>
      <c r="D729" s="13">
        <v>11</v>
      </c>
      <c r="E729" s="14">
        <v>2</v>
      </c>
      <c r="F729" s="13" t="s">
        <v>2</v>
      </c>
      <c r="G729" s="78">
        <v>78792</v>
      </c>
      <c r="H729" s="12">
        <v>240</v>
      </c>
      <c r="I729" s="16">
        <v>630</v>
      </c>
      <c r="J729" s="16">
        <v>630</v>
      </c>
      <c r="K729" s="16">
        <v>630</v>
      </c>
    </row>
    <row r="730" spans="1:15" s="5" customFormat="1" x14ac:dyDescent="0.2">
      <c r="A730" s="75" t="s">
        <v>39</v>
      </c>
      <c r="B730" s="77">
        <v>298</v>
      </c>
      <c r="C730" s="70">
        <v>1100</v>
      </c>
      <c r="D730" s="13" t="s">
        <v>7</v>
      </c>
      <c r="E730" s="14" t="s">
        <v>7</v>
      </c>
      <c r="F730" s="13" t="s">
        <v>7</v>
      </c>
      <c r="G730" s="78" t="s">
        <v>7</v>
      </c>
      <c r="H730" s="12" t="s">
        <v>7</v>
      </c>
      <c r="I730" s="16">
        <f>I731</f>
        <v>724.1</v>
      </c>
      <c r="J730" s="16">
        <f t="shared" ref="J730:K730" si="419">J731</f>
        <v>724.1</v>
      </c>
      <c r="K730" s="16">
        <f t="shared" si="419"/>
        <v>724.1</v>
      </c>
    </row>
    <row r="731" spans="1:15" s="5" customFormat="1" x14ac:dyDescent="0.2">
      <c r="A731" s="75" t="s">
        <v>38</v>
      </c>
      <c r="B731" s="77">
        <v>298</v>
      </c>
      <c r="C731" s="70">
        <v>1102</v>
      </c>
      <c r="D731" s="13" t="s">
        <v>7</v>
      </c>
      <c r="E731" s="14" t="s">
        <v>7</v>
      </c>
      <c r="F731" s="13" t="s">
        <v>7</v>
      </c>
      <c r="G731" s="78" t="s">
        <v>7</v>
      </c>
      <c r="H731" s="12" t="s">
        <v>7</v>
      </c>
      <c r="I731" s="16">
        <f>I732</f>
        <v>724.1</v>
      </c>
      <c r="J731" s="16">
        <f t="shared" ref="J731:K732" si="420">J732</f>
        <v>724.1</v>
      </c>
      <c r="K731" s="16">
        <f t="shared" si="420"/>
        <v>724.1</v>
      </c>
    </row>
    <row r="732" spans="1:15" s="5" customFormat="1" ht="56.25" x14ac:dyDescent="0.2">
      <c r="A732" s="100" t="s">
        <v>275</v>
      </c>
      <c r="B732" s="77">
        <v>298</v>
      </c>
      <c r="C732" s="70">
        <v>1102</v>
      </c>
      <c r="D732" s="13" t="s">
        <v>36</v>
      </c>
      <c r="E732" s="14" t="s">
        <v>3</v>
      </c>
      <c r="F732" s="13" t="s">
        <v>2</v>
      </c>
      <c r="G732" s="78" t="s">
        <v>9</v>
      </c>
      <c r="H732" s="12" t="s">
        <v>7</v>
      </c>
      <c r="I732" s="16">
        <f>I733</f>
        <v>724.1</v>
      </c>
      <c r="J732" s="16">
        <f t="shared" si="420"/>
        <v>724.1</v>
      </c>
      <c r="K732" s="16">
        <f t="shared" si="420"/>
        <v>724.1</v>
      </c>
    </row>
    <row r="733" spans="1:15" s="5" customFormat="1" ht="22.5" x14ac:dyDescent="0.2">
      <c r="A733" s="100" t="s">
        <v>289</v>
      </c>
      <c r="B733" s="77">
        <v>298</v>
      </c>
      <c r="C733" s="70">
        <v>1102</v>
      </c>
      <c r="D733" s="13" t="s">
        <v>36</v>
      </c>
      <c r="E733" s="14">
        <v>1</v>
      </c>
      <c r="F733" s="13">
        <v>0</v>
      </c>
      <c r="G733" s="78">
        <v>0</v>
      </c>
      <c r="H733" s="12"/>
      <c r="I733" s="16">
        <f>I734+I739</f>
        <v>724.1</v>
      </c>
      <c r="J733" s="16">
        <f t="shared" ref="J733:K733" si="421">J734+J739</f>
        <v>724.1</v>
      </c>
      <c r="K733" s="16">
        <f t="shared" si="421"/>
        <v>724.1</v>
      </c>
    </row>
    <row r="734" spans="1:15" s="5" customFormat="1" x14ac:dyDescent="0.2">
      <c r="A734" s="75" t="s">
        <v>37</v>
      </c>
      <c r="B734" s="77">
        <v>298</v>
      </c>
      <c r="C734" s="70">
        <v>1102</v>
      </c>
      <c r="D734" s="13" t="s">
        <v>36</v>
      </c>
      <c r="E734" s="14">
        <v>1</v>
      </c>
      <c r="F734" s="13" t="s">
        <v>2</v>
      </c>
      <c r="G734" s="78" t="s">
        <v>35</v>
      </c>
      <c r="H734" s="12" t="s">
        <v>7</v>
      </c>
      <c r="I734" s="16">
        <f>I735+I737</f>
        <v>483.7</v>
      </c>
      <c r="J734" s="16">
        <f t="shared" ref="J734:K734" si="422">J735+J737</f>
        <v>483.7</v>
      </c>
      <c r="K734" s="16">
        <f t="shared" si="422"/>
        <v>483.7</v>
      </c>
    </row>
    <row r="735" spans="1:15" s="5" customFormat="1" ht="56.25" x14ac:dyDescent="0.2">
      <c r="A735" s="75" t="s">
        <v>6</v>
      </c>
      <c r="B735" s="77">
        <v>298</v>
      </c>
      <c r="C735" s="70">
        <v>1102</v>
      </c>
      <c r="D735" s="13" t="s">
        <v>36</v>
      </c>
      <c r="E735" s="14">
        <v>1</v>
      </c>
      <c r="F735" s="13" t="s">
        <v>2</v>
      </c>
      <c r="G735" s="78" t="s">
        <v>35</v>
      </c>
      <c r="H735" s="12">
        <v>100</v>
      </c>
      <c r="I735" s="16">
        <f>I736</f>
        <v>400</v>
      </c>
      <c r="J735" s="16">
        <f t="shared" ref="J735:K735" si="423">J736</f>
        <v>400</v>
      </c>
      <c r="K735" s="16">
        <f t="shared" si="423"/>
        <v>400</v>
      </c>
    </row>
    <row r="736" spans="1:15" s="5" customFormat="1" ht="22.5" x14ac:dyDescent="0.2">
      <c r="A736" s="75" t="s">
        <v>5</v>
      </c>
      <c r="B736" s="77">
        <v>298</v>
      </c>
      <c r="C736" s="70">
        <v>1102</v>
      </c>
      <c r="D736" s="13" t="s">
        <v>36</v>
      </c>
      <c r="E736" s="14">
        <v>1</v>
      </c>
      <c r="F736" s="13" t="s">
        <v>2</v>
      </c>
      <c r="G736" s="78" t="s">
        <v>35</v>
      </c>
      <c r="H736" s="12">
        <v>120</v>
      </c>
      <c r="I736" s="16">
        <v>400</v>
      </c>
      <c r="J736" s="16">
        <v>400</v>
      </c>
      <c r="K736" s="16">
        <v>400</v>
      </c>
    </row>
    <row r="737" spans="1:15" s="5" customFormat="1" ht="22.5" x14ac:dyDescent="0.2">
      <c r="A737" s="75" t="s">
        <v>14</v>
      </c>
      <c r="B737" s="77">
        <v>298</v>
      </c>
      <c r="C737" s="70">
        <v>1102</v>
      </c>
      <c r="D737" s="13" t="s">
        <v>36</v>
      </c>
      <c r="E737" s="14">
        <v>1</v>
      </c>
      <c r="F737" s="13" t="s">
        <v>2</v>
      </c>
      <c r="G737" s="78" t="s">
        <v>35</v>
      </c>
      <c r="H737" s="12">
        <v>200</v>
      </c>
      <c r="I737" s="16">
        <f>I738</f>
        <v>83.7</v>
      </c>
      <c r="J737" s="16">
        <f t="shared" ref="J737:K737" si="424">J738</f>
        <v>83.7</v>
      </c>
      <c r="K737" s="16">
        <f t="shared" si="424"/>
        <v>83.7</v>
      </c>
    </row>
    <row r="738" spans="1:15" s="5" customFormat="1" ht="22.5" x14ac:dyDescent="0.2">
      <c r="A738" s="75" t="s">
        <v>13</v>
      </c>
      <c r="B738" s="77">
        <v>298</v>
      </c>
      <c r="C738" s="70">
        <v>1102</v>
      </c>
      <c r="D738" s="13" t="s">
        <v>36</v>
      </c>
      <c r="E738" s="14">
        <v>1</v>
      </c>
      <c r="F738" s="13" t="s">
        <v>2</v>
      </c>
      <c r="G738" s="78" t="s">
        <v>35</v>
      </c>
      <c r="H738" s="12">
        <v>240</v>
      </c>
      <c r="I738" s="16">
        <v>83.7</v>
      </c>
      <c r="J738" s="16">
        <v>83.7</v>
      </c>
      <c r="K738" s="16">
        <v>83.7</v>
      </c>
      <c r="M738" s="140"/>
      <c r="N738" s="140"/>
      <c r="O738" s="140"/>
    </row>
    <row r="739" spans="1:15" s="5" customFormat="1" x14ac:dyDescent="0.2">
      <c r="A739" s="75" t="s">
        <v>315</v>
      </c>
      <c r="B739" s="77">
        <v>298</v>
      </c>
      <c r="C739" s="70">
        <v>1102</v>
      </c>
      <c r="D739" s="13" t="s">
        <v>36</v>
      </c>
      <c r="E739" s="14">
        <v>1</v>
      </c>
      <c r="F739" s="13" t="s">
        <v>314</v>
      </c>
      <c r="G739" s="78">
        <v>0</v>
      </c>
      <c r="H739" s="12"/>
      <c r="I739" s="16">
        <f>I740</f>
        <v>240.4</v>
      </c>
      <c r="J739" s="16">
        <f t="shared" ref="J739:K740" si="425">J740</f>
        <v>240.4</v>
      </c>
      <c r="K739" s="16">
        <f t="shared" si="425"/>
        <v>240.4</v>
      </c>
    </row>
    <row r="740" spans="1:15" s="5" customFormat="1" ht="45" x14ac:dyDescent="0.2">
      <c r="A740" s="75" t="s">
        <v>316</v>
      </c>
      <c r="B740" s="77">
        <v>298</v>
      </c>
      <c r="C740" s="70">
        <v>1102</v>
      </c>
      <c r="D740" s="13" t="s">
        <v>36</v>
      </c>
      <c r="E740" s="14">
        <v>1</v>
      </c>
      <c r="F740" s="13" t="s">
        <v>314</v>
      </c>
      <c r="G740" s="78">
        <v>80440</v>
      </c>
      <c r="H740" s="12"/>
      <c r="I740" s="16">
        <f>I741</f>
        <v>240.4</v>
      </c>
      <c r="J740" s="16">
        <f t="shared" si="425"/>
        <v>240.4</v>
      </c>
      <c r="K740" s="16">
        <f t="shared" si="425"/>
        <v>240.4</v>
      </c>
    </row>
    <row r="741" spans="1:15" s="5" customFormat="1" ht="22.5" x14ac:dyDescent="0.2">
      <c r="A741" s="75" t="s">
        <v>14</v>
      </c>
      <c r="B741" s="77">
        <v>298</v>
      </c>
      <c r="C741" s="70">
        <v>1102</v>
      </c>
      <c r="D741" s="13" t="s">
        <v>36</v>
      </c>
      <c r="E741" s="14">
        <v>1</v>
      </c>
      <c r="F741" s="13" t="s">
        <v>314</v>
      </c>
      <c r="G741" s="78">
        <v>80440</v>
      </c>
      <c r="H741" s="12">
        <v>200</v>
      </c>
      <c r="I741" s="16">
        <f>I742</f>
        <v>240.4</v>
      </c>
      <c r="J741" s="16">
        <f t="shared" ref="J741:K741" si="426">J742</f>
        <v>240.4</v>
      </c>
      <c r="K741" s="16">
        <f t="shared" si="426"/>
        <v>240.4</v>
      </c>
    </row>
    <row r="742" spans="1:15" s="5" customFormat="1" ht="22.5" x14ac:dyDescent="0.2">
      <c r="A742" s="75" t="s">
        <v>13</v>
      </c>
      <c r="B742" s="77">
        <v>298</v>
      </c>
      <c r="C742" s="70">
        <v>1102</v>
      </c>
      <c r="D742" s="13" t="s">
        <v>36</v>
      </c>
      <c r="E742" s="14">
        <v>1</v>
      </c>
      <c r="F742" s="13" t="s">
        <v>314</v>
      </c>
      <c r="G742" s="78">
        <v>80440</v>
      </c>
      <c r="H742" s="12">
        <v>240</v>
      </c>
      <c r="I742" s="16">
        <v>240.4</v>
      </c>
      <c r="J742" s="16">
        <v>240.4</v>
      </c>
      <c r="K742" s="16">
        <v>240.4</v>
      </c>
    </row>
    <row r="743" spans="1:15" s="5" customFormat="1" ht="22.5" x14ac:dyDescent="0.2">
      <c r="A743" s="100" t="s">
        <v>27</v>
      </c>
      <c r="B743" s="114">
        <v>302</v>
      </c>
      <c r="C743" s="57" t="s">
        <v>7</v>
      </c>
      <c r="D743" s="23" t="s">
        <v>7</v>
      </c>
      <c r="E743" s="24" t="s">
        <v>7</v>
      </c>
      <c r="F743" s="23" t="s">
        <v>7</v>
      </c>
      <c r="G743" s="25" t="s">
        <v>7</v>
      </c>
      <c r="H743" s="8" t="s">
        <v>7</v>
      </c>
      <c r="I743" s="31">
        <f>I744</f>
        <v>6610.2999999999993</v>
      </c>
      <c r="J743" s="31">
        <f t="shared" ref="J743" si="427">J744</f>
        <v>6665.3</v>
      </c>
      <c r="K743" s="31">
        <f>K744</f>
        <v>6887</v>
      </c>
    </row>
    <row r="744" spans="1:15" s="5" customFormat="1" x14ac:dyDescent="0.2">
      <c r="A744" s="75" t="s">
        <v>26</v>
      </c>
      <c r="B744" s="77">
        <v>302</v>
      </c>
      <c r="C744" s="70">
        <v>100</v>
      </c>
      <c r="D744" s="13" t="s">
        <v>7</v>
      </c>
      <c r="E744" s="14" t="s">
        <v>7</v>
      </c>
      <c r="F744" s="13" t="s">
        <v>7</v>
      </c>
      <c r="G744" s="78" t="s">
        <v>7</v>
      </c>
      <c r="H744" s="12" t="s">
        <v>7</v>
      </c>
      <c r="I744" s="16">
        <f>I745+I763</f>
        <v>6610.2999999999993</v>
      </c>
      <c r="J744" s="16">
        <f>J745+J763</f>
        <v>6665.3</v>
      </c>
      <c r="K744" s="16">
        <f>K745+K763</f>
        <v>6887</v>
      </c>
    </row>
    <row r="745" spans="1:15" s="5" customFormat="1" ht="33.75" x14ac:dyDescent="0.2">
      <c r="A745" s="75" t="s">
        <v>25</v>
      </c>
      <c r="B745" s="77">
        <v>302</v>
      </c>
      <c r="C745" s="70">
        <v>103</v>
      </c>
      <c r="D745" s="13" t="s">
        <v>7</v>
      </c>
      <c r="E745" s="14" t="s">
        <v>7</v>
      </c>
      <c r="F745" s="13" t="s">
        <v>7</v>
      </c>
      <c r="G745" s="78" t="s">
        <v>7</v>
      </c>
      <c r="H745" s="12" t="s">
        <v>7</v>
      </c>
      <c r="I745" s="16">
        <f>I746</f>
        <v>4688.0999999999995</v>
      </c>
      <c r="J745" s="16">
        <f t="shared" ref="J745:K745" si="428">J746</f>
        <v>4724.8</v>
      </c>
      <c r="K745" s="16">
        <f t="shared" si="428"/>
        <v>4872.7</v>
      </c>
    </row>
    <row r="746" spans="1:15" s="5" customFormat="1" ht="56.25" x14ac:dyDescent="0.2">
      <c r="A746" s="75" t="s">
        <v>24</v>
      </c>
      <c r="B746" s="77">
        <v>302</v>
      </c>
      <c r="C746" s="70">
        <v>103</v>
      </c>
      <c r="D746" s="13" t="s">
        <v>19</v>
      </c>
      <c r="E746" s="14" t="s">
        <v>3</v>
      </c>
      <c r="F746" s="13" t="s">
        <v>2</v>
      </c>
      <c r="G746" s="78" t="s">
        <v>9</v>
      </c>
      <c r="H746" s="12" t="s">
        <v>7</v>
      </c>
      <c r="I746" s="16">
        <f>I747+I751+I759</f>
        <v>4688.0999999999995</v>
      </c>
      <c r="J746" s="16">
        <f t="shared" ref="J746:K746" si="429">J747+J751+J759</f>
        <v>4724.8</v>
      </c>
      <c r="K746" s="16">
        <f t="shared" si="429"/>
        <v>4872.7</v>
      </c>
    </row>
    <row r="747" spans="1:15" s="5" customFormat="1" ht="22.5" x14ac:dyDescent="0.2">
      <c r="A747" s="75" t="s">
        <v>23</v>
      </c>
      <c r="B747" s="77">
        <v>302</v>
      </c>
      <c r="C747" s="70">
        <v>103</v>
      </c>
      <c r="D747" s="13" t="s">
        <v>19</v>
      </c>
      <c r="E747" s="14" t="s">
        <v>22</v>
      </c>
      <c r="F747" s="13" t="s">
        <v>2</v>
      </c>
      <c r="G747" s="78" t="s">
        <v>9</v>
      </c>
      <c r="H747" s="12" t="s">
        <v>7</v>
      </c>
      <c r="I747" s="16">
        <f>I748</f>
        <v>2116.5</v>
      </c>
      <c r="J747" s="16">
        <f t="shared" ref="J747:K747" si="430">J748</f>
        <v>2137.6999999999998</v>
      </c>
      <c r="K747" s="16">
        <f t="shared" si="430"/>
        <v>2223.1999999999998</v>
      </c>
    </row>
    <row r="748" spans="1:15" s="5" customFormat="1" ht="22.5" x14ac:dyDescent="0.2">
      <c r="A748" s="75" t="s">
        <v>15</v>
      </c>
      <c r="B748" s="77">
        <v>302</v>
      </c>
      <c r="C748" s="70">
        <v>103</v>
      </c>
      <c r="D748" s="13" t="s">
        <v>19</v>
      </c>
      <c r="E748" s="14" t="s">
        <v>22</v>
      </c>
      <c r="F748" s="13" t="s">
        <v>2</v>
      </c>
      <c r="G748" s="78" t="s">
        <v>11</v>
      </c>
      <c r="H748" s="12" t="s">
        <v>7</v>
      </c>
      <c r="I748" s="16">
        <f>I749</f>
        <v>2116.5</v>
      </c>
      <c r="J748" s="16">
        <f t="shared" ref="J748:K748" si="431">J749</f>
        <v>2137.6999999999998</v>
      </c>
      <c r="K748" s="16">
        <f t="shared" si="431"/>
        <v>2223.1999999999998</v>
      </c>
    </row>
    <row r="749" spans="1:15" s="5" customFormat="1" ht="56.25" x14ac:dyDescent="0.2">
      <c r="A749" s="75" t="s">
        <v>6</v>
      </c>
      <c r="B749" s="77">
        <v>302</v>
      </c>
      <c r="C749" s="70">
        <v>103</v>
      </c>
      <c r="D749" s="13" t="s">
        <v>19</v>
      </c>
      <c r="E749" s="14" t="s">
        <v>22</v>
      </c>
      <c r="F749" s="13" t="s">
        <v>2</v>
      </c>
      <c r="G749" s="78" t="s">
        <v>11</v>
      </c>
      <c r="H749" s="12">
        <v>100</v>
      </c>
      <c r="I749" s="16">
        <f>I750</f>
        <v>2116.5</v>
      </c>
      <c r="J749" s="16">
        <f t="shared" ref="J749:K749" si="432">J750</f>
        <v>2137.6999999999998</v>
      </c>
      <c r="K749" s="16">
        <f t="shared" si="432"/>
        <v>2223.1999999999998</v>
      </c>
    </row>
    <row r="750" spans="1:15" s="5" customFormat="1" ht="22.5" x14ac:dyDescent="0.2">
      <c r="A750" s="75" t="s">
        <v>5</v>
      </c>
      <c r="B750" s="77">
        <v>302</v>
      </c>
      <c r="C750" s="70">
        <v>103</v>
      </c>
      <c r="D750" s="13" t="s">
        <v>19</v>
      </c>
      <c r="E750" s="14" t="s">
        <v>22</v>
      </c>
      <c r="F750" s="13" t="s">
        <v>2</v>
      </c>
      <c r="G750" s="78" t="s">
        <v>11</v>
      </c>
      <c r="H750" s="12">
        <v>120</v>
      </c>
      <c r="I750" s="16">
        <v>2116.5</v>
      </c>
      <c r="J750" s="16">
        <v>2137.6999999999998</v>
      </c>
      <c r="K750" s="16">
        <v>2223.1999999999998</v>
      </c>
    </row>
    <row r="751" spans="1:15" s="5" customFormat="1" x14ac:dyDescent="0.2">
      <c r="A751" s="75" t="s">
        <v>21</v>
      </c>
      <c r="B751" s="77">
        <v>302</v>
      </c>
      <c r="C751" s="70">
        <v>103</v>
      </c>
      <c r="D751" s="13" t="s">
        <v>19</v>
      </c>
      <c r="E751" s="14" t="s">
        <v>20</v>
      </c>
      <c r="F751" s="13" t="s">
        <v>2</v>
      </c>
      <c r="G751" s="78" t="s">
        <v>9</v>
      </c>
      <c r="H751" s="12" t="s">
        <v>7</v>
      </c>
      <c r="I751" s="16">
        <f>I752</f>
        <v>2076.4</v>
      </c>
      <c r="J751" s="16">
        <f t="shared" ref="J751:K751" si="433">J752</f>
        <v>2091.8000000000002</v>
      </c>
      <c r="K751" s="16">
        <f t="shared" si="433"/>
        <v>2154.2000000000003</v>
      </c>
    </row>
    <row r="752" spans="1:15" s="5" customFormat="1" ht="22.5" x14ac:dyDescent="0.2">
      <c r="A752" s="75" t="s">
        <v>15</v>
      </c>
      <c r="B752" s="77">
        <v>302</v>
      </c>
      <c r="C752" s="70">
        <v>103</v>
      </c>
      <c r="D752" s="13" t="s">
        <v>19</v>
      </c>
      <c r="E752" s="14" t="s">
        <v>20</v>
      </c>
      <c r="F752" s="13" t="s">
        <v>2</v>
      </c>
      <c r="G752" s="78" t="s">
        <v>11</v>
      </c>
      <c r="H752" s="12" t="s">
        <v>7</v>
      </c>
      <c r="I752" s="16">
        <f>I753+I755+I757</f>
        <v>2076.4</v>
      </c>
      <c r="J752" s="16">
        <f t="shared" ref="J752:K752" si="434">J753+J755+J757</f>
        <v>2091.8000000000002</v>
      </c>
      <c r="K752" s="16">
        <f t="shared" si="434"/>
        <v>2154.2000000000003</v>
      </c>
    </row>
    <row r="753" spans="1:11" s="5" customFormat="1" ht="56.25" x14ac:dyDescent="0.2">
      <c r="A753" s="75" t="s">
        <v>6</v>
      </c>
      <c r="B753" s="77">
        <v>302</v>
      </c>
      <c r="C753" s="70">
        <v>103</v>
      </c>
      <c r="D753" s="13" t="s">
        <v>19</v>
      </c>
      <c r="E753" s="14" t="s">
        <v>20</v>
      </c>
      <c r="F753" s="13" t="s">
        <v>2</v>
      </c>
      <c r="G753" s="78" t="s">
        <v>11</v>
      </c>
      <c r="H753" s="12">
        <v>100</v>
      </c>
      <c r="I753" s="16">
        <f>I754</f>
        <v>1671.1</v>
      </c>
      <c r="J753" s="16">
        <f t="shared" ref="J753:K753" si="435">J754</f>
        <v>1686.5</v>
      </c>
      <c r="K753" s="16">
        <f t="shared" si="435"/>
        <v>1748.9</v>
      </c>
    </row>
    <row r="754" spans="1:11" s="5" customFormat="1" ht="22.5" x14ac:dyDescent="0.2">
      <c r="A754" s="75" t="s">
        <v>5</v>
      </c>
      <c r="B754" s="77">
        <v>302</v>
      </c>
      <c r="C754" s="70">
        <v>103</v>
      </c>
      <c r="D754" s="13" t="s">
        <v>19</v>
      </c>
      <c r="E754" s="14" t="s">
        <v>20</v>
      </c>
      <c r="F754" s="13" t="s">
        <v>2</v>
      </c>
      <c r="G754" s="78" t="s">
        <v>11</v>
      </c>
      <c r="H754" s="12">
        <v>120</v>
      </c>
      <c r="I754" s="16">
        <f>1185.3+127.9+357.9</f>
        <v>1671.1</v>
      </c>
      <c r="J754" s="16">
        <v>1686.5</v>
      </c>
      <c r="K754" s="16">
        <v>1748.9</v>
      </c>
    </row>
    <row r="755" spans="1:11" s="5" customFormat="1" ht="22.5" x14ac:dyDescent="0.2">
      <c r="A755" s="75" t="s">
        <v>14</v>
      </c>
      <c r="B755" s="77">
        <v>302</v>
      </c>
      <c r="C755" s="70">
        <v>103</v>
      </c>
      <c r="D755" s="13" t="s">
        <v>19</v>
      </c>
      <c r="E755" s="14" t="s">
        <v>20</v>
      </c>
      <c r="F755" s="13" t="s">
        <v>2</v>
      </c>
      <c r="G755" s="78" t="s">
        <v>11</v>
      </c>
      <c r="H755" s="12">
        <v>200</v>
      </c>
      <c r="I755" s="16">
        <f>I756</f>
        <v>404.3</v>
      </c>
      <c r="J755" s="16">
        <f t="shared" ref="J755:K755" si="436">J756</f>
        <v>404.3</v>
      </c>
      <c r="K755" s="16">
        <f t="shared" si="436"/>
        <v>404.3</v>
      </c>
    </row>
    <row r="756" spans="1:11" s="5" customFormat="1" ht="22.5" x14ac:dyDescent="0.2">
      <c r="A756" s="75" t="s">
        <v>13</v>
      </c>
      <c r="B756" s="77">
        <v>302</v>
      </c>
      <c r="C756" s="70">
        <v>103</v>
      </c>
      <c r="D756" s="13" t="s">
        <v>19</v>
      </c>
      <c r="E756" s="14" t="s">
        <v>20</v>
      </c>
      <c r="F756" s="13" t="s">
        <v>2</v>
      </c>
      <c r="G756" s="78" t="s">
        <v>11</v>
      </c>
      <c r="H756" s="12">
        <v>240</v>
      </c>
      <c r="I756" s="16">
        <v>404.3</v>
      </c>
      <c r="J756" s="16">
        <v>404.3</v>
      </c>
      <c r="K756" s="16">
        <v>404.3</v>
      </c>
    </row>
    <row r="757" spans="1:11" s="5" customFormat="1" x14ac:dyDescent="0.2">
      <c r="A757" s="75" t="s">
        <v>71</v>
      </c>
      <c r="B757" s="77">
        <v>302</v>
      </c>
      <c r="C757" s="70">
        <v>103</v>
      </c>
      <c r="D757" s="13" t="s">
        <v>19</v>
      </c>
      <c r="E757" s="14" t="s">
        <v>20</v>
      </c>
      <c r="F757" s="13" t="s">
        <v>2</v>
      </c>
      <c r="G757" s="78" t="s">
        <v>11</v>
      </c>
      <c r="H757" s="12">
        <v>800</v>
      </c>
      <c r="I757" s="16">
        <f>I758</f>
        <v>1</v>
      </c>
      <c r="J757" s="16">
        <f t="shared" ref="J757:K757" si="437">J758</f>
        <v>1</v>
      </c>
      <c r="K757" s="16">
        <f t="shared" si="437"/>
        <v>1</v>
      </c>
    </row>
    <row r="758" spans="1:11" s="5" customFormat="1" x14ac:dyDescent="0.2">
      <c r="A758" s="75" t="s">
        <v>70</v>
      </c>
      <c r="B758" s="77">
        <v>302</v>
      </c>
      <c r="C758" s="70">
        <v>103</v>
      </c>
      <c r="D758" s="13" t="s">
        <v>19</v>
      </c>
      <c r="E758" s="14" t="s">
        <v>20</v>
      </c>
      <c r="F758" s="13" t="s">
        <v>2</v>
      </c>
      <c r="G758" s="78" t="s">
        <v>11</v>
      </c>
      <c r="H758" s="12">
        <v>850</v>
      </c>
      <c r="I758" s="16">
        <v>1</v>
      </c>
      <c r="J758" s="16">
        <v>1</v>
      </c>
      <c r="K758" s="16">
        <v>1</v>
      </c>
    </row>
    <row r="759" spans="1:11" s="5" customFormat="1" ht="29.1" customHeight="1" x14ac:dyDescent="0.2">
      <c r="A759" s="75" t="s">
        <v>234</v>
      </c>
      <c r="B759" s="77">
        <v>302</v>
      </c>
      <c r="C759" s="70">
        <v>103</v>
      </c>
      <c r="D759" s="13" t="s">
        <v>19</v>
      </c>
      <c r="E759" s="14" t="s">
        <v>18</v>
      </c>
      <c r="F759" s="13" t="s">
        <v>2</v>
      </c>
      <c r="G759" s="78" t="s">
        <v>9</v>
      </c>
      <c r="H759" s="12" t="s">
        <v>7</v>
      </c>
      <c r="I759" s="16">
        <f>I760</f>
        <v>495.2</v>
      </c>
      <c r="J759" s="16">
        <f t="shared" ref="J759:K760" si="438">J760</f>
        <v>495.3</v>
      </c>
      <c r="K759" s="16">
        <f t="shared" si="438"/>
        <v>495.3</v>
      </c>
    </row>
    <row r="760" spans="1:11" s="5" customFormat="1" ht="22.5" x14ac:dyDescent="0.2">
      <c r="A760" s="75" t="s">
        <v>15</v>
      </c>
      <c r="B760" s="77">
        <v>302</v>
      </c>
      <c r="C760" s="70">
        <v>103</v>
      </c>
      <c r="D760" s="13" t="s">
        <v>19</v>
      </c>
      <c r="E760" s="14" t="s">
        <v>18</v>
      </c>
      <c r="F760" s="13" t="s">
        <v>2</v>
      </c>
      <c r="G760" s="78" t="s">
        <v>11</v>
      </c>
      <c r="H760" s="12" t="s">
        <v>7</v>
      </c>
      <c r="I760" s="16">
        <f>I761</f>
        <v>495.2</v>
      </c>
      <c r="J760" s="16">
        <f t="shared" si="438"/>
        <v>495.3</v>
      </c>
      <c r="K760" s="16">
        <f t="shared" si="438"/>
        <v>495.3</v>
      </c>
    </row>
    <row r="761" spans="1:11" s="5" customFormat="1" ht="56.25" x14ac:dyDescent="0.2">
      <c r="A761" s="75" t="s">
        <v>6</v>
      </c>
      <c r="B761" s="77">
        <v>302</v>
      </c>
      <c r="C761" s="70">
        <v>103</v>
      </c>
      <c r="D761" s="13" t="s">
        <v>19</v>
      </c>
      <c r="E761" s="14" t="s">
        <v>18</v>
      </c>
      <c r="F761" s="13" t="s">
        <v>2</v>
      </c>
      <c r="G761" s="78" t="s">
        <v>11</v>
      </c>
      <c r="H761" s="12">
        <v>100</v>
      </c>
      <c r="I761" s="16">
        <f>I762</f>
        <v>495.2</v>
      </c>
      <c r="J761" s="16">
        <f t="shared" ref="J761:K761" si="439">J762</f>
        <v>495.3</v>
      </c>
      <c r="K761" s="16">
        <f t="shared" si="439"/>
        <v>495.3</v>
      </c>
    </row>
    <row r="762" spans="1:11" s="5" customFormat="1" ht="22.5" x14ac:dyDescent="0.2">
      <c r="A762" s="75" t="s">
        <v>5</v>
      </c>
      <c r="B762" s="77">
        <v>302</v>
      </c>
      <c r="C762" s="70">
        <v>103</v>
      </c>
      <c r="D762" s="13" t="s">
        <v>19</v>
      </c>
      <c r="E762" s="14" t="s">
        <v>18</v>
      </c>
      <c r="F762" s="13" t="s">
        <v>2</v>
      </c>
      <c r="G762" s="78" t="s">
        <v>11</v>
      </c>
      <c r="H762" s="12">
        <v>120</v>
      </c>
      <c r="I762" s="16">
        <v>495.2</v>
      </c>
      <c r="J762" s="16">
        <v>495.3</v>
      </c>
      <c r="K762" s="16">
        <v>495.3</v>
      </c>
    </row>
    <row r="763" spans="1:11" s="5" customFormat="1" ht="33.75" x14ac:dyDescent="0.2">
      <c r="A763" s="75" t="s">
        <v>17</v>
      </c>
      <c r="B763" s="77">
        <v>302</v>
      </c>
      <c r="C763" s="70">
        <v>106</v>
      </c>
      <c r="D763" s="13" t="s">
        <v>7</v>
      </c>
      <c r="E763" s="14" t="s">
        <v>7</v>
      </c>
      <c r="F763" s="13" t="s">
        <v>7</v>
      </c>
      <c r="G763" s="78" t="s">
        <v>7</v>
      </c>
      <c r="H763" s="12" t="s">
        <v>7</v>
      </c>
      <c r="I763" s="16">
        <f>I764+I770</f>
        <v>1922.2</v>
      </c>
      <c r="J763" s="16">
        <f t="shared" ref="J763:K763" si="440">J764+J770</f>
        <v>1940.5</v>
      </c>
      <c r="K763" s="16">
        <f t="shared" si="440"/>
        <v>2014.3000000000002</v>
      </c>
    </row>
    <row r="764" spans="1:11" s="5" customFormat="1" ht="33.75" x14ac:dyDescent="0.2">
      <c r="A764" s="75" t="s">
        <v>16</v>
      </c>
      <c r="B764" s="77">
        <v>302</v>
      </c>
      <c r="C764" s="70">
        <v>106</v>
      </c>
      <c r="D764" s="13" t="s">
        <v>12</v>
      </c>
      <c r="E764" s="14" t="s">
        <v>3</v>
      </c>
      <c r="F764" s="13" t="s">
        <v>2</v>
      </c>
      <c r="G764" s="78" t="s">
        <v>9</v>
      </c>
      <c r="H764" s="12" t="s">
        <v>7</v>
      </c>
      <c r="I764" s="16">
        <f>I765</f>
        <v>1400.2</v>
      </c>
      <c r="J764" s="16">
        <f t="shared" ref="J764:K764" si="441">J765</f>
        <v>1418.5</v>
      </c>
      <c r="K764" s="16">
        <f t="shared" si="441"/>
        <v>1492.3000000000002</v>
      </c>
    </row>
    <row r="765" spans="1:11" s="5" customFormat="1" ht="22.5" x14ac:dyDescent="0.2">
      <c r="A765" s="75" t="s">
        <v>15</v>
      </c>
      <c r="B765" s="77">
        <v>302</v>
      </c>
      <c r="C765" s="70">
        <v>106</v>
      </c>
      <c r="D765" s="13" t="s">
        <v>12</v>
      </c>
      <c r="E765" s="14" t="s">
        <v>3</v>
      </c>
      <c r="F765" s="13" t="s">
        <v>2</v>
      </c>
      <c r="G765" s="78" t="s">
        <v>11</v>
      </c>
      <c r="H765" s="12" t="s">
        <v>7</v>
      </c>
      <c r="I765" s="16">
        <f>I766+I768</f>
        <v>1400.2</v>
      </c>
      <c r="J765" s="16">
        <f t="shared" ref="J765:K765" si="442">J766+J768</f>
        <v>1418.5</v>
      </c>
      <c r="K765" s="16">
        <f t="shared" si="442"/>
        <v>1492.3000000000002</v>
      </c>
    </row>
    <row r="766" spans="1:11" s="5" customFormat="1" ht="56.25" x14ac:dyDescent="0.2">
      <c r="A766" s="75" t="s">
        <v>6</v>
      </c>
      <c r="B766" s="77">
        <v>302</v>
      </c>
      <c r="C766" s="70">
        <v>106</v>
      </c>
      <c r="D766" s="13" t="s">
        <v>12</v>
      </c>
      <c r="E766" s="14" t="s">
        <v>3</v>
      </c>
      <c r="F766" s="13" t="s">
        <v>2</v>
      </c>
      <c r="G766" s="78" t="s">
        <v>11</v>
      </c>
      <c r="H766" s="12">
        <v>100</v>
      </c>
      <c r="I766" s="16">
        <f>I767</f>
        <v>1349.8</v>
      </c>
      <c r="J766" s="16">
        <f t="shared" ref="J766:K766" si="443">J767</f>
        <v>1368.1</v>
      </c>
      <c r="K766" s="16">
        <f t="shared" si="443"/>
        <v>1441.9</v>
      </c>
    </row>
    <row r="767" spans="1:11" s="5" customFormat="1" ht="22.5" x14ac:dyDescent="0.2">
      <c r="A767" s="75" t="s">
        <v>5</v>
      </c>
      <c r="B767" s="77">
        <v>302</v>
      </c>
      <c r="C767" s="70">
        <v>106</v>
      </c>
      <c r="D767" s="13" t="s">
        <v>12</v>
      </c>
      <c r="E767" s="14" t="s">
        <v>3</v>
      </c>
      <c r="F767" s="13" t="s">
        <v>2</v>
      </c>
      <c r="G767" s="78" t="s">
        <v>11</v>
      </c>
      <c r="H767" s="12">
        <v>120</v>
      </c>
      <c r="I767" s="16">
        <v>1349.8</v>
      </c>
      <c r="J767" s="16">
        <v>1368.1</v>
      </c>
      <c r="K767" s="16">
        <v>1441.9</v>
      </c>
    </row>
    <row r="768" spans="1:11" s="5" customFormat="1" ht="22.5" x14ac:dyDescent="0.2">
      <c r="A768" s="75" t="s">
        <v>14</v>
      </c>
      <c r="B768" s="77">
        <v>302</v>
      </c>
      <c r="C768" s="70">
        <v>106</v>
      </c>
      <c r="D768" s="13" t="s">
        <v>12</v>
      </c>
      <c r="E768" s="14" t="s">
        <v>3</v>
      </c>
      <c r="F768" s="13" t="s">
        <v>2</v>
      </c>
      <c r="G768" s="78" t="s">
        <v>11</v>
      </c>
      <c r="H768" s="12">
        <v>200</v>
      </c>
      <c r="I768" s="16">
        <f>I769</f>
        <v>50.4</v>
      </c>
      <c r="J768" s="16">
        <f t="shared" ref="J768:K768" si="444">J769</f>
        <v>50.4</v>
      </c>
      <c r="K768" s="16">
        <f t="shared" si="444"/>
        <v>50.4</v>
      </c>
    </row>
    <row r="769" spans="1:16" s="5" customFormat="1" ht="22.5" x14ac:dyDescent="0.2">
      <c r="A769" s="75" t="s">
        <v>13</v>
      </c>
      <c r="B769" s="77">
        <v>302</v>
      </c>
      <c r="C769" s="70">
        <v>106</v>
      </c>
      <c r="D769" s="13" t="s">
        <v>12</v>
      </c>
      <c r="E769" s="14" t="s">
        <v>3</v>
      </c>
      <c r="F769" s="13" t="s">
        <v>2</v>
      </c>
      <c r="G769" s="78" t="s">
        <v>11</v>
      </c>
      <c r="H769" s="12">
        <v>240</v>
      </c>
      <c r="I769" s="16">
        <v>50.4</v>
      </c>
      <c r="J769" s="16">
        <v>50.4</v>
      </c>
      <c r="K769" s="16">
        <v>50.4</v>
      </c>
    </row>
    <row r="770" spans="1:16" s="5" customFormat="1" ht="22.5" x14ac:dyDescent="0.2">
      <c r="A770" s="75" t="s">
        <v>10</v>
      </c>
      <c r="B770" s="77">
        <v>302</v>
      </c>
      <c r="C770" s="70">
        <v>106</v>
      </c>
      <c r="D770" s="13" t="s">
        <v>4</v>
      </c>
      <c r="E770" s="14" t="s">
        <v>3</v>
      </c>
      <c r="F770" s="13" t="s">
        <v>2</v>
      </c>
      <c r="G770" s="78" t="s">
        <v>9</v>
      </c>
      <c r="H770" s="12" t="s">
        <v>7</v>
      </c>
      <c r="I770" s="16">
        <f>I771</f>
        <v>522</v>
      </c>
      <c r="J770" s="16">
        <f t="shared" ref="J770:K770" si="445">J771</f>
        <v>522</v>
      </c>
      <c r="K770" s="16">
        <f t="shared" si="445"/>
        <v>522</v>
      </c>
    </row>
    <row r="771" spans="1:16" s="5" customFormat="1" ht="45" x14ac:dyDescent="0.2">
      <c r="A771" s="75" t="s">
        <v>8</v>
      </c>
      <c r="B771" s="77">
        <v>302</v>
      </c>
      <c r="C771" s="70">
        <v>106</v>
      </c>
      <c r="D771" s="13" t="s">
        <v>4</v>
      </c>
      <c r="E771" s="14" t="s">
        <v>3</v>
      </c>
      <c r="F771" s="13" t="s">
        <v>2</v>
      </c>
      <c r="G771" s="78" t="s">
        <v>1</v>
      </c>
      <c r="H771" s="12" t="s">
        <v>7</v>
      </c>
      <c r="I771" s="16">
        <f>I772</f>
        <v>522</v>
      </c>
      <c r="J771" s="16">
        <f t="shared" ref="J771:K771" si="446">J772</f>
        <v>522</v>
      </c>
      <c r="K771" s="16">
        <f t="shared" si="446"/>
        <v>522</v>
      </c>
    </row>
    <row r="772" spans="1:16" s="5" customFormat="1" ht="56.25" x14ac:dyDescent="0.2">
      <c r="A772" s="75" t="s">
        <v>6</v>
      </c>
      <c r="B772" s="77">
        <v>302</v>
      </c>
      <c r="C772" s="70">
        <v>106</v>
      </c>
      <c r="D772" s="13" t="s">
        <v>4</v>
      </c>
      <c r="E772" s="14" t="s">
        <v>3</v>
      </c>
      <c r="F772" s="13" t="s">
        <v>2</v>
      </c>
      <c r="G772" s="78" t="s">
        <v>1</v>
      </c>
      <c r="H772" s="12">
        <v>100</v>
      </c>
      <c r="I772" s="16">
        <f>I773</f>
        <v>522</v>
      </c>
      <c r="J772" s="16">
        <f t="shared" ref="J772:K772" si="447">J773</f>
        <v>522</v>
      </c>
      <c r="K772" s="16">
        <f t="shared" si="447"/>
        <v>522</v>
      </c>
    </row>
    <row r="773" spans="1:16" s="5" customFormat="1" ht="23.25" thickBot="1" x14ac:dyDescent="0.25">
      <c r="A773" s="84" t="s">
        <v>5</v>
      </c>
      <c r="B773" s="85">
        <v>302</v>
      </c>
      <c r="C773" s="86">
        <v>106</v>
      </c>
      <c r="D773" s="87" t="s">
        <v>4</v>
      </c>
      <c r="E773" s="88" t="s">
        <v>3</v>
      </c>
      <c r="F773" s="87" t="s">
        <v>2</v>
      </c>
      <c r="G773" s="89" t="s">
        <v>1</v>
      </c>
      <c r="H773" s="90">
        <v>120</v>
      </c>
      <c r="I773" s="56">
        <v>522</v>
      </c>
      <c r="J773" s="56">
        <v>522</v>
      </c>
      <c r="K773" s="142">
        <v>522</v>
      </c>
    </row>
    <row r="774" spans="1:16" s="5" customFormat="1" ht="13.5" thickBot="1" x14ac:dyDescent="0.25">
      <c r="A774" s="38" t="s">
        <v>292</v>
      </c>
      <c r="B774" s="67"/>
      <c r="C774" s="68"/>
      <c r="D774" s="35"/>
      <c r="E774" s="36"/>
      <c r="F774" s="35"/>
      <c r="G774" s="37"/>
      <c r="H774" s="69"/>
      <c r="I774" s="60">
        <f t="shared" ref="I774" si="448">E774+G774</f>
        <v>0</v>
      </c>
      <c r="J774" s="61">
        <v>35000</v>
      </c>
      <c r="K774" s="61">
        <v>38000</v>
      </c>
    </row>
    <row r="775" spans="1:16" s="5" customFormat="1" ht="13.5" thickBot="1" x14ac:dyDescent="0.25">
      <c r="A775" s="152" t="s">
        <v>0</v>
      </c>
      <c r="B775" s="152"/>
      <c r="C775" s="152"/>
      <c r="D775" s="152"/>
      <c r="E775" s="152"/>
      <c r="F775" s="152"/>
      <c r="G775" s="152"/>
      <c r="H775" s="152"/>
      <c r="I775" s="60">
        <f>I11+I160+I258+I407+I466+I524+I560+I743</f>
        <v>1341120.76352</v>
      </c>
      <c r="J775" s="60">
        <f>J11+J160+J258+J407+J466+J524+J560+J743+J774</f>
        <v>1378311.2637499999</v>
      </c>
      <c r="K775" s="61">
        <f>K11+K160+K258+K407+K466+K524+K560+K743+K774</f>
        <v>1405917.2643300002</v>
      </c>
    </row>
    <row r="776" spans="1:16" s="5" customFormat="1" x14ac:dyDescent="0.2">
      <c r="L776" s="1"/>
      <c r="N776" s="62"/>
      <c r="O776" s="62"/>
      <c r="P776" s="62"/>
    </row>
    <row r="777" spans="1:16" x14ac:dyDescent="0.2">
      <c r="M777" s="17"/>
    </row>
    <row r="778" spans="1:16" x14ac:dyDescent="0.2">
      <c r="H778" s="2"/>
      <c r="I778" s="63"/>
      <c r="J778" s="63"/>
      <c r="K778" s="63"/>
      <c r="L778" s="2"/>
    </row>
    <row r="779" spans="1:16" x14ac:dyDescent="0.2">
      <c r="J779" s="64"/>
      <c r="K779" s="64"/>
      <c r="L779" s="32"/>
    </row>
    <row r="786" spans="10:14" x14ac:dyDescent="0.2">
      <c r="J786" s="65"/>
      <c r="K786" s="65"/>
      <c r="L786" s="33"/>
    </row>
    <row r="789" spans="10:14" x14ac:dyDescent="0.2">
      <c r="J789" s="66"/>
      <c r="K789" s="66"/>
      <c r="L789" s="34"/>
    </row>
    <row r="791" spans="10:14" x14ac:dyDescent="0.2">
      <c r="J791" s="66"/>
      <c r="K791" s="66"/>
      <c r="L791" s="34"/>
      <c r="M791" s="17"/>
    </row>
    <row r="793" spans="10:14" x14ac:dyDescent="0.2">
      <c r="N793" s="17"/>
    </row>
    <row r="794" spans="10:14" x14ac:dyDescent="0.2">
      <c r="N794" s="18"/>
    </row>
  </sheetData>
  <autoFilter ref="A10:HN775"/>
  <mergeCells count="11">
    <mergeCell ref="I3:K4"/>
    <mergeCell ref="J8:J9"/>
    <mergeCell ref="I8:I9"/>
    <mergeCell ref="A5:K5"/>
    <mergeCell ref="K8:K9"/>
    <mergeCell ref="H8:H9"/>
    <mergeCell ref="A775:H775"/>
    <mergeCell ref="A8:A9"/>
    <mergeCell ref="B8:B9"/>
    <mergeCell ref="C8:C9"/>
    <mergeCell ref="D8:G9"/>
  </mergeCells>
  <conditionalFormatting sqref="M794:N794">
    <cfRule type="cellIs" dxfId="0" priority="1" operator="between">
      <formula>0</formula>
      <formula>0.00001</formula>
    </cfRule>
  </conditionalFormatting>
  <pageMargins left="0.78740157480314965" right="0.39370078740157483" top="0.39370078740157483" bottom="0.39370078740157483" header="0.51181102362204722" footer="0.51181102362204722"/>
  <pageSetup paperSize="9" scale="60" fitToHeight="0" orientation="portrait" r:id="rId1"/>
  <headerFooter alignWithMargins="0"/>
  <rowBreaks count="1" manualBreakCount="1">
    <brk id="5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8"/>
  <sheetViews>
    <sheetView tabSelected="1" view="pageBreakPreview" zoomScaleNormal="100" zoomScaleSheetLayoutView="100" workbookViewId="0">
      <selection activeCell="G32" sqref="G32"/>
    </sheetView>
  </sheetViews>
  <sheetFormatPr defaultColWidth="9.28515625" defaultRowHeight="12.75" x14ac:dyDescent="0.2"/>
  <cols>
    <col min="1" max="1" width="51.5703125" style="5" customWidth="1"/>
    <col min="2" max="2" width="3.5703125" style="5" customWidth="1"/>
    <col min="3" max="3" width="7" style="5" customWidth="1"/>
    <col min="4" max="4" width="10.28515625" style="5" customWidth="1"/>
    <col min="5" max="5" width="9.7109375" style="5" customWidth="1"/>
    <col min="6" max="6" width="10.5703125" style="5" customWidth="1"/>
    <col min="7" max="7" width="14.140625" style="5" customWidth="1"/>
    <col min="8" max="8" width="12.7109375" style="5" customWidth="1"/>
    <col min="9" max="9" width="14.28515625" style="5" customWidth="1"/>
    <col min="10" max="214" width="9.28515625" style="5" customWidth="1"/>
    <col min="215" max="16384" width="9.28515625" style="5"/>
  </cols>
  <sheetData>
    <row r="1" spans="1:9" ht="16.5" customHeight="1" x14ac:dyDescent="0.2">
      <c r="F1" s="19"/>
      <c r="H1" s="5" t="s">
        <v>307</v>
      </c>
    </row>
    <row r="2" spans="1:9" x14ac:dyDescent="0.2">
      <c r="F2" s="26"/>
      <c r="G2" s="161" t="s">
        <v>376</v>
      </c>
      <c r="H2" s="162"/>
      <c r="I2" s="162"/>
    </row>
    <row r="3" spans="1:9" ht="27.75" customHeight="1" x14ac:dyDescent="0.2">
      <c r="A3" s="20"/>
      <c r="B3" s="20"/>
      <c r="C3" s="20"/>
      <c r="D3" s="20"/>
      <c r="E3" s="21"/>
      <c r="F3" s="27"/>
      <c r="G3" s="162"/>
      <c r="H3" s="162"/>
      <c r="I3" s="162"/>
    </row>
    <row r="4" spans="1:9" ht="18.75" hidden="1" x14ac:dyDescent="0.3">
      <c r="A4" s="150"/>
      <c r="B4" s="20"/>
      <c r="C4" s="42"/>
      <c r="D4" s="42"/>
      <c r="E4" s="42"/>
      <c r="F4" s="42"/>
    </row>
    <row r="5" spans="1:9" ht="63" customHeight="1" x14ac:dyDescent="0.2">
      <c r="A5" s="163" t="s">
        <v>365</v>
      </c>
      <c r="B5" s="163"/>
      <c r="C5" s="163"/>
      <c r="D5" s="163"/>
      <c r="E5" s="163"/>
      <c r="F5" s="163"/>
      <c r="G5" s="163"/>
      <c r="H5" s="163"/>
      <c r="I5" s="163"/>
    </row>
    <row r="6" spans="1:9" ht="13.9" thickBot="1" x14ac:dyDescent="0.3">
      <c r="A6" s="4"/>
      <c r="B6" s="4"/>
      <c r="C6" s="4"/>
      <c r="D6" s="4"/>
      <c r="E6" s="4"/>
      <c r="F6" s="4"/>
    </row>
    <row r="7" spans="1:9" ht="13.5" thickBot="1" x14ac:dyDescent="0.25">
      <c r="A7" s="153" t="s">
        <v>232</v>
      </c>
      <c r="B7" s="155" t="s">
        <v>229</v>
      </c>
      <c r="C7" s="155"/>
      <c r="D7" s="155"/>
      <c r="E7" s="153"/>
      <c r="F7" s="153" t="s">
        <v>228</v>
      </c>
      <c r="G7" s="156" t="s">
        <v>268</v>
      </c>
      <c r="H7" s="156" t="s">
        <v>286</v>
      </c>
      <c r="I7" s="156" t="s">
        <v>317</v>
      </c>
    </row>
    <row r="8" spans="1:9" ht="13.5" thickBot="1" x14ac:dyDescent="0.25">
      <c r="A8" s="154"/>
      <c r="B8" s="156"/>
      <c r="C8" s="156"/>
      <c r="D8" s="156"/>
      <c r="E8" s="154"/>
      <c r="F8" s="154"/>
      <c r="G8" s="159"/>
      <c r="H8" s="159"/>
      <c r="I8" s="159"/>
    </row>
    <row r="9" spans="1:9" ht="13.9" thickBot="1" x14ac:dyDescent="0.3">
      <c r="A9" s="6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22">
        <v>8</v>
      </c>
      <c r="H9" s="22">
        <v>9</v>
      </c>
      <c r="I9" s="30">
        <v>10</v>
      </c>
    </row>
    <row r="10" spans="1:9" ht="22.5" x14ac:dyDescent="0.2">
      <c r="A10" s="45" t="s">
        <v>238</v>
      </c>
      <c r="B10" s="46"/>
      <c r="C10" s="47"/>
      <c r="D10" s="46"/>
      <c r="E10" s="48"/>
      <c r="F10" s="49"/>
      <c r="G10" s="50">
        <f>G11+G38+G99+G130+G222+G273+G320+G333+G357+G375+G429+G456</f>
        <v>1309750.5635200001</v>
      </c>
      <c r="H10" s="50">
        <f>H11+H38+H99+H130+H222+H273+H320+H333+H357+H375+H429+H456</f>
        <v>1307253.36375</v>
      </c>
      <c r="I10" s="51">
        <f>I11+I38+I99+I130+I222+I273+I320+I333+I357+I375+I429+I456</f>
        <v>1337160.0643299997</v>
      </c>
    </row>
    <row r="11" spans="1:9" ht="33.75" x14ac:dyDescent="0.2">
      <c r="A11" s="52" t="s">
        <v>269</v>
      </c>
      <c r="B11" s="23" t="s">
        <v>111</v>
      </c>
      <c r="C11" s="24" t="s">
        <v>3</v>
      </c>
      <c r="D11" s="23" t="s">
        <v>2</v>
      </c>
      <c r="E11" s="25" t="s">
        <v>9</v>
      </c>
      <c r="F11" s="8" t="s">
        <v>7</v>
      </c>
      <c r="G11" s="31">
        <f>G12+G15+G18+G21+G26+G29+G32+G35</f>
        <v>10787.099999999999</v>
      </c>
      <c r="H11" s="31">
        <f>H12+H15+H18+H21+H26+H29+H32+H35</f>
        <v>10788.100000000002</v>
      </c>
      <c r="I11" s="31">
        <f>I12+I15+I18+I21+I26+I29+I32+I35</f>
        <v>11179.5</v>
      </c>
    </row>
    <row r="12" spans="1:9" ht="33.75" x14ac:dyDescent="0.2">
      <c r="A12" s="80" t="s">
        <v>119</v>
      </c>
      <c r="B12" s="13" t="s">
        <v>111</v>
      </c>
      <c r="C12" s="14" t="s">
        <v>3</v>
      </c>
      <c r="D12" s="13" t="s">
        <v>2</v>
      </c>
      <c r="E12" s="78" t="s">
        <v>118</v>
      </c>
      <c r="F12" s="12" t="s">
        <v>7</v>
      </c>
      <c r="G12" s="16">
        <f t="shared" ref="G12:I12" si="0">G13</f>
        <v>608</v>
      </c>
      <c r="H12" s="16">
        <f t="shared" si="0"/>
        <v>547.20000000000005</v>
      </c>
      <c r="I12" s="54">
        <f t="shared" si="0"/>
        <v>547.20000000000005</v>
      </c>
    </row>
    <row r="13" spans="1:9" x14ac:dyDescent="0.2">
      <c r="A13" s="80" t="s">
        <v>71</v>
      </c>
      <c r="B13" s="13" t="s">
        <v>111</v>
      </c>
      <c r="C13" s="14" t="s">
        <v>3</v>
      </c>
      <c r="D13" s="13" t="s">
        <v>2</v>
      </c>
      <c r="E13" s="78" t="s">
        <v>118</v>
      </c>
      <c r="F13" s="12">
        <v>800</v>
      </c>
      <c r="G13" s="16">
        <f t="shared" ref="G13:I13" si="1">G14</f>
        <v>608</v>
      </c>
      <c r="H13" s="16">
        <f t="shared" si="1"/>
        <v>547.20000000000005</v>
      </c>
      <c r="I13" s="54">
        <f t="shared" si="1"/>
        <v>547.20000000000005</v>
      </c>
    </row>
    <row r="14" spans="1:9" ht="33.75" x14ac:dyDescent="0.2">
      <c r="A14" s="80" t="s">
        <v>112</v>
      </c>
      <c r="B14" s="13" t="s">
        <v>111</v>
      </c>
      <c r="C14" s="14" t="s">
        <v>3</v>
      </c>
      <c r="D14" s="13" t="s">
        <v>2</v>
      </c>
      <c r="E14" s="78" t="s">
        <v>118</v>
      </c>
      <c r="F14" s="12">
        <v>810</v>
      </c>
      <c r="G14" s="15">
        <v>608</v>
      </c>
      <c r="H14" s="15">
        <v>547.20000000000005</v>
      </c>
      <c r="I14" s="54">
        <v>547.20000000000005</v>
      </c>
    </row>
    <row r="15" spans="1:9" ht="22.5" x14ac:dyDescent="0.2">
      <c r="A15" s="80" t="s">
        <v>259</v>
      </c>
      <c r="B15" s="13">
        <v>1</v>
      </c>
      <c r="C15" s="14">
        <v>0</v>
      </c>
      <c r="D15" s="13">
        <v>0</v>
      </c>
      <c r="E15" s="78">
        <v>78270</v>
      </c>
      <c r="F15" s="12"/>
      <c r="G15" s="16">
        <f t="shared" ref="G15:I16" si="2">G16</f>
        <v>417.5</v>
      </c>
      <c r="H15" s="16">
        <f t="shared" si="2"/>
        <v>403</v>
      </c>
      <c r="I15" s="54">
        <f t="shared" si="2"/>
        <v>429.5</v>
      </c>
    </row>
    <row r="16" spans="1:9" x14ac:dyDescent="0.2">
      <c r="A16" s="80" t="s">
        <v>71</v>
      </c>
      <c r="B16" s="13">
        <v>1</v>
      </c>
      <c r="C16" s="14">
        <v>0</v>
      </c>
      <c r="D16" s="13">
        <v>0</v>
      </c>
      <c r="E16" s="78">
        <v>78270</v>
      </c>
      <c r="F16" s="12">
        <v>800</v>
      </c>
      <c r="G16" s="16">
        <f t="shared" si="2"/>
        <v>417.5</v>
      </c>
      <c r="H16" s="16">
        <f t="shared" si="2"/>
        <v>403</v>
      </c>
      <c r="I16" s="54">
        <f t="shared" si="2"/>
        <v>429.5</v>
      </c>
    </row>
    <row r="17" spans="1:9" ht="33.75" x14ac:dyDescent="0.2">
      <c r="A17" s="80" t="s">
        <v>112</v>
      </c>
      <c r="B17" s="13">
        <v>1</v>
      </c>
      <c r="C17" s="14">
        <v>0</v>
      </c>
      <c r="D17" s="13">
        <v>0</v>
      </c>
      <c r="E17" s="78">
        <v>78270</v>
      </c>
      <c r="F17" s="12">
        <v>810</v>
      </c>
      <c r="G17" s="16">
        <v>417.5</v>
      </c>
      <c r="H17" s="16">
        <v>403</v>
      </c>
      <c r="I17" s="54">
        <v>429.5</v>
      </c>
    </row>
    <row r="18" spans="1:9" ht="22.5" x14ac:dyDescent="0.2">
      <c r="A18" s="80" t="s">
        <v>121</v>
      </c>
      <c r="B18" s="13" t="s">
        <v>111</v>
      </c>
      <c r="C18" s="14" t="s">
        <v>3</v>
      </c>
      <c r="D18" s="13" t="s">
        <v>2</v>
      </c>
      <c r="E18" s="78" t="s">
        <v>120</v>
      </c>
      <c r="F18" s="12" t="s">
        <v>7</v>
      </c>
      <c r="G18" s="15">
        <f>G19</f>
        <v>35</v>
      </c>
      <c r="H18" s="15">
        <f t="shared" ref="H18:I18" si="3">H19</f>
        <v>35</v>
      </c>
      <c r="I18" s="54">
        <f t="shared" si="3"/>
        <v>35</v>
      </c>
    </row>
    <row r="19" spans="1:9" ht="22.5" x14ac:dyDescent="0.2">
      <c r="A19" s="80" t="s">
        <v>14</v>
      </c>
      <c r="B19" s="13" t="s">
        <v>111</v>
      </c>
      <c r="C19" s="14" t="s">
        <v>3</v>
      </c>
      <c r="D19" s="13" t="s">
        <v>2</v>
      </c>
      <c r="E19" s="78" t="s">
        <v>120</v>
      </c>
      <c r="F19" s="12">
        <v>200</v>
      </c>
      <c r="G19" s="15">
        <f>G20</f>
        <v>35</v>
      </c>
      <c r="H19" s="15">
        <f>H20</f>
        <v>35</v>
      </c>
      <c r="I19" s="54">
        <f>I20</f>
        <v>35</v>
      </c>
    </row>
    <row r="20" spans="1:9" ht="22.5" x14ac:dyDescent="0.2">
      <c r="A20" s="80" t="s">
        <v>13</v>
      </c>
      <c r="B20" s="13" t="s">
        <v>111</v>
      </c>
      <c r="C20" s="14" t="s">
        <v>3</v>
      </c>
      <c r="D20" s="13" t="s">
        <v>2</v>
      </c>
      <c r="E20" s="78" t="s">
        <v>120</v>
      </c>
      <c r="F20" s="12">
        <v>240</v>
      </c>
      <c r="G20" s="15">
        <v>35</v>
      </c>
      <c r="H20" s="15">
        <v>35</v>
      </c>
      <c r="I20" s="54">
        <v>35</v>
      </c>
    </row>
    <row r="21" spans="1:9" ht="22.5" x14ac:dyDescent="0.2">
      <c r="A21" s="80" t="s">
        <v>15</v>
      </c>
      <c r="B21" s="13" t="s">
        <v>111</v>
      </c>
      <c r="C21" s="14" t="s">
        <v>3</v>
      </c>
      <c r="D21" s="13" t="s">
        <v>2</v>
      </c>
      <c r="E21" s="78" t="s">
        <v>11</v>
      </c>
      <c r="F21" s="12" t="s">
        <v>7</v>
      </c>
      <c r="G21" s="15">
        <f>G22+G24</f>
        <v>9089.1999999999989</v>
      </c>
      <c r="H21" s="15">
        <f t="shared" ref="H21:I21" si="4">H22+H24</f>
        <v>9175.1</v>
      </c>
      <c r="I21" s="15">
        <f t="shared" si="4"/>
        <v>9522.4</v>
      </c>
    </row>
    <row r="22" spans="1:9" ht="45" x14ac:dyDescent="0.2">
      <c r="A22" s="80" t="s">
        <v>6</v>
      </c>
      <c r="B22" s="13" t="s">
        <v>111</v>
      </c>
      <c r="C22" s="14" t="s">
        <v>3</v>
      </c>
      <c r="D22" s="13" t="s">
        <v>2</v>
      </c>
      <c r="E22" s="78" t="s">
        <v>11</v>
      </c>
      <c r="F22" s="12">
        <v>100</v>
      </c>
      <c r="G22" s="16">
        <f t="shared" ref="G22:I22" si="5">G23</f>
        <v>8902.7999999999993</v>
      </c>
      <c r="H22" s="16">
        <f t="shared" si="5"/>
        <v>8988.7000000000007</v>
      </c>
      <c r="I22" s="54">
        <f t="shared" si="5"/>
        <v>9336</v>
      </c>
    </row>
    <row r="23" spans="1:9" ht="22.5" x14ac:dyDescent="0.2">
      <c r="A23" s="80" t="s">
        <v>5</v>
      </c>
      <c r="B23" s="13" t="s">
        <v>111</v>
      </c>
      <c r="C23" s="14" t="s">
        <v>3</v>
      </c>
      <c r="D23" s="13" t="s">
        <v>2</v>
      </c>
      <c r="E23" s="78" t="s">
        <v>11</v>
      </c>
      <c r="F23" s="12">
        <v>120</v>
      </c>
      <c r="G23" s="16">
        <f>8596+306.8</f>
        <v>8902.7999999999993</v>
      </c>
      <c r="H23" s="16">
        <v>8988.7000000000007</v>
      </c>
      <c r="I23" s="54">
        <v>9336</v>
      </c>
    </row>
    <row r="24" spans="1:9" ht="22.5" x14ac:dyDescent="0.2">
      <c r="A24" s="80" t="s">
        <v>14</v>
      </c>
      <c r="B24" s="13" t="s">
        <v>111</v>
      </c>
      <c r="C24" s="14" t="s">
        <v>3</v>
      </c>
      <c r="D24" s="13" t="s">
        <v>2</v>
      </c>
      <c r="E24" s="78" t="s">
        <v>11</v>
      </c>
      <c r="F24" s="12">
        <v>200</v>
      </c>
      <c r="G24" s="15">
        <f>G25</f>
        <v>186.4</v>
      </c>
      <c r="H24" s="15">
        <f t="shared" ref="H24:I24" si="6">H25</f>
        <v>186.4</v>
      </c>
      <c r="I24" s="54">
        <f t="shared" si="6"/>
        <v>186.4</v>
      </c>
    </row>
    <row r="25" spans="1:9" ht="22.5" x14ac:dyDescent="0.2">
      <c r="A25" s="80" t="s">
        <v>13</v>
      </c>
      <c r="B25" s="13" t="s">
        <v>111</v>
      </c>
      <c r="C25" s="14" t="s">
        <v>3</v>
      </c>
      <c r="D25" s="13" t="s">
        <v>2</v>
      </c>
      <c r="E25" s="78" t="s">
        <v>11</v>
      </c>
      <c r="F25" s="12">
        <v>240</v>
      </c>
      <c r="G25" s="15">
        <v>186.4</v>
      </c>
      <c r="H25" s="15">
        <v>186.4</v>
      </c>
      <c r="I25" s="54">
        <v>186.4</v>
      </c>
    </row>
    <row r="26" spans="1:9" ht="22.5" x14ac:dyDescent="0.2">
      <c r="A26" s="80" t="s">
        <v>116</v>
      </c>
      <c r="B26" s="13" t="s">
        <v>111</v>
      </c>
      <c r="C26" s="14" t="s">
        <v>3</v>
      </c>
      <c r="D26" s="13" t="s">
        <v>2</v>
      </c>
      <c r="E26" s="78" t="s">
        <v>115</v>
      </c>
      <c r="F26" s="12" t="s">
        <v>7</v>
      </c>
      <c r="G26" s="16">
        <f t="shared" ref="G26:I27" si="7">G27</f>
        <v>307</v>
      </c>
      <c r="H26" s="16">
        <f t="shared" si="7"/>
        <v>307</v>
      </c>
      <c r="I26" s="54">
        <f t="shared" si="7"/>
        <v>307</v>
      </c>
    </row>
    <row r="27" spans="1:9" x14ac:dyDescent="0.2">
      <c r="A27" s="80" t="s">
        <v>71</v>
      </c>
      <c r="B27" s="13" t="s">
        <v>111</v>
      </c>
      <c r="C27" s="14" t="s">
        <v>3</v>
      </c>
      <c r="D27" s="13" t="s">
        <v>2</v>
      </c>
      <c r="E27" s="78" t="s">
        <v>115</v>
      </c>
      <c r="F27" s="12">
        <v>800</v>
      </c>
      <c r="G27" s="16">
        <f t="shared" si="7"/>
        <v>307</v>
      </c>
      <c r="H27" s="16">
        <f t="shared" si="7"/>
        <v>307</v>
      </c>
      <c r="I27" s="54">
        <f t="shared" si="7"/>
        <v>307</v>
      </c>
    </row>
    <row r="28" spans="1:9" ht="33.75" x14ac:dyDescent="0.2">
      <c r="A28" s="80" t="s">
        <v>112</v>
      </c>
      <c r="B28" s="13" t="s">
        <v>111</v>
      </c>
      <c r="C28" s="14" t="s">
        <v>3</v>
      </c>
      <c r="D28" s="13" t="s">
        <v>2</v>
      </c>
      <c r="E28" s="78" t="s">
        <v>115</v>
      </c>
      <c r="F28" s="12">
        <v>810</v>
      </c>
      <c r="G28" s="16">
        <v>307</v>
      </c>
      <c r="H28" s="16">
        <v>307</v>
      </c>
      <c r="I28" s="54">
        <v>307</v>
      </c>
    </row>
    <row r="29" spans="1:9" ht="22.5" x14ac:dyDescent="0.2">
      <c r="A29" s="80" t="s">
        <v>114</v>
      </c>
      <c r="B29" s="13" t="s">
        <v>111</v>
      </c>
      <c r="C29" s="14" t="s">
        <v>3</v>
      </c>
      <c r="D29" s="13" t="s">
        <v>2</v>
      </c>
      <c r="E29" s="78" t="s">
        <v>113</v>
      </c>
      <c r="F29" s="12" t="s">
        <v>7</v>
      </c>
      <c r="G29" s="16">
        <f t="shared" ref="G29:I30" si="8">G30</f>
        <v>10.9</v>
      </c>
      <c r="H29" s="16">
        <f t="shared" si="8"/>
        <v>10.9</v>
      </c>
      <c r="I29" s="54">
        <f t="shared" si="8"/>
        <v>10.9</v>
      </c>
    </row>
    <row r="30" spans="1:9" x14ac:dyDescent="0.2">
      <c r="A30" s="80" t="s">
        <v>71</v>
      </c>
      <c r="B30" s="13" t="s">
        <v>111</v>
      </c>
      <c r="C30" s="14" t="s">
        <v>3</v>
      </c>
      <c r="D30" s="13" t="s">
        <v>2</v>
      </c>
      <c r="E30" s="78" t="s">
        <v>113</v>
      </c>
      <c r="F30" s="12">
        <v>800</v>
      </c>
      <c r="G30" s="16">
        <f>G31</f>
        <v>10.9</v>
      </c>
      <c r="H30" s="16">
        <f t="shared" si="8"/>
        <v>10.9</v>
      </c>
      <c r="I30" s="54">
        <f t="shared" si="8"/>
        <v>10.9</v>
      </c>
    </row>
    <row r="31" spans="1:9" ht="33.75" x14ac:dyDescent="0.2">
      <c r="A31" s="80" t="s">
        <v>112</v>
      </c>
      <c r="B31" s="13" t="s">
        <v>111</v>
      </c>
      <c r="C31" s="14" t="s">
        <v>3</v>
      </c>
      <c r="D31" s="13" t="s">
        <v>2</v>
      </c>
      <c r="E31" s="78" t="s">
        <v>113</v>
      </c>
      <c r="F31" s="12">
        <v>810</v>
      </c>
      <c r="G31" s="16">
        <v>10.9</v>
      </c>
      <c r="H31" s="16">
        <v>10.9</v>
      </c>
      <c r="I31" s="54">
        <v>10.9</v>
      </c>
    </row>
    <row r="32" spans="1:9" ht="33.75" x14ac:dyDescent="0.2">
      <c r="A32" s="80" t="s">
        <v>367</v>
      </c>
      <c r="B32" s="13">
        <v>1</v>
      </c>
      <c r="C32" s="14">
        <v>0</v>
      </c>
      <c r="D32" s="13">
        <v>0</v>
      </c>
      <c r="E32" s="78">
        <v>82330</v>
      </c>
      <c r="F32" s="12"/>
      <c r="G32" s="16">
        <f t="shared" ref="G32:I33" si="9">G33</f>
        <v>278.3</v>
      </c>
      <c r="H32" s="16">
        <f t="shared" si="9"/>
        <v>268.7</v>
      </c>
      <c r="I32" s="54">
        <f t="shared" si="9"/>
        <v>286.3</v>
      </c>
    </row>
    <row r="33" spans="1:9" x14ac:dyDescent="0.2">
      <c r="A33" s="80" t="s">
        <v>71</v>
      </c>
      <c r="B33" s="13">
        <v>1</v>
      </c>
      <c r="C33" s="14">
        <v>0</v>
      </c>
      <c r="D33" s="13">
        <v>0</v>
      </c>
      <c r="E33" s="78">
        <v>82330</v>
      </c>
      <c r="F33" s="12">
        <v>800</v>
      </c>
      <c r="G33" s="16">
        <f t="shared" si="9"/>
        <v>278.3</v>
      </c>
      <c r="H33" s="16">
        <f t="shared" si="9"/>
        <v>268.7</v>
      </c>
      <c r="I33" s="54">
        <f t="shared" si="9"/>
        <v>286.3</v>
      </c>
    </row>
    <row r="34" spans="1:9" ht="33.75" x14ac:dyDescent="0.2">
      <c r="A34" s="80" t="s">
        <v>112</v>
      </c>
      <c r="B34" s="13">
        <v>1</v>
      </c>
      <c r="C34" s="14">
        <v>0</v>
      </c>
      <c r="D34" s="13">
        <v>0</v>
      </c>
      <c r="E34" s="78">
        <v>82330</v>
      </c>
      <c r="F34" s="12">
        <v>810</v>
      </c>
      <c r="G34" s="16">
        <v>278.3</v>
      </c>
      <c r="H34" s="16">
        <v>268.7</v>
      </c>
      <c r="I34" s="54">
        <v>286.3</v>
      </c>
    </row>
    <row r="35" spans="1:9" x14ac:dyDescent="0.2">
      <c r="A35" s="80" t="s">
        <v>333</v>
      </c>
      <c r="B35" s="9">
        <v>1</v>
      </c>
      <c r="C35" s="10">
        <v>0</v>
      </c>
      <c r="D35" s="9">
        <v>0</v>
      </c>
      <c r="E35" s="11">
        <v>82340</v>
      </c>
      <c r="F35" s="12"/>
      <c r="G35" s="16">
        <f>G36</f>
        <v>41.2</v>
      </c>
      <c r="H35" s="16">
        <f t="shared" ref="H35:I36" si="10">H36</f>
        <v>41.2</v>
      </c>
      <c r="I35" s="16">
        <f t="shared" si="10"/>
        <v>41.2</v>
      </c>
    </row>
    <row r="36" spans="1:9" ht="22.5" x14ac:dyDescent="0.2">
      <c r="A36" s="80" t="s">
        <v>14</v>
      </c>
      <c r="B36" s="9">
        <v>1</v>
      </c>
      <c r="C36" s="10">
        <v>0</v>
      </c>
      <c r="D36" s="9">
        <v>0</v>
      </c>
      <c r="E36" s="11">
        <v>82340</v>
      </c>
      <c r="F36" s="12">
        <v>200</v>
      </c>
      <c r="G36" s="16">
        <f>G37</f>
        <v>41.2</v>
      </c>
      <c r="H36" s="16">
        <f t="shared" si="10"/>
        <v>41.2</v>
      </c>
      <c r="I36" s="16">
        <f t="shared" si="10"/>
        <v>41.2</v>
      </c>
    </row>
    <row r="37" spans="1:9" ht="22.5" x14ac:dyDescent="0.2">
      <c r="A37" s="80" t="s">
        <v>13</v>
      </c>
      <c r="B37" s="9">
        <v>1</v>
      </c>
      <c r="C37" s="10">
        <v>0</v>
      </c>
      <c r="D37" s="9">
        <v>0</v>
      </c>
      <c r="E37" s="11">
        <v>82340</v>
      </c>
      <c r="F37" s="12">
        <v>240</v>
      </c>
      <c r="G37" s="16">
        <v>41.2</v>
      </c>
      <c r="H37" s="16">
        <v>41.2</v>
      </c>
      <c r="I37" s="54">
        <v>41.2</v>
      </c>
    </row>
    <row r="38" spans="1:9" ht="33.75" x14ac:dyDescent="0.2">
      <c r="A38" s="52" t="s">
        <v>270</v>
      </c>
      <c r="B38" s="23" t="s">
        <v>160</v>
      </c>
      <c r="C38" s="24" t="s">
        <v>3</v>
      </c>
      <c r="D38" s="23" t="s">
        <v>2</v>
      </c>
      <c r="E38" s="25" t="s">
        <v>9</v>
      </c>
      <c r="F38" s="8" t="s">
        <v>7</v>
      </c>
      <c r="G38" s="31">
        <f>G39+G72+G82+G87+G95</f>
        <v>71640.600000000006</v>
      </c>
      <c r="H38" s="31">
        <f>H39+H72+H82+H87+H95</f>
        <v>181994.52000000002</v>
      </c>
      <c r="I38" s="53">
        <f>I39+I72+I82+I87+I95</f>
        <v>277830.04139000003</v>
      </c>
    </row>
    <row r="39" spans="1:9" ht="33.75" x14ac:dyDescent="0.2">
      <c r="A39" s="55" t="s">
        <v>293</v>
      </c>
      <c r="B39" s="23" t="s">
        <v>160</v>
      </c>
      <c r="C39" s="24">
        <v>1</v>
      </c>
      <c r="D39" s="23" t="s">
        <v>2</v>
      </c>
      <c r="E39" s="25" t="s">
        <v>9</v>
      </c>
      <c r="F39" s="8"/>
      <c r="G39" s="31">
        <f>G43+G50+G57+G63+G66+G69+G40+G60</f>
        <v>67012.800000000003</v>
      </c>
      <c r="H39" s="31">
        <f>H43+H50+H57+H63+H66+H69+H40+H60</f>
        <v>66547.700000000012</v>
      </c>
      <c r="I39" s="31">
        <f>I43+I50+I57+I63+I66+I69+I40+I60</f>
        <v>74068.5</v>
      </c>
    </row>
    <row r="40" spans="1:9" ht="45" x14ac:dyDescent="0.2">
      <c r="A40" s="80" t="s">
        <v>226</v>
      </c>
      <c r="B40" s="13" t="s">
        <v>160</v>
      </c>
      <c r="C40" s="14">
        <v>1</v>
      </c>
      <c r="D40" s="13" t="s">
        <v>2</v>
      </c>
      <c r="E40" s="78" t="s">
        <v>225</v>
      </c>
      <c r="F40" s="12" t="s">
        <v>7</v>
      </c>
      <c r="G40" s="16">
        <f t="shared" ref="G40:I41" si="11">G41</f>
        <v>7</v>
      </c>
      <c r="H40" s="16">
        <f t="shared" si="11"/>
        <v>7</v>
      </c>
      <c r="I40" s="54">
        <f t="shared" si="11"/>
        <v>7</v>
      </c>
    </row>
    <row r="41" spans="1:9" ht="22.5" x14ac:dyDescent="0.2">
      <c r="A41" s="80" t="s">
        <v>14</v>
      </c>
      <c r="B41" s="13" t="s">
        <v>160</v>
      </c>
      <c r="C41" s="14">
        <v>1</v>
      </c>
      <c r="D41" s="13" t="s">
        <v>2</v>
      </c>
      <c r="E41" s="78" t="s">
        <v>225</v>
      </c>
      <c r="F41" s="12">
        <v>200</v>
      </c>
      <c r="G41" s="16">
        <f t="shared" si="11"/>
        <v>7</v>
      </c>
      <c r="H41" s="16">
        <f t="shared" si="11"/>
        <v>7</v>
      </c>
      <c r="I41" s="54">
        <f t="shared" si="11"/>
        <v>7</v>
      </c>
    </row>
    <row r="42" spans="1:9" ht="22.5" x14ac:dyDescent="0.2">
      <c r="A42" s="80" t="s">
        <v>13</v>
      </c>
      <c r="B42" s="13" t="s">
        <v>160</v>
      </c>
      <c r="C42" s="14">
        <v>1</v>
      </c>
      <c r="D42" s="13" t="s">
        <v>2</v>
      </c>
      <c r="E42" s="78" t="s">
        <v>225</v>
      </c>
      <c r="F42" s="12">
        <v>240</v>
      </c>
      <c r="G42" s="16">
        <v>7</v>
      </c>
      <c r="H42" s="16">
        <v>7</v>
      </c>
      <c r="I42" s="54">
        <v>7</v>
      </c>
    </row>
    <row r="43" spans="1:9" ht="22.5" x14ac:dyDescent="0.2">
      <c r="A43" s="80" t="s">
        <v>15</v>
      </c>
      <c r="B43" s="13" t="s">
        <v>160</v>
      </c>
      <c r="C43" s="14">
        <v>1</v>
      </c>
      <c r="D43" s="13" t="s">
        <v>2</v>
      </c>
      <c r="E43" s="78" t="s">
        <v>11</v>
      </c>
      <c r="F43" s="12" t="s">
        <v>7</v>
      </c>
      <c r="G43" s="16">
        <f>G44+G46+G48</f>
        <v>7885.2</v>
      </c>
      <c r="H43" s="16">
        <f>H44+H46+H48</f>
        <v>7958.2</v>
      </c>
      <c r="I43" s="54">
        <f>I44+I46+I48</f>
        <v>8253.9</v>
      </c>
    </row>
    <row r="44" spans="1:9" ht="45" x14ac:dyDescent="0.2">
      <c r="A44" s="80" t="s">
        <v>6</v>
      </c>
      <c r="B44" s="13" t="s">
        <v>160</v>
      </c>
      <c r="C44" s="14">
        <v>1</v>
      </c>
      <c r="D44" s="13" t="s">
        <v>2</v>
      </c>
      <c r="E44" s="78" t="s">
        <v>11</v>
      </c>
      <c r="F44" s="12">
        <v>100</v>
      </c>
      <c r="G44" s="15">
        <f>G45</f>
        <v>7681.5</v>
      </c>
      <c r="H44" s="15">
        <f t="shared" ref="H44:I44" si="12">H45</f>
        <v>7755</v>
      </c>
      <c r="I44" s="54">
        <f t="shared" si="12"/>
        <v>8050</v>
      </c>
    </row>
    <row r="45" spans="1:9" ht="22.5" x14ac:dyDescent="0.2">
      <c r="A45" s="80" t="s">
        <v>5</v>
      </c>
      <c r="B45" s="13" t="s">
        <v>160</v>
      </c>
      <c r="C45" s="14">
        <v>1</v>
      </c>
      <c r="D45" s="13" t="s">
        <v>2</v>
      </c>
      <c r="E45" s="78" t="s">
        <v>11</v>
      </c>
      <c r="F45" s="12">
        <v>120</v>
      </c>
      <c r="G45" s="15">
        <v>7681.5</v>
      </c>
      <c r="H45" s="15">
        <v>7755</v>
      </c>
      <c r="I45" s="54">
        <v>8050</v>
      </c>
    </row>
    <row r="46" spans="1:9" ht="22.5" x14ac:dyDescent="0.2">
      <c r="A46" s="80" t="s">
        <v>14</v>
      </c>
      <c r="B46" s="13" t="s">
        <v>160</v>
      </c>
      <c r="C46" s="14">
        <v>1</v>
      </c>
      <c r="D46" s="13" t="s">
        <v>2</v>
      </c>
      <c r="E46" s="78" t="s">
        <v>11</v>
      </c>
      <c r="F46" s="12">
        <v>200</v>
      </c>
      <c r="G46" s="15">
        <f>G47</f>
        <v>184.7</v>
      </c>
      <c r="H46" s="15">
        <f t="shared" ref="H46:I46" si="13">H47</f>
        <v>184.2</v>
      </c>
      <c r="I46" s="54">
        <f t="shared" si="13"/>
        <v>184.9</v>
      </c>
    </row>
    <row r="47" spans="1:9" ht="22.5" x14ac:dyDescent="0.2">
      <c r="A47" s="80" t="s">
        <v>13</v>
      </c>
      <c r="B47" s="13" t="s">
        <v>160</v>
      </c>
      <c r="C47" s="14">
        <v>1</v>
      </c>
      <c r="D47" s="13" t="s">
        <v>2</v>
      </c>
      <c r="E47" s="78" t="s">
        <v>11</v>
      </c>
      <c r="F47" s="12">
        <v>240</v>
      </c>
      <c r="G47" s="15">
        <v>184.7</v>
      </c>
      <c r="H47" s="15">
        <v>184.2</v>
      </c>
      <c r="I47" s="54">
        <v>184.9</v>
      </c>
    </row>
    <row r="48" spans="1:9" x14ac:dyDescent="0.2">
      <c r="A48" s="80" t="s">
        <v>71</v>
      </c>
      <c r="B48" s="13" t="s">
        <v>160</v>
      </c>
      <c r="C48" s="14">
        <v>1</v>
      </c>
      <c r="D48" s="13" t="s">
        <v>2</v>
      </c>
      <c r="E48" s="78" t="s">
        <v>11</v>
      </c>
      <c r="F48" s="12">
        <v>800</v>
      </c>
      <c r="G48" s="15">
        <f>G49</f>
        <v>19</v>
      </c>
      <c r="H48" s="15">
        <f t="shared" ref="H48:I48" si="14">H49</f>
        <v>19</v>
      </c>
      <c r="I48" s="54">
        <f t="shared" si="14"/>
        <v>19</v>
      </c>
    </row>
    <row r="49" spans="1:9" x14ac:dyDescent="0.2">
      <c r="A49" s="80" t="s">
        <v>70</v>
      </c>
      <c r="B49" s="13" t="s">
        <v>160</v>
      </c>
      <c r="C49" s="14">
        <v>1</v>
      </c>
      <c r="D49" s="13" t="s">
        <v>2</v>
      </c>
      <c r="E49" s="78" t="s">
        <v>11</v>
      </c>
      <c r="F49" s="12">
        <v>850</v>
      </c>
      <c r="G49" s="15">
        <v>19</v>
      </c>
      <c r="H49" s="15">
        <v>19</v>
      </c>
      <c r="I49" s="54">
        <v>19</v>
      </c>
    </row>
    <row r="50" spans="1:9" ht="22.5" x14ac:dyDescent="0.2">
      <c r="A50" s="80" t="s">
        <v>73</v>
      </c>
      <c r="B50" s="13" t="s">
        <v>160</v>
      </c>
      <c r="C50" s="14">
        <v>1</v>
      </c>
      <c r="D50" s="13" t="s">
        <v>2</v>
      </c>
      <c r="E50" s="78" t="s">
        <v>69</v>
      </c>
      <c r="F50" s="12" t="s">
        <v>7</v>
      </c>
      <c r="G50" s="16">
        <f>G51+G53+G55</f>
        <v>9794</v>
      </c>
      <c r="H50" s="16">
        <f>H51+H53+H55</f>
        <v>9882</v>
      </c>
      <c r="I50" s="54">
        <f>I51+I53+I55</f>
        <v>10237</v>
      </c>
    </row>
    <row r="51" spans="1:9" ht="45" x14ac:dyDescent="0.2">
      <c r="A51" s="80" t="s">
        <v>6</v>
      </c>
      <c r="B51" s="13" t="s">
        <v>160</v>
      </c>
      <c r="C51" s="14">
        <v>1</v>
      </c>
      <c r="D51" s="13" t="s">
        <v>2</v>
      </c>
      <c r="E51" s="78" t="s">
        <v>69</v>
      </c>
      <c r="F51" s="12">
        <v>100</v>
      </c>
      <c r="G51" s="16">
        <f>G52</f>
        <v>9042.7000000000007</v>
      </c>
      <c r="H51" s="16">
        <f>H52</f>
        <v>9130.66</v>
      </c>
      <c r="I51" s="54">
        <f>I52</f>
        <v>9486.5159999999996</v>
      </c>
    </row>
    <row r="52" spans="1:9" x14ac:dyDescent="0.2">
      <c r="A52" s="80" t="s">
        <v>72</v>
      </c>
      <c r="B52" s="13" t="s">
        <v>160</v>
      </c>
      <c r="C52" s="14">
        <v>1</v>
      </c>
      <c r="D52" s="13" t="s">
        <v>2</v>
      </c>
      <c r="E52" s="78" t="s">
        <v>69</v>
      </c>
      <c r="F52" s="12">
        <v>110</v>
      </c>
      <c r="G52" s="16">
        <v>9042.7000000000007</v>
      </c>
      <c r="H52" s="16">
        <v>9130.66</v>
      </c>
      <c r="I52" s="54">
        <v>9486.5159999999996</v>
      </c>
    </row>
    <row r="53" spans="1:9" ht="22.5" x14ac:dyDescent="0.2">
      <c r="A53" s="80" t="s">
        <v>14</v>
      </c>
      <c r="B53" s="13" t="s">
        <v>160</v>
      </c>
      <c r="C53" s="14">
        <v>1</v>
      </c>
      <c r="D53" s="13" t="s">
        <v>2</v>
      </c>
      <c r="E53" s="78" t="s">
        <v>69</v>
      </c>
      <c r="F53" s="12">
        <v>200</v>
      </c>
      <c r="G53" s="16">
        <f>G54</f>
        <v>671.3</v>
      </c>
      <c r="H53" s="16">
        <f>H54</f>
        <v>671.34</v>
      </c>
      <c r="I53" s="54">
        <f>I54</f>
        <v>670.48400000000004</v>
      </c>
    </row>
    <row r="54" spans="1:9" ht="22.5" x14ac:dyDescent="0.2">
      <c r="A54" s="80" t="s">
        <v>13</v>
      </c>
      <c r="B54" s="13" t="s">
        <v>160</v>
      </c>
      <c r="C54" s="14">
        <v>1</v>
      </c>
      <c r="D54" s="13" t="s">
        <v>2</v>
      </c>
      <c r="E54" s="78" t="s">
        <v>69</v>
      </c>
      <c r="F54" s="12">
        <v>240</v>
      </c>
      <c r="G54" s="16">
        <v>671.3</v>
      </c>
      <c r="H54" s="16">
        <v>671.34</v>
      </c>
      <c r="I54" s="54">
        <v>670.48400000000004</v>
      </c>
    </row>
    <row r="55" spans="1:9" x14ac:dyDescent="0.2">
      <c r="A55" s="80" t="s">
        <v>71</v>
      </c>
      <c r="B55" s="13" t="s">
        <v>160</v>
      </c>
      <c r="C55" s="14">
        <v>1</v>
      </c>
      <c r="D55" s="13" t="s">
        <v>2</v>
      </c>
      <c r="E55" s="78" t="s">
        <v>69</v>
      </c>
      <c r="F55" s="12">
        <v>800</v>
      </c>
      <c r="G55" s="16">
        <f>G56</f>
        <v>80</v>
      </c>
      <c r="H55" s="16">
        <f>H56</f>
        <v>80</v>
      </c>
      <c r="I55" s="54">
        <f>I56</f>
        <v>80</v>
      </c>
    </row>
    <row r="56" spans="1:9" x14ac:dyDescent="0.2">
      <c r="A56" s="80" t="s">
        <v>70</v>
      </c>
      <c r="B56" s="13" t="s">
        <v>160</v>
      </c>
      <c r="C56" s="14">
        <v>1</v>
      </c>
      <c r="D56" s="13" t="s">
        <v>2</v>
      </c>
      <c r="E56" s="78" t="s">
        <v>69</v>
      </c>
      <c r="F56" s="12">
        <v>850</v>
      </c>
      <c r="G56" s="16">
        <v>80</v>
      </c>
      <c r="H56" s="16">
        <v>80</v>
      </c>
      <c r="I56" s="54">
        <v>80</v>
      </c>
    </row>
    <row r="57" spans="1:9" x14ac:dyDescent="0.2">
      <c r="A57" s="80" t="s">
        <v>224</v>
      </c>
      <c r="B57" s="13" t="s">
        <v>160</v>
      </c>
      <c r="C57" s="14">
        <v>1</v>
      </c>
      <c r="D57" s="13" t="s">
        <v>2</v>
      </c>
      <c r="E57" s="78" t="s">
        <v>223</v>
      </c>
      <c r="F57" s="12" t="s">
        <v>7</v>
      </c>
      <c r="G57" s="16">
        <f t="shared" ref="G57:I57" si="15">G58</f>
        <v>10296</v>
      </c>
      <c r="H57" s="16">
        <f t="shared" si="15"/>
        <v>10708</v>
      </c>
      <c r="I57" s="54">
        <f t="shared" si="15"/>
        <v>11136</v>
      </c>
    </row>
    <row r="58" spans="1:9" ht="22.5" x14ac:dyDescent="0.2">
      <c r="A58" s="80" t="s">
        <v>14</v>
      </c>
      <c r="B58" s="13" t="s">
        <v>160</v>
      </c>
      <c r="C58" s="14">
        <v>1</v>
      </c>
      <c r="D58" s="13" t="s">
        <v>2</v>
      </c>
      <c r="E58" s="78" t="s">
        <v>223</v>
      </c>
      <c r="F58" s="12">
        <v>200</v>
      </c>
      <c r="G58" s="16">
        <f t="shared" ref="G58:I58" si="16">G59</f>
        <v>10296</v>
      </c>
      <c r="H58" s="16">
        <f t="shared" si="16"/>
        <v>10708</v>
      </c>
      <c r="I58" s="54">
        <f t="shared" si="16"/>
        <v>11136</v>
      </c>
    </row>
    <row r="59" spans="1:9" ht="22.5" x14ac:dyDescent="0.2">
      <c r="A59" s="80" t="s">
        <v>13</v>
      </c>
      <c r="B59" s="13" t="s">
        <v>160</v>
      </c>
      <c r="C59" s="14">
        <v>1</v>
      </c>
      <c r="D59" s="13" t="s">
        <v>2</v>
      </c>
      <c r="E59" s="78" t="s">
        <v>223</v>
      </c>
      <c r="F59" s="12">
        <v>240</v>
      </c>
      <c r="G59" s="16">
        <v>10296</v>
      </c>
      <c r="H59" s="16">
        <v>10708</v>
      </c>
      <c r="I59" s="54">
        <v>11136</v>
      </c>
    </row>
    <row r="60" spans="1:9" ht="33.75" x14ac:dyDescent="0.2">
      <c r="A60" s="92" t="s">
        <v>338</v>
      </c>
      <c r="B60" s="9">
        <v>2</v>
      </c>
      <c r="C60" s="10">
        <v>1</v>
      </c>
      <c r="D60" s="9">
        <v>0</v>
      </c>
      <c r="E60" s="11">
        <v>86640</v>
      </c>
      <c r="F60" s="12"/>
      <c r="G60" s="16">
        <f>G61</f>
        <v>5868.1</v>
      </c>
      <c r="H60" s="16">
        <f t="shared" ref="H60:I61" si="17">H61</f>
        <v>8830</v>
      </c>
      <c r="I60" s="16">
        <f t="shared" si="17"/>
        <v>15272.1</v>
      </c>
    </row>
    <row r="61" spans="1:9" ht="22.5" x14ac:dyDescent="0.2">
      <c r="A61" s="3" t="s">
        <v>14</v>
      </c>
      <c r="B61" s="9">
        <v>2</v>
      </c>
      <c r="C61" s="10">
        <v>1</v>
      </c>
      <c r="D61" s="9">
        <v>0</v>
      </c>
      <c r="E61" s="11">
        <v>86640</v>
      </c>
      <c r="F61" s="12">
        <v>200</v>
      </c>
      <c r="G61" s="16">
        <f>G62</f>
        <v>5868.1</v>
      </c>
      <c r="H61" s="16">
        <f t="shared" si="17"/>
        <v>8830</v>
      </c>
      <c r="I61" s="16">
        <f t="shared" si="17"/>
        <v>15272.1</v>
      </c>
    </row>
    <row r="62" spans="1:9" ht="22.5" x14ac:dyDescent="0.2">
      <c r="A62" s="3" t="s">
        <v>13</v>
      </c>
      <c r="B62" s="9">
        <v>2</v>
      </c>
      <c r="C62" s="10">
        <v>1</v>
      </c>
      <c r="D62" s="9">
        <v>0</v>
      </c>
      <c r="E62" s="11">
        <v>86640</v>
      </c>
      <c r="F62" s="12">
        <v>240</v>
      </c>
      <c r="G62" s="15">
        <v>5868.1</v>
      </c>
      <c r="H62" s="15">
        <v>8830</v>
      </c>
      <c r="I62" s="54">
        <v>15272.1</v>
      </c>
    </row>
    <row r="63" spans="1:9" x14ac:dyDescent="0.2">
      <c r="A63" s="80" t="s">
        <v>247</v>
      </c>
      <c r="B63" s="13" t="s">
        <v>160</v>
      </c>
      <c r="C63" s="14">
        <v>1</v>
      </c>
      <c r="D63" s="13" t="s">
        <v>2</v>
      </c>
      <c r="E63" s="78" t="s">
        <v>213</v>
      </c>
      <c r="F63" s="12" t="s">
        <v>7</v>
      </c>
      <c r="G63" s="16">
        <f>G64</f>
        <v>4000</v>
      </c>
      <c r="H63" s="16">
        <f t="shared" ref="H63:I63" si="18">H64</f>
        <v>0</v>
      </c>
      <c r="I63" s="54">
        <f t="shared" si="18"/>
        <v>0</v>
      </c>
    </row>
    <row r="64" spans="1:9" x14ac:dyDescent="0.2">
      <c r="A64" s="80" t="s">
        <v>29</v>
      </c>
      <c r="B64" s="13" t="s">
        <v>160</v>
      </c>
      <c r="C64" s="14">
        <v>1</v>
      </c>
      <c r="D64" s="13" t="s">
        <v>2</v>
      </c>
      <c r="E64" s="78" t="s">
        <v>213</v>
      </c>
      <c r="F64" s="12">
        <v>500</v>
      </c>
      <c r="G64" s="16">
        <f t="shared" ref="G64:I64" si="19">G65</f>
        <v>4000</v>
      </c>
      <c r="H64" s="16">
        <f t="shared" si="19"/>
        <v>0</v>
      </c>
      <c r="I64" s="54">
        <f t="shared" si="19"/>
        <v>0</v>
      </c>
    </row>
    <row r="65" spans="1:9" x14ac:dyDescent="0.2">
      <c r="A65" s="80" t="s">
        <v>28</v>
      </c>
      <c r="B65" s="13" t="s">
        <v>160</v>
      </c>
      <c r="C65" s="14">
        <v>1</v>
      </c>
      <c r="D65" s="13" t="s">
        <v>2</v>
      </c>
      <c r="E65" s="78" t="s">
        <v>213</v>
      </c>
      <c r="F65" s="12">
        <v>540</v>
      </c>
      <c r="G65" s="16">
        <v>4000</v>
      </c>
      <c r="H65" s="16">
        <v>0</v>
      </c>
      <c r="I65" s="54">
        <v>0</v>
      </c>
    </row>
    <row r="66" spans="1:9" ht="67.5" x14ac:dyDescent="0.2">
      <c r="A66" s="3" t="s">
        <v>304</v>
      </c>
      <c r="B66" s="13" t="s">
        <v>160</v>
      </c>
      <c r="C66" s="14">
        <v>1</v>
      </c>
      <c r="D66" s="13" t="s">
        <v>2</v>
      </c>
      <c r="E66" s="78" t="s">
        <v>209</v>
      </c>
      <c r="F66" s="12"/>
      <c r="G66" s="15">
        <f>G67</f>
        <v>12286.6</v>
      </c>
      <c r="H66" s="15">
        <f t="shared" ref="H66:I67" si="20">H67</f>
        <v>12286.6</v>
      </c>
      <c r="I66" s="54">
        <f t="shared" si="20"/>
        <v>12286.6</v>
      </c>
    </row>
    <row r="67" spans="1:9" x14ac:dyDescent="0.2">
      <c r="A67" s="80" t="s">
        <v>29</v>
      </c>
      <c r="B67" s="13" t="s">
        <v>160</v>
      </c>
      <c r="C67" s="14">
        <v>1</v>
      </c>
      <c r="D67" s="13" t="s">
        <v>2</v>
      </c>
      <c r="E67" s="78" t="s">
        <v>209</v>
      </c>
      <c r="F67" s="12">
        <v>500</v>
      </c>
      <c r="G67" s="15">
        <f>G68</f>
        <v>12286.6</v>
      </c>
      <c r="H67" s="15">
        <f t="shared" si="20"/>
        <v>12286.6</v>
      </c>
      <c r="I67" s="54">
        <f t="shared" si="20"/>
        <v>12286.6</v>
      </c>
    </row>
    <row r="68" spans="1:9" x14ac:dyDescent="0.2">
      <c r="A68" s="80" t="s">
        <v>28</v>
      </c>
      <c r="B68" s="13" t="s">
        <v>160</v>
      </c>
      <c r="C68" s="14">
        <v>1</v>
      </c>
      <c r="D68" s="13" t="s">
        <v>2</v>
      </c>
      <c r="E68" s="78" t="s">
        <v>209</v>
      </c>
      <c r="F68" s="12">
        <v>540</v>
      </c>
      <c r="G68" s="15">
        <v>12286.6</v>
      </c>
      <c r="H68" s="15">
        <v>12286.6</v>
      </c>
      <c r="I68" s="54">
        <v>12286.6</v>
      </c>
    </row>
    <row r="69" spans="1:9" ht="45" x14ac:dyDescent="0.2">
      <c r="A69" s="80" t="s">
        <v>249</v>
      </c>
      <c r="B69" s="13" t="s">
        <v>160</v>
      </c>
      <c r="C69" s="14">
        <v>1</v>
      </c>
      <c r="D69" s="13" t="s">
        <v>2</v>
      </c>
      <c r="E69" s="78" t="s">
        <v>208</v>
      </c>
      <c r="F69" s="12" t="s">
        <v>7</v>
      </c>
      <c r="G69" s="16">
        <f t="shared" ref="G69:I69" si="21">G70</f>
        <v>16875.900000000001</v>
      </c>
      <c r="H69" s="16">
        <f t="shared" si="21"/>
        <v>16875.900000000001</v>
      </c>
      <c r="I69" s="54">
        <f t="shared" si="21"/>
        <v>16875.900000000001</v>
      </c>
    </row>
    <row r="70" spans="1:9" x14ac:dyDescent="0.2">
      <c r="A70" s="80" t="s">
        <v>29</v>
      </c>
      <c r="B70" s="13" t="s">
        <v>160</v>
      </c>
      <c r="C70" s="14">
        <v>1</v>
      </c>
      <c r="D70" s="13" t="s">
        <v>2</v>
      </c>
      <c r="E70" s="78" t="s">
        <v>208</v>
      </c>
      <c r="F70" s="12">
        <v>500</v>
      </c>
      <c r="G70" s="16">
        <f t="shared" ref="G70:I70" si="22">G71</f>
        <v>16875.900000000001</v>
      </c>
      <c r="H70" s="16">
        <f t="shared" si="22"/>
        <v>16875.900000000001</v>
      </c>
      <c r="I70" s="54">
        <f t="shared" si="22"/>
        <v>16875.900000000001</v>
      </c>
    </row>
    <row r="71" spans="1:9" x14ac:dyDescent="0.2">
      <c r="A71" s="80" t="s">
        <v>28</v>
      </c>
      <c r="B71" s="13" t="s">
        <v>160</v>
      </c>
      <c r="C71" s="14">
        <v>1</v>
      </c>
      <c r="D71" s="13" t="s">
        <v>2</v>
      </c>
      <c r="E71" s="78" t="s">
        <v>208</v>
      </c>
      <c r="F71" s="12">
        <v>540</v>
      </c>
      <c r="G71" s="15">
        <v>16875.900000000001</v>
      </c>
      <c r="H71" s="15">
        <v>16875.900000000001</v>
      </c>
      <c r="I71" s="54">
        <v>16875.900000000001</v>
      </c>
    </row>
    <row r="72" spans="1:9" x14ac:dyDescent="0.2">
      <c r="A72" s="52" t="s">
        <v>309</v>
      </c>
      <c r="B72" s="13" t="s">
        <v>160</v>
      </c>
      <c r="C72" s="14">
        <v>2</v>
      </c>
      <c r="D72" s="13" t="s">
        <v>2</v>
      </c>
      <c r="E72" s="25" t="s">
        <v>9</v>
      </c>
      <c r="F72" s="8"/>
      <c r="G72" s="31">
        <f>G79+G73+G76</f>
        <v>4027.8</v>
      </c>
      <c r="H72" s="31">
        <f t="shared" ref="H72:I72" si="23">H79+H73+H76</f>
        <v>3027.8</v>
      </c>
      <c r="I72" s="31">
        <f t="shared" si="23"/>
        <v>3027.8</v>
      </c>
    </row>
    <row r="73" spans="1:9" ht="22.5" x14ac:dyDescent="0.2">
      <c r="A73" s="3" t="s">
        <v>211</v>
      </c>
      <c r="B73" s="9" t="s">
        <v>160</v>
      </c>
      <c r="C73" s="10">
        <v>2</v>
      </c>
      <c r="D73" s="9" t="s">
        <v>2</v>
      </c>
      <c r="E73" s="11" t="s">
        <v>210</v>
      </c>
      <c r="F73" s="12" t="s">
        <v>7</v>
      </c>
      <c r="G73" s="15">
        <f>G74</f>
        <v>80</v>
      </c>
      <c r="H73" s="15">
        <f t="shared" ref="H73:I74" si="24">H74</f>
        <v>80</v>
      </c>
      <c r="I73" s="54">
        <f t="shared" si="24"/>
        <v>80</v>
      </c>
    </row>
    <row r="74" spans="1:9" ht="22.5" x14ac:dyDescent="0.2">
      <c r="A74" s="3" t="s">
        <v>14</v>
      </c>
      <c r="B74" s="9" t="s">
        <v>160</v>
      </c>
      <c r="C74" s="10">
        <v>2</v>
      </c>
      <c r="D74" s="9" t="s">
        <v>2</v>
      </c>
      <c r="E74" s="11" t="s">
        <v>210</v>
      </c>
      <c r="F74" s="12">
        <v>200</v>
      </c>
      <c r="G74" s="15">
        <f>G75</f>
        <v>80</v>
      </c>
      <c r="H74" s="15">
        <f t="shared" si="24"/>
        <v>80</v>
      </c>
      <c r="I74" s="54">
        <f t="shared" si="24"/>
        <v>80</v>
      </c>
    </row>
    <row r="75" spans="1:9" ht="22.5" x14ac:dyDescent="0.2">
      <c r="A75" s="3" t="s">
        <v>13</v>
      </c>
      <c r="B75" s="9" t="s">
        <v>160</v>
      </c>
      <c r="C75" s="10">
        <v>2</v>
      </c>
      <c r="D75" s="9" t="s">
        <v>2</v>
      </c>
      <c r="E75" s="11" t="s">
        <v>210</v>
      </c>
      <c r="F75" s="12">
        <v>240</v>
      </c>
      <c r="G75" s="15">
        <v>80</v>
      </c>
      <c r="H75" s="15">
        <v>80</v>
      </c>
      <c r="I75" s="54">
        <v>80</v>
      </c>
    </row>
    <row r="76" spans="1:9" ht="22.5" x14ac:dyDescent="0.2">
      <c r="A76" s="80" t="s">
        <v>368</v>
      </c>
      <c r="B76" s="9" t="s">
        <v>160</v>
      </c>
      <c r="C76" s="10">
        <v>2</v>
      </c>
      <c r="D76" s="9" t="s">
        <v>2</v>
      </c>
      <c r="E76" s="78">
        <v>81640</v>
      </c>
      <c r="F76" s="12"/>
      <c r="G76" s="15">
        <f>G77</f>
        <v>1000</v>
      </c>
      <c r="H76" s="15">
        <v>0</v>
      </c>
      <c r="I76" s="54">
        <v>0</v>
      </c>
    </row>
    <row r="77" spans="1:9" ht="22.5" x14ac:dyDescent="0.2">
      <c r="A77" s="3" t="s">
        <v>14</v>
      </c>
      <c r="B77" s="9" t="s">
        <v>160</v>
      </c>
      <c r="C77" s="10">
        <v>2</v>
      </c>
      <c r="D77" s="9" t="s">
        <v>2</v>
      </c>
      <c r="E77" s="78">
        <v>81640</v>
      </c>
      <c r="F77" s="12">
        <v>200</v>
      </c>
      <c r="G77" s="15">
        <f>G78</f>
        <v>1000</v>
      </c>
      <c r="H77" s="15">
        <v>0</v>
      </c>
      <c r="I77" s="54">
        <v>0</v>
      </c>
    </row>
    <row r="78" spans="1:9" ht="22.5" x14ac:dyDescent="0.2">
      <c r="A78" s="3" t="s">
        <v>13</v>
      </c>
      <c r="B78" s="9" t="s">
        <v>160</v>
      </c>
      <c r="C78" s="10">
        <v>2</v>
      </c>
      <c r="D78" s="9" t="s">
        <v>2</v>
      </c>
      <c r="E78" s="78">
        <v>81640</v>
      </c>
      <c r="F78" s="12">
        <v>240</v>
      </c>
      <c r="G78" s="15">
        <v>1000</v>
      </c>
      <c r="H78" s="15">
        <v>0</v>
      </c>
      <c r="I78" s="54">
        <v>0</v>
      </c>
    </row>
    <row r="79" spans="1:9" ht="27" customHeight="1" x14ac:dyDescent="0.2">
      <c r="A79" s="102" t="s">
        <v>339</v>
      </c>
      <c r="B79" s="13">
        <v>2</v>
      </c>
      <c r="C79" s="14">
        <v>2</v>
      </c>
      <c r="D79" s="13">
        <v>0</v>
      </c>
      <c r="E79" s="78">
        <v>88470</v>
      </c>
      <c r="F79" s="12"/>
      <c r="G79" s="16">
        <f t="shared" ref="G79:I79" si="25">G80</f>
        <v>2947.8</v>
      </c>
      <c r="H79" s="16">
        <f t="shared" si="25"/>
        <v>2947.8</v>
      </c>
      <c r="I79" s="54">
        <f t="shared" si="25"/>
        <v>2947.8</v>
      </c>
    </row>
    <row r="80" spans="1:9" x14ac:dyDescent="0.2">
      <c r="A80" s="80" t="s">
        <v>29</v>
      </c>
      <c r="B80" s="13">
        <v>2</v>
      </c>
      <c r="C80" s="14">
        <v>2</v>
      </c>
      <c r="D80" s="13">
        <v>0</v>
      </c>
      <c r="E80" s="78">
        <v>88470</v>
      </c>
      <c r="F80" s="12">
        <v>500</v>
      </c>
      <c r="G80" s="16">
        <f t="shared" ref="G80:I80" si="26">G81</f>
        <v>2947.8</v>
      </c>
      <c r="H80" s="16">
        <f t="shared" si="26"/>
        <v>2947.8</v>
      </c>
      <c r="I80" s="54">
        <f t="shared" si="26"/>
        <v>2947.8</v>
      </c>
    </row>
    <row r="81" spans="1:9" x14ac:dyDescent="0.2">
      <c r="A81" s="80" t="s">
        <v>28</v>
      </c>
      <c r="B81" s="13">
        <v>2</v>
      </c>
      <c r="C81" s="14">
        <v>2</v>
      </c>
      <c r="D81" s="13">
        <v>0</v>
      </c>
      <c r="E81" s="78">
        <v>88470</v>
      </c>
      <c r="F81" s="12">
        <v>540</v>
      </c>
      <c r="G81" s="15">
        <v>2947.8</v>
      </c>
      <c r="H81" s="15">
        <v>2947.8</v>
      </c>
      <c r="I81" s="54">
        <v>2947.8</v>
      </c>
    </row>
    <row r="82" spans="1:9" x14ac:dyDescent="0.2">
      <c r="A82" s="52" t="s">
        <v>281</v>
      </c>
      <c r="B82" s="13" t="s">
        <v>160</v>
      </c>
      <c r="C82" s="14">
        <v>3</v>
      </c>
      <c r="D82" s="13" t="s">
        <v>2</v>
      </c>
      <c r="E82" s="25" t="s">
        <v>9</v>
      </c>
      <c r="F82" s="8"/>
      <c r="G82" s="31">
        <f>G83</f>
        <v>0</v>
      </c>
      <c r="H82" s="31">
        <f t="shared" ref="H82:I82" si="27">H83</f>
        <v>111819.02</v>
      </c>
      <c r="I82" s="31">
        <f t="shared" si="27"/>
        <v>108154.9</v>
      </c>
    </row>
    <row r="83" spans="1:9" x14ac:dyDescent="0.2">
      <c r="A83" s="92" t="s">
        <v>266</v>
      </c>
      <c r="B83" s="9">
        <v>2</v>
      </c>
      <c r="C83" s="10">
        <v>3</v>
      </c>
      <c r="D83" s="9" t="s">
        <v>345</v>
      </c>
      <c r="E83" s="11">
        <v>0</v>
      </c>
      <c r="F83" s="8"/>
      <c r="G83" s="15">
        <f>G84</f>
        <v>0</v>
      </c>
      <c r="H83" s="15">
        <f t="shared" ref="H83:I83" si="28">H84</f>
        <v>111819.02</v>
      </c>
      <c r="I83" s="15">
        <f t="shared" si="28"/>
        <v>108154.9</v>
      </c>
    </row>
    <row r="84" spans="1:9" ht="33.75" x14ac:dyDescent="0.2">
      <c r="A84" s="92" t="s">
        <v>344</v>
      </c>
      <c r="B84" s="9">
        <v>2</v>
      </c>
      <c r="C84" s="10">
        <v>3</v>
      </c>
      <c r="D84" s="9" t="s">
        <v>345</v>
      </c>
      <c r="E84" s="11">
        <v>52300</v>
      </c>
      <c r="F84" s="12"/>
      <c r="G84" s="15">
        <f>G85</f>
        <v>0</v>
      </c>
      <c r="H84" s="15">
        <f t="shared" ref="H84:I85" si="29">H85</f>
        <v>111819.02</v>
      </c>
      <c r="I84" s="54">
        <f t="shared" si="29"/>
        <v>108154.9</v>
      </c>
    </row>
    <row r="85" spans="1:9" ht="22.5" x14ac:dyDescent="0.2">
      <c r="A85" s="3" t="s">
        <v>99</v>
      </c>
      <c r="B85" s="9">
        <v>2</v>
      </c>
      <c r="C85" s="10">
        <v>3</v>
      </c>
      <c r="D85" s="9" t="s">
        <v>345</v>
      </c>
      <c r="E85" s="11">
        <v>52300</v>
      </c>
      <c r="F85" s="12">
        <v>400</v>
      </c>
      <c r="G85" s="15">
        <f>G86</f>
        <v>0</v>
      </c>
      <c r="H85" s="15">
        <f t="shared" si="29"/>
        <v>111819.02</v>
      </c>
      <c r="I85" s="54">
        <f t="shared" si="29"/>
        <v>108154.9</v>
      </c>
    </row>
    <row r="86" spans="1:9" x14ac:dyDescent="0.2">
      <c r="A86" s="3" t="s">
        <v>98</v>
      </c>
      <c r="B86" s="9">
        <v>2</v>
      </c>
      <c r="C86" s="10">
        <v>3</v>
      </c>
      <c r="D86" s="9" t="s">
        <v>345</v>
      </c>
      <c r="E86" s="11">
        <v>52300</v>
      </c>
      <c r="F86" s="12">
        <v>410</v>
      </c>
      <c r="G86" s="15">
        <v>0</v>
      </c>
      <c r="H86" s="15">
        <v>111819.02</v>
      </c>
      <c r="I86" s="54">
        <v>108154.9</v>
      </c>
    </row>
    <row r="87" spans="1:9" x14ac:dyDescent="0.2">
      <c r="A87" s="52" t="s">
        <v>310</v>
      </c>
      <c r="B87" s="13" t="s">
        <v>160</v>
      </c>
      <c r="C87" s="14">
        <v>4</v>
      </c>
      <c r="D87" s="13" t="s">
        <v>2</v>
      </c>
      <c r="E87" s="25" t="s">
        <v>9</v>
      </c>
      <c r="F87" s="8"/>
      <c r="G87" s="31">
        <f>G88</f>
        <v>0</v>
      </c>
      <c r="H87" s="31">
        <f t="shared" ref="H87:I87" si="30">H88</f>
        <v>0</v>
      </c>
      <c r="I87" s="53">
        <f t="shared" si="30"/>
        <v>91978.841389999987</v>
      </c>
    </row>
    <row r="88" spans="1:9" ht="22.5" x14ac:dyDescent="0.2">
      <c r="A88" s="3" t="s">
        <v>297</v>
      </c>
      <c r="B88" s="9">
        <v>2</v>
      </c>
      <c r="C88" s="10">
        <v>4</v>
      </c>
      <c r="D88" s="9" t="s">
        <v>294</v>
      </c>
      <c r="E88" s="11">
        <v>0</v>
      </c>
      <c r="F88" s="12"/>
      <c r="G88" s="15">
        <f t="shared" ref="G88:I88" si="31">G89+G92</f>
        <v>0</v>
      </c>
      <c r="H88" s="15">
        <f t="shared" si="31"/>
        <v>0</v>
      </c>
      <c r="I88" s="54">
        <f t="shared" si="31"/>
        <v>91978.841389999987</v>
      </c>
    </row>
    <row r="89" spans="1:9" ht="56.25" x14ac:dyDescent="0.2">
      <c r="A89" s="3" t="s">
        <v>295</v>
      </c>
      <c r="B89" s="9">
        <v>2</v>
      </c>
      <c r="C89" s="10">
        <v>4</v>
      </c>
      <c r="D89" s="9" t="s">
        <v>294</v>
      </c>
      <c r="E89" s="11">
        <v>67483</v>
      </c>
      <c r="F89" s="12"/>
      <c r="G89" s="15">
        <f t="shared" ref="G89:I90" si="32">G90</f>
        <v>0</v>
      </c>
      <c r="H89" s="15">
        <f t="shared" si="32"/>
        <v>0</v>
      </c>
      <c r="I89" s="54">
        <f t="shared" si="32"/>
        <v>90229.494049999994</v>
      </c>
    </row>
    <row r="90" spans="1:9" ht="22.5" x14ac:dyDescent="0.2">
      <c r="A90" s="3" t="s">
        <v>99</v>
      </c>
      <c r="B90" s="9">
        <v>2</v>
      </c>
      <c r="C90" s="10">
        <v>4</v>
      </c>
      <c r="D90" s="9" t="s">
        <v>294</v>
      </c>
      <c r="E90" s="11">
        <v>67483</v>
      </c>
      <c r="F90" s="12">
        <v>400</v>
      </c>
      <c r="G90" s="15">
        <f t="shared" si="32"/>
        <v>0</v>
      </c>
      <c r="H90" s="15">
        <f t="shared" si="32"/>
        <v>0</v>
      </c>
      <c r="I90" s="54">
        <f t="shared" si="32"/>
        <v>90229.494049999994</v>
      </c>
    </row>
    <row r="91" spans="1:9" x14ac:dyDescent="0.2">
      <c r="A91" s="3" t="s">
        <v>98</v>
      </c>
      <c r="B91" s="9">
        <v>2</v>
      </c>
      <c r="C91" s="10">
        <v>4</v>
      </c>
      <c r="D91" s="9" t="s">
        <v>294</v>
      </c>
      <c r="E91" s="11">
        <v>67483</v>
      </c>
      <c r="F91" s="12">
        <v>410</v>
      </c>
      <c r="G91" s="15">
        <v>0</v>
      </c>
      <c r="H91" s="15">
        <v>0</v>
      </c>
      <c r="I91" s="54">
        <v>90229.494049999994</v>
      </c>
    </row>
    <row r="92" spans="1:9" ht="56.25" x14ac:dyDescent="0.2">
      <c r="A92" s="3" t="s">
        <v>296</v>
      </c>
      <c r="B92" s="9">
        <v>2</v>
      </c>
      <c r="C92" s="10">
        <v>4</v>
      </c>
      <c r="D92" s="9" t="s">
        <v>294</v>
      </c>
      <c r="E92" s="11">
        <v>67484</v>
      </c>
      <c r="F92" s="12"/>
      <c r="G92" s="15">
        <f>G93</f>
        <v>0</v>
      </c>
      <c r="H92" s="15">
        <f t="shared" ref="H92:I93" si="33">H93</f>
        <v>0</v>
      </c>
      <c r="I92" s="54">
        <f t="shared" si="33"/>
        <v>1749.34734</v>
      </c>
    </row>
    <row r="93" spans="1:9" ht="22.5" x14ac:dyDescent="0.2">
      <c r="A93" s="3" t="s">
        <v>99</v>
      </c>
      <c r="B93" s="9">
        <v>2</v>
      </c>
      <c r="C93" s="10">
        <v>4</v>
      </c>
      <c r="D93" s="9" t="s">
        <v>294</v>
      </c>
      <c r="E93" s="11">
        <v>67484</v>
      </c>
      <c r="F93" s="12">
        <v>400</v>
      </c>
      <c r="G93" s="15">
        <f>G94</f>
        <v>0</v>
      </c>
      <c r="H93" s="15">
        <f t="shared" si="33"/>
        <v>0</v>
      </c>
      <c r="I93" s="54">
        <f t="shared" si="33"/>
        <v>1749.34734</v>
      </c>
    </row>
    <row r="94" spans="1:9" x14ac:dyDescent="0.2">
      <c r="A94" s="3" t="s">
        <v>98</v>
      </c>
      <c r="B94" s="9">
        <v>2</v>
      </c>
      <c r="C94" s="10">
        <v>4</v>
      </c>
      <c r="D94" s="9" t="s">
        <v>294</v>
      </c>
      <c r="E94" s="11">
        <v>67484</v>
      </c>
      <c r="F94" s="12">
        <v>410</v>
      </c>
      <c r="G94" s="15">
        <v>0</v>
      </c>
      <c r="H94" s="15">
        <v>0</v>
      </c>
      <c r="I94" s="54">
        <v>1749.34734</v>
      </c>
    </row>
    <row r="95" spans="1:9" ht="22.5" x14ac:dyDescent="0.2">
      <c r="A95" s="52" t="s">
        <v>312</v>
      </c>
      <c r="B95" s="43">
        <v>2</v>
      </c>
      <c r="C95" s="44">
        <v>5</v>
      </c>
      <c r="D95" s="43">
        <v>0</v>
      </c>
      <c r="E95" s="29">
        <v>0</v>
      </c>
      <c r="F95" s="8"/>
      <c r="G95" s="28">
        <f>G96</f>
        <v>600</v>
      </c>
      <c r="H95" s="28">
        <f t="shared" ref="H95:I95" si="34">H96</f>
        <v>600</v>
      </c>
      <c r="I95" s="53">
        <f t="shared" si="34"/>
        <v>600</v>
      </c>
    </row>
    <row r="96" spans="1:9" ht="22.5" x14ac:dyDescent="0.2">
      <c r="A96" s="3" t="s">
        <v>161</v>
      </c>
      <c r="B96" s="9">
        <v>2</v>
      </c>
      <c r="C96" s="10">
        <v>5</v>
      </c>
      <c r="D96" s="9">
        <v>0</v>
      </c>
      <c r="E96" s="11">
        <v>80690</v>
      </c>
      <c r="F96" s="12"/>
      <c r="G96" s="16">
        <f>G97</f>
        <v>600</v>
      </c>
      <c r="H96" s="16">
        <f t="shared" ref="H96:I97" si="35">H97</f>
        <v>600</v>
      </c>
      <c r="I96" s="54">
        <f t="shared" si="35"/>
        <v>600</v>
      </c>
    </row>
    <row r="97" spans="1:9" ht="22.5" x14ac:dyDescent="0.2">
      <c r="A97" s="3" t="s">
        <v>77</v>
      </c>
      <c r="B97" s="9">
        <v>2</v>
      </c>
      <c r="C97" s="10">
        <v>5</v>
      </c>
      <c r="D97" s="9">
        <v>0</v>
      </c>
      <c r="E97" s="11">
        <v>80690</v>
      </c>
      <c r="F97" s="12">
        <v>600</v>
      </c>
      <c r="G97" s="16">
        <f>G98</f>
        <v>600</v>
      </c>
      <c r="H97" s="16">
        <f t="shared" si="35"/>
        <v>600</v>
      </c>
      <c r="I97" s="54">
        <f t="shared" si="35"/>
        <v>600</v>
      </c>
    </row>
    <row r="98" spans="1:9" x14ac:dyDescent="0.2">
      <c r="A98" s="3" t="s">
        <v>146</v>
      </c>
      <c r="B98" s="9">
        <v>2</v>
      </c>
      <c r="C98" s="10">
        <v>5</v>
      </c>
      <c r="D98" s="9">
        <v>0</v>
      </c>
      <c r="E98" s="11">
        <v>80690</v>
      </c>
      <c r="F98" s="12">
        <v>610</v>
      </c>
      <c r="G98" s="16">
        <v>600</v>
      </c>
      <c r="H98" s="16">
        <v>600</v>
      </c>
      <c r="I98" s="54">
        <v>600</v>
      </c>
    </row>
    <row r="99" spans="1:9" ht="45" x14ac:dyDescent="0.2">
      <c r="A99" s="52" t="s">
        <v>272</v>
      </c>
      <c r="B99" s="23">
        <v>3</v>
      </c>
      <c r="C99" s="24">
        <v>0</v>
      </c>
      <c r="D99" s="23">
        <v>0</v>
      </c>
      <c r="E99" s="25">
        <v>0</v>
      </c>
      <c r="F99" s="12"/>
      <c r="G99" s="31">
        <f>G100++G105+G108+G111+G114+G120+G123+G127+G117</f>
        <v>76894.03</v>
      </c>
      <c r="H99" s="31">
        <f>H100++H105+H108+H111+H114+H120+H123+H127</f>
        <v>32075.620000000003</v>
      </c>
      <c r="I99" s="53">
        <f>I100++I105+I108+I111+I114+I120+I123+I127</f>
        <v>33612.54</v>
      </c>
    </row>
    <row r="100" spans="1:9" ht="22.5" x14ac:dyDescent="0.2">
      <c r="A100" s="80" t="s">
        <v>258</v>
      </c>
      <c r="B100" s="13">
        <v>3</v>
      </c>
      <c r="C100" s="14">
        <v>0</v>
      </c>
      <c r="D100" s="13">
        <v>0</v>
      </c>
      <c r="E100" s="78">
        <v>76800</v>
      </c>
      <c r="F100" s="12"/>
      <c r="G100" s="16">
        <f>G103+G101</f>
        <v>5213.7700000000004</v>
      </c>
      <c r="H100" s="16">
        <f t="shared" ref="H100:I100" si="36">H103+H101</f>
        <v>3030.32</v>
      </c>
      <c r="I100" s="54">
        <f t="shared" si="36"/>
        <v>3151.54</v>
      </c>
    </row>
    <row r="101" spans="1:9" ht="22.5" x14ac:dyDescent="0.2">
      <c r="A101" s="80" t="s">
        <v>14</v>
      </c>
      <c r="B101" s="13">
        <v>3</v>
      </c>
      <c r="C101" s="14">
        <v>0</v>
      </c>
      <c r="D101" s="13">
        <v>0</v>
      </c>
      <c r="E101" s="78">
        <v>76800</v>
      </c>
      <c r="F101" s="12">
        <v>200</v>
      </c>
      <c r="G101" s="16">
        <f>G102</f>
        <v>2300</v>
      </c>
      <c r="H101" s="16">
        <f t="shared" ref="H101:I101" si="37">H102</f>
        <v>0</v>
      </c>
      <c r="I101" s="54">
        <f t="shared" si="37"/>
        <v>0</v>
      </c>
    </row>
    <row r="102" spans="1:9" ht="22.5" x14ac:dyDescent="0.2">
      <c r="A102" s="80" t="s">
        <v>13</v>
      </c>
      <c r="B102" s="13">
        <v>3</v>
      </c>
      <c r="C102" s="14">
        <v>0</v>
      </c>
      <c r="D102" s="13">
        <v>0</v>
      </c>
      <c r="E102" s="78">
        <v>76800</v>
      </c>
      <c r="F102" s="12">
        <v>240</v>
      </c>
      <c r="G102" s="16">
        <v>2300</v>
      </c>
      <c r="H102" s="16">
        <v>0</v>
      </c>
      <c r="I102" s="54">
        <v>0</v>
      </c>
    </row>
    <row r="103" spans="1:9" x14ac:dyDescent="0.2">
      <c r="A103" s="80" t="s">
        <v>29</v>
      </c>
      <c r="B103" s="13">
        <v>3</v>
      </c>
      <c r="C103" s="14">
        <v>0</v>
      </c>
      <c r="D103" s="13">
        <v>0</v>
      </c>
      <c r="E103" s="78">
        <v>76800</v>
      </c>
      <c r="F103" s="12">
        <v>500</v>
      </c>
      <c r="G103" s="16">
        <f>G104</f>
        <v>2913.77</v>
      </c>
      <c r="H103" s="16">
        <f t="shared" ref="H103:I103" si="38">H104</f>
        <v>3030.32</v>
      </c>
      <c r="I103" s="54">
        <f t="shared" si="38"/>
        <v>3151.54</v>
      </c>
    </row>
    <row r="104" spans="1:9" x14ac:dyDescent="0.2">
      <c r="A104" s="80" t="s">
        <v>28</v>
      </c>
      <c r="B104" s="13">
        <v>3</v>
      </c>
      <c r="C104" s="14">
        <v>0</v>
      </c>
      <c r="D104" s="13">
        <v>0</v>
      </c>
      <c r="E104" s="78">
        <v>76800</v>
      </c>
      <c r="F104" s="12">
        <v>540</v>
      </c>
      <c r="G104" s="16">
        <v>2913.77</v>
      </c>
      <c r="H104" s="16">
        <v>3030.32</v>
      </c>
      <c r="I104" s="54">
        <v>3151.54</v>
      </c>
    </row>
    <row r="105" spans="1:9" x14ac:dyDescent="0.2">
      <c r="A105" s="80" t="s">
        <v>221</v>
      </c>
      <c r="B105" s="13">
        <v>3</v>
      </c>
      <c r="C105" s="14">
        <v>0</v>
      </c>
      <c r="D105" s="13" t="s">
        <v>2</v>
      </c>
      <c r="E105" s="78" t="s">
        <v>220</v>
      </c>
      <c r="F105" s="12" t="s">
        <v>7</v>
      </c>
      <c r="G105" s="15">
        <f>G106</f>
        <v>5058.2120000000004</v>
      </c>
      <c r="H105" s="15">
        <f t="shared" ref="H105:I106" si="39">H106</f>
        <v>8073.835</v>
      </c>
      <c r="I105" s="54">
        <f t="shared" si="39"/>
        <v>8678.2049999999999</v>
      </c>
    </row>
    <row r="106" spans="1:9" x14ac:dyDescent="0.2">
      <c r="A106" s="80" t="s">
        <v>71</v>
      </c>
      <c r="B106" s="13">
        <v>3</v>
      </c>
      <c r="C106" s="14">
        <v>0</v>
      </c>
      <c r="D106" s="13" t="s">
        <v>2</v>
      </c>
      <c r="E106" s="78" t="s">
        <v>220</v>
      </c>
      <c r="F106" s="12">
        <v>800</v>
      </c>
      <c r="G106" s="15">
        <f>G107</f>
        <v>5058.2120000000004</v>
      </c>
      <c r="H106" s="15">
        <f t="shared" si="39"/>
        <v>8073.835</v>
      </c>
      <c r="I106" s="54">
        <f t="shared" si="39"/>
        <v>8678.2049999999999</v>
      </c>
    </row>
    <row r="107" spans="1:9" x14ac:dyDescent="0.2">
      <c r="A107" s="80" t="s">
        <v>140</v>
      </c>
      <c r="B107" s="13">
        <v>3</v>
      </c>
      <c r="C107" s="14">
        <v>0</v>
      </c>
      <c r="D107" s="13" t="s">
        <v>2</v>
      </c>
      <c r="E107" s="78" t="s">
        <v>220</v>
      </c>
      <c r="F107" s="12">
        <v>870</v>
      </c>
      <c r="G107" s="15">
        <v>5058.2120000000004</v>
      </c>
      <c r="H107" s="15">
        <v>8073.835</v>
      </c>
      <c r="I107" s="54">
        <v>8678.2049999999999</v>
      </c>
    </row>
    <row r="108" spans="1:9" ht="33.75" x14ac:dyDescent="0.2">
      <c r="A108" s="80" t="s">
        <v>371</v>
      </c>
      <c r="B108" s="13">
        <v>3</v>
      </c>
      <c r="C108" s="14">
        <v>0</v>
      </c>
      <c r="D108" s="13" t="s">
        <v>2</v>
      </c>
      <c r="E108" s="78" t="s">
        <v>219</v>
      </c>
      <c r="F108" s="12" t="s">
        <v>7</v>
      </c>
      <c r="G108" s="15">
        <f>G109</f>
        <v>84.5</v>
      </c>
      <c r="H108" s="15">
        <f t="shared" ref="H108:I109" si="40">H109</f>
        <v>79.5</v>
      </c>
      <c r="I108" s="54">
        <f t="shared" si="40"/>
        <v>79.5</v>
      </c>
    </row>
    <row r="109" spans="1:9" ht="22.5" x14ac:dyDescent="0.2">
      <c r="A109" s="80" t="s">
        <v>14</v>
      </c>
      <c r="B109" s="13">
        <v>3</v>
      </c>
      <c r="C109" s="14">
        <v>0</v>
      </c>
      <c r="D109" s="13" t="s">
        <v>2</v>
      </c>
      <c r="E109" s="78" t="s">
        <v>219</v>
      </c>
      <c r="F109" s="12">
        <v>200</v>
      </c>
      <c r="G109" s="15">
        <f>G110</f>
        <v>84.5</v>
      </c>
      <c r="H109" s="15">
        <f t="shared" si="40"/>
        <v>79.5</v>
      </c>
      <c r="I109" s="54">
        <f t="shared" si="40"/>
        <v>79.5</v>
      </c>
    </row>
    <row r="110" spans="1:9" ht="22.5" x14ac:dyDescent="0.2">
      <c r="A110" s="80" t="s">
        <v>13</v>
      </c>
      <c r="B110" s="13">
        <v>3</v>
      </c>
      <c r="C110" s="14">
        <v>0</v>
      </c>
      <c r="D110" s="13" t="s">
        <v>2</v>
      </c>
      <c r="E110" s="78" t="s">
        <v>219</v>
      </c>
      <c r="F110" s="12">
        <v>240</v>
      </c>
      <c r="G110" s="15">
        <v>84.5</v>
      </c>
      <c r="H110" s="15">
        <v>79.5</v>
      </c>
      <c r="I110" s="54">
        <v>79.5</v>
      </c>
    </row>
    <row r="111" spans="1:9" ht="67.5" x14ac:dyDescent="0.2">
      <c r="A111" s="80" t="s">
        <v>250</v>
      </c>
      <c r="B111" s="13">
        <v>3</v>
      </c>
      <c r="C111" s="14">
        <v>0</v>
      </c>
      <c r="D111" s="13" t="s">
        <v>2</v>
      </c>
      <c r="E111" s="78" t="s">
        <v>218</v>
      </c>
      <c r="F111" s="12" t="s">
        <v>7</v>
      </c>
      <c r="G111" s="15">
        <f>G112</f>
        <v>10854.473</v>
      </c>
      <c r="H111" s="15">
        <f t="shared" ref="H111:I112" si="41">H112</f>
        <v>11811.7</v>
      </c>
      <c r="I111" s="54">
        <f t="shared" si="41"/>
        <v>12583.03</v>
      </c>
    </row>
    <row r="112" spans="1:9" x14ac:dyDescent="0.2">
      <c r="A112" s="80" t="s">
        <v>29</v>
      </c>
      <c r="B112" s="13">
        <v>3</v>
      </c>
      <c r="C112" s="14">
        <v>0</v>
      </c>
      <c r="D112" s="13" t="s">
        <v>2</v>
      </c>
      <c r="E112" s="78" t="s">
        <v>218</v>
      </c>
      <c r="F112" s="12">
        <v>500</v>
      </c>
      <c r="G112" s="15">
        <f>G113</f>
        <v>10854.473</v>
      </c>
      <c r="H112" s="15">
        <f t="shared" si="41"/>
        <v>11811.7</v>
      </c>
      <c r="I112" s="54">
        <f t="shared" si="41"/>
        <v>12583.03</v>
      </c>
    </row>
    <row r="113" spans="1:9" x14ac:dyDescent="0.2">
      <c r="A113" s="80" t="s">
        <v>28</v>
      </c>
      <c r="B113" s="13">
        <v>3</v>
      </c>
      <c r="C113" s="14">
        <v>0</v>
      </c>
      <c r="D113" s="13" t="s">
        <v>2</v>
      </c>
      <c r="E113" s="78" t="s">
        <v>218</v>
      </c>
      <c r="F113" s="12">
        <v>540</v>
      </c>
      <c r="G113" s="16">
        <v>10854.473</v>
      </c>
      <c r="H113" s="16">
        <v>11811.7</v>
      </c>
      <c r="I113" s="54">
        <v>12583.03</v>
      </c>
    </row>
    <row r="114" spans="1:9" ht="78.75" x14ac:dyDescent="0.2">
      <c r="A114" s="80" t="s">
        <v>251</v>
      </c>
      <c r="B114" s="13">
        <v>3</v>
      </c>
      <c r="C114" s="14">
        <v>0</v>
      </c>
      <c r="D114" s="13" t="s">
        <v>2</v>
      </c>
      <c r="E114" s="78" t="s">
        <v>217</v>
      </c>
      <c r="F114" s="12" t="s">
        <v>7</v>
      </c>
      <c r="G114" s="15">
        <f>G115</f>
        <v>722</v>
      </c>
      <c r="H114" s="15">
        <f t="shared" ref="H114:I115" si="42">H115</f>
        <v>722</v>
      </c>
      <c r="I114" s="54">
        <f t="shared" si="42"/>
        <v>722</v>
      </c>
    </row>
    <row r="115" spans="1:9" x14ac:dyDescent="0.2">
      <c r="A115" s="80" t="s">
        <v>29</v>
      </c>
      <c r="B115" s="13">
        <v>3</v>
      </c>
      <c r="C115" s="14">
        <v>0</v>
      </c>
      <c r="D115" s="13" t="s">
        <v>2</v>
      </c>
      <c r="E115" s="78" t="s">
        <v>217</v>
      </c>
      <c r="F115" s="12">
        <v>500</v>
      </c>
      <c r="G115" s="15">
        <f>G116</f>
        <v>722</v>
      </c>
      <c r="H115" s="15">
        <f t="shared" si="42"/>
        <v>722</v>
      </c>
      <c r="I115" s="54">
        <f t="shared" si="42"/>
        <v>722</v>
      </c>
    </row>
    <row r="116" spans="1:9" x14ac:dyDescent="0.2">
      <c r="A116" s="80" t="s">
        <v>28</v>
      </c>
      <c r="B116" s="13">
        <v>3</v>
      </c>
      <c r="C116" s="14">
        <v>0</v>
      </c>
      <c r="D116" s="13" t="s">
        <v>2</v>
      </c>
      <c r="E116" s="78" t="s">
        <v>217</v>
      </c>
      <c r="F116" s="12">
        <v>540</v>
      </c>
      <c r="G116" s="16">
        <v>722</v>
      </c>
      <c r="H116" s="16">
        <v>722</v>
      </c>
      <c r="I116" s="54">
        <v>722</v>
      </c>
    </row>
    <row r="117" spans="1:9" ht="22.5" x14ac:dyDescent="0.2">
      <c r="A117" s="80" t="s">
        <v>306</v>
      </c>
      <c r="B117" s="13">
        <v>3</v>
      </c>
      <c r="C117" s="14">
        <v>0</v>
      </c>
      <c r="D117" s="13">
        <v>0</v>
      </c>
      <c r="E117" s="78" t="s">
        <v>305</v>
      </c>
      <c r="F117" s="12"/>
      <c r="G117" s="16">
        <f>G118</f>
        <v>1437.81</v>
      </c>
      <c r="H117" s="16">
        <v>0</v>
      </c>
      <c r="I117" s="54">
        <v>0</v>
      </c>
    </row>
    <row r="118" spans="1:9" x14ac:dyDescent="0.2">
      <c r="A118" s="80" t="s">
        <v>29</v>
      </c>
      <c r="B118" s="13">
        <v>3</v>
      </c>
      <c r="C118" s="14">
        <v>0</v>
      </c>
      <c r="D118" s="13">
        <v>0</v>
      </c>
      <c r="E118" s="78" t="str">
        <f>E117</f>
        <v>S3080</v>
      </c>
      <c r="F118" s="12">
        <v>500</v>
      </c>
      <c r="G118" s="16">
        <f>G119</f>
        <v>1437.81</v>
      </c>
      <c r="H118" s="16">
        <v>0</v>
      </c>
      <c r="I118" s="54">
        <v>0</v>
      </c>
    </row>
    <row r="119" spans="1:9" x14ac:dyDescent="0.2">
      <c r="A119" s="80" t="s">
        <v>28</v>
      </c>
      <c r="B119" s="13">
        <v>3</v>
      </c>
      <c r="C119" s="14">
        <v>0</v>
      </c>
      <c r="D119" s="13">
        <v>0</v>
      </c>
      <c r="E119" s="78" t="str">
        <f>E118</f>
        <v>S3080</v>
      </c>
      <c r="F119" s="12">
        <v>540</v>
      </c>
      <c r="G119" s="16">
        <v>1437.81</v>
      </c>
      <c r="H119" s="16">
        <v>0</v>
      </c>
      <c r="I119" s="54">
        <v>0</v>
      </c>
    </row>
    <row r="120" spans="1:9" ht="78.75" x14ac:dyDescent="0.2">
      <c r="A120" s="80" t="s">
        <v>246</v>
      </c>
      <c r="B120" s="13">
        <v>3</v>
      </c>
      <c r="C120" s="14" t="s">
        <v>3</v>
      </c>
      <c r="D120" s="13" t="s">
        <v>2</v>
      </c>
      <c r="E120" s="78" t="s">
        <v>336</v>
      </c>
      <c r="F120" s="12" t="s">
        <v>7</v>
      </c>
      <c r="G120" s="16">
        <f>G121</f>
        <v>8150.2650000000003</v>
      </c>
      <c r="H120" s="16">
        <f t="shared" ref="H120:I121" si="43">H121</f>
        <v>8185.2650000000003</v>
      </c>
      <c r="I120" s="54">
        <f t="shared" si="43"/>
        <v>8225.2649999999994</v>
      </c>
    </row>
    <row r="121" spans="1:9" ht="22.5" x14ac:dyDescent="0.2">
      <c r="A121" s="80" t="s">
        <v>14</v>
      </c>
      <c r="B121" s="13">
        <v>3</v>
      </c>
      <c r="C121" s="14" t="s">
        <v>3</v>
      </c>
      <c r="D121" s="13" t="s">
        <v>2</v>
      </c>
      <c r="E121" s="78" t="s">
        <v>336</v>
      </c>
      <c r="F121" s="12">
        <v>200</v>
      </c>
      <c r="G121" s="16">
        <f>G122</f>
        <v>8150.2650000000003</v>
      </c>
      <c r="H121" s="16">
        <f t="shared" si="43"/>
        <v>8185.2650000000003</v>
      </c>
      <c r="I121" s="54">
        <f t="shared" si="43"/>
        <v>8225.2649999999994</v>
      </c>
    </row>
    <row r="122" spans="1:9" ht="22.5" x14ac:dyDescent="0.2">
      <c r="A122" s="3" t="s">
        <v>13</v>
      </c>
      <c r="B122" s="9">
        <v>3</v>
      </c>
      <c r="C122" s="10" t="s">
        <v>3</v>
      </c>
      <c r="D122" s="9" t="s">
        <v>2</v>
      </c>
      <c r="E122" s="11" t="s">
        <v>336</v>
      </c>
      <c r="F122" s="12">
        <v>240</v>
      </c>
      <c r="G122" s="16">
        <v>8150.2650000000003</v>
      </c>
      <c r="H122" s="16">
        <v>8185.2650000000003</v>
      </c>
      <c r="I122" s="54">
        <v>8225.2649999999994</v>
      </c>
    </row>
    <row r="123" spans="1:9" x14ac:dyDescent="0.2">
      <c r="A123" s="80" t="s">
        <v>261</v>
      </c>
      <c r="B123" s="13">
        <v>3</v>
      </c>
      <c r="C123" s="14">
        <v>0</v>
      </c>
      <c r="D123" s="13" t="s">
        <v>262</v>
      </c>
      <c r="E123" s="78">
        <v>0</v>
      </c>
      <c r="F123" s="12"/>
      <c r="G123" s="16">
        <f t="shared" ref="G123:I125" si="44">G124</f>
        <v>45200</v>
      </c>
      <c r="H123" s="16">
        <f t="shared" si="44"/>
        <v>0</v>
      </c>
      <c r="I123" s="54">
        <f t="shared" si="44"/>
        <v>0</v>
      </c>
    </row>
    <row r="124" spans="1:9" ht="33.75" x14ac:dyDescent="0.2">
      <c r="A124" s="91" t="s">
        <v>350</v>
      </c>
      <c r="B124" s="13">
        <v>3</v>
      </c>
      <c r="C124" s="14">
        <v>0</v>
      </c>
      <c r="D124" s="13" t="str">
        <f>D123</f>
        <v>R1</v>
      </c>
      <c r="E124" s="78" t="s">
        <v>260</v>
      </c>
      <c r="F124" s="12"/>
      <c r="G124" s="15">
        <f>G125</f>
        <v>45200</v>
      </c>
      <c r="H124" s="15">
        <f t="shared" si="44"/>
        <v>0</v>
      </c>
      <c r="I124" s="54">
        <f t="shared" si="44"/>
        <v>0</v>
      </c>
    </row>
    <row r="125" spans="1:9" ht="22.5" x14ac:dyDescent="0.2">
      <c r="A125" s="80" t="s">
        <v>14</v>
      </c>
      <c r="B125" s="13">
        <v>3</v>
      </c>
      <c r="C125" s="14">
        <v>0</v>
      </c>
      <c r="D125" s="13" t="str">
        <f>D124</f>
        <v>R1</v>
      </c>
      <c r="E125" s="78" t="s">
        <v>260</v>
      </c>
      <c r="F125" s="12">
        <v>200</v>
      </c>
      <c r="G125" s="15">
        <f>G126</f>
        <v>45200</v>
      </c>
      <c r="H125" s="15">
        <f t="shared" si="44"/>
        <v>0</v>
      </c>
      <c r="I125" s="54">
        <f t="shared" si="44"/>
        <v>0</v>
      </c>
    </row>
    <row r="126" spans="1:9" ht="22.5" x14ac:dyDescent="0.2">
      <c r="A126" s="80" t="s">
        <v>13</v>
      </c>
      <c r="B126" s="13">
        <v>3</v>
      </c>
      <c r="C126" s="14">
        <v>0</v>
      </c>
      <c r="D126" s="13" t="str">
        <f>D124</f>
        <v>R1</v>
      </c>
      <c r="E126" s="78" t="s">
        <v>260</v>
      </c>
      <c r="F126" s="12">
        <v>240</v>
      </c>
      <c r="G126" s="15">
        <v>45200</v>
      </c>
      <c r="H126" s="15">
        <v>0</v>
      </c>
      <c r="I126" s="54">
        <v>0</v>
      </c>
    </row>
    <row r="127" spans="1:9" x14ac:dyDescent="0.2">
      <c r="A127" s="80" t="s">
        <v>153</v>
      </c>
      <c r="B127" s="13">
        <v>3</v>
      </c>
      <c r="C127" s="14">
        <v>0</v>
      </c>
      <c r="D127" s="13" t="s">
        <v>2</v>
      </c>
      <c r="E127" s="78" t="s">
        <v>152</v>
      </c>
      <c r="F127" s="12" t="s">
        <v>7</v>
      </c>
      <c r="G127" s="16">
        <f t="shared" ref="G127:I127" si="45">G128</f>
        <v>173</v>
      </c>
      <c r="H127" s="16">
        <f t="shared" si="45"/>
        <v>173</v>
      </c>
      <c r="I127" s="54">
        <f t="shared" si="45"/>
        <v>173</v>
      </c>
    </row>
    <row r="128" spans="1:9" ht="22.5" x14ac:dyDescent="0.2">
      <c r="A128" s="80" t="s">
        <v>77</v>
      </c>
      <c r="B128" s="13">
        <v>3</v>
      </c>
      <c r="C128" s="14">
        <v>0</v>
      </c>
      <c r="D128" s="13" t="s">
        <v>2</v>
      </c>
      <c r="E128" s="78" t="s">
        <v>152</v>
      </c>
      <c r="F128" s="12">
        <v>600</v>
      </c>
      <c r="G128" s="16">
        <f t="shared" ref="G128:I128" si="46">G129</f>
        <v>173</v>
      </c>
      <c r="H128" s="16">
        <f t="shared" si="46"/>
        <v>173</v>
      </c>
      <c r="I128" s="54">
        <f t="shared" si="46"/>
        <v>173</v>
      </c>
    </row>
    <row r="129" spans="1:9" x14ac:dyDescent="0.2">
      <c r="A129" s="80" t="s">
        <v>146</v>
      </c>
      <c r="B129" s="13">
        <v>3</v>
      </c>
      <c r="C129" s="14">
        <v>0</v>
      </c>
      <c r="D129" s="13" t="s">
        <v>2</v>
      </c>
      <c r="E129" s="78" t="s">
        <v>152</v>
      </c>
      <c r="F129" s="12">
        <v>610</v>
      </c>
      <c r="G129" s="16">
        <v>173</v>
      </c>
      <c r="H129" s="16">
        <v>173</v>
      </c>
      <c r="I129" s="54">
        <v>173</v>
      </c>
    </row>
    <row r="130" spans="1:9" ht="33.75" x14ac:dyDescent="0.2">
      <c r="A130" s="52" t="s">
        <v>271</v>
      </c>
      <c r="B130" s="23" t="s">
        <v>145</v>
      </c>
      <c r="C130" s="24" t="s">
        <v>3</v>
      </c>
      <c r="D130" s="23" t="s">
        <v>2</v>
      </c>
      <c r="E130" s="25" t="s">
        <v>9</v>
      </c>
      <c r="F130" s="8" t="s">
        <v>7</v>
      </c>
      <c r="G130" s="31">
        <f>G134+G137+G140+G145+G150+G157+G164+G170+G173+G178+G181+G187+G190+G193+G196+G199+G202+G205+G211+G184+G167+G214+G131+G208+G218</f>
        <v>757425.29974999977</v>
      </c>
      <c r="H130" s="31">
        <f t="shared" ref="H130:I130" si="47">H134+H137+H140+H145+H150+H157+H164+H170+H173+H178+H181+H187+H190+H193+H196+H199+H202+H205+H211+H184+H167+H214+H131+H208+H218</f>
        <v>764275.76309999998</v>
      </c>
      <c r="I130" s="31">
        <f t="shared" si="47"/>
        <v>778090.69644999993</v>
      </c>
    </row>
    <row r="131" spans="1:9" ht="45" x14ac:dyDescent="0.2">
      <c r="A131" s="75" t="s">
        <v>324</v>
      </c>
      <c r="B131" s="9" t="s">
        <v>145</v>
      </c>
      <c r="C131" s="10" t="s">
        <v>3</v>
      </c>
      <c r="D131" s="9" t="s">
        <v>2</v>
      </c>
      <c r="E131" s="11">
        <v>76600</v>
      </c>
      <c r="F131" s="12" t="s">
        <v>7</v>
      </c>
      <c r="G131" s="16">
        <f>G132</f>
        <v>20.399999999999999</v>
      </c>
      <c r="H131" s="16">
        <f t="shared" ref="H131:I132" si="48">H132</f>
        <v>0</v>
      </c>
      <c r="I131" s="16">
        <f t="shared" si="48"/>
        <v>0</v>
      </c>
    </row>
    <row r="132" spans="1:9" ht="22.5" x14ac:dyDescent="0.2">
      <c r="A132" s="3" t="s">
        <v>77</v>
      </c>
      <c r="B132" s="9" t="s">
        <v>145</v>
      </c>
      <c r="C132" s="10" t="s">
        <v>3</v>
      </c>
      <c r="D132" s="9" t="s">
        <v>2</v>
      </c>
      <c r="E132" s="11">
        <v>76600</v>
      </c>
      <c r="F132" s="12">
        <v>600</v>
      </c>
      <c r="G132" s="16">
        <f>G133</f>
        <v>20.399999999999999</v>
      </c>
      <c r="H132" s="16">
        <f t="shared" si="48"/>
        <v>0</v>
      </c>
      <c r="I132" s="16">
        <f t="shared" si="48"/>
        <v>0</v>
      </c>
    </row>
    <row r="133" spans="1:9" x14ac:dyDescent="0.2">
      <c r="A133" s="3" t="s">
        <v>146</v>
      </c>
      <c r="B133" s="9" t="s">
        <v>145</v>
      </c>
      <c r="C133" s="10" t="s">
        <v>3</v>
      </c>
      <c r="D133" s="9" t="s">
        <v>2</v>
      </c>
      <c r="E133" s="11">
        <v>76600</v>
      </c>
      <c r="F133" s="12">
        <v>610</v>
      </c>
      <c r="G133" s="16">
        <v>20.399999999999999</v>
      </c>
      <c r="H133" s="16">
        <v>0</v>
      </c>
      <c r="I133" s="16">
        <v>0</v>
      </c>
    </row>
    <row r="134" spans="1:9" ht="33.75" x14ac:dyDescent="0.2">
      <c r="A134" s="80" t="s">
        <v>164</v>
      </c>
      <c r="B134" s="13" t="s">
        <v>145</v>
      </c>
      <c r="C134" s="14" t="s">
        <v>3</v>
      </c>
      <c r="D134" s="13" t="s">
        <v>2</v>
      </c>
      <c r="E134" s="78" t="s">
        <v>163</v>
      </c>
      <c r="F134" s="12" t="s">
        <v>7</v>
      </c>
      <c r="G134" s="16">
        <f t="shared" ref="G134:I134" si="49">G135</f>
        <v>2446.3497499999999</v>
      </c>
      <c r="H134" s="16">
        <f t="shared" si="49"/>
        <v>2471.8031000000001</v>
      </c>
      <c r="I134" s="54">
        <f t="shared" si="49"/>
        <v>2497.2564499999999</v>
      </c>
    </row>
    <row r="135" spans="1:9" ht="22.5" x14ac:dyDescent="0.2">
      <c r="A135" s="80" t="s">
        <v>77</v>
      </c>
      <c r="B135" s="13" t="s">
        <v>145</v>
      </c>
      <c r="C135" s="14" t="s">
        <v>3</v>
      </c>
      <c r="D135" s="13" t="s">
        <v>2</v>
      </c>
      <c r="E135" s="78" t="s">
        <v>163</v>
      </c>
      <c r="F135" s="12">
        <v>600</v>
      </c>
      <c r="G135" s="16">
        <f t="shared" ref="G135:I135" si="50">G136</f>
        <v>2446.3497499999999</v>
      </c>
      <c r="H135" s="16">
        <f t="shared" si="50"/>
        <v>2471.8031000000001</v>
      </c>
      <c r="I135" s="54">
        <f t="shared" si="50"/>
        <v>2497.2564499999999</v>
      </c>
    </row>
    <row r="136" spans="1:9" x14ac:dyDescent="0.2">
      <c r="A136" s="80" t="s">
        <v>146</v>
      </c>
      <c r="B136" s="13" t="s">
        <v>145</v>
      </c>
      <c r="C136" s="14" t="s">
        <v>3</v>
      </c>
      <c r="D136" s="13" t="s">
        <v>2</v>
      </c>
      <c r="E136" s="78" t="s">
        <v>163</v>
      </c>
      <c r="F136" s="12">
        <v>610</v>
      </c>
      <c r="G136" s="16">
        <v>2446.3497499999999</v>
      </c>
      <c r="H136" s="16">
        <v>2471.8031000000001</v>
      </c>
      <c r="I136" s="54">
        <v>2497.2564499999999</v>
      </c>
    </row>
    <row r="137" spans="1:9" ht="67.5" x14ac:dyDescent="0.2">
      <c r="A137" s="80" t="s">
        <v>172</v>
      </c>
      <c r="B137" s="13" t="s">
        <v>145</v>
      </c>
      <c r="C137" s="14" t="s">
        <v>3</v>
      </c>
      <c r="D137" s="13" t="s">
        <v>2</v>
      </c>
      <c r="E137" s="78" t="s">
        <v>171</v>
      </c>
      <c r="F137" s="12" t="s">
        <v>7</v>
      </c>
      <c r="G137" s="16">
        <f>G138</f>
        <v>32714.37</v>
      </c>
      <c r="H137" s="16">
        <f t="shared" ref="H137:I138" si="51">H138</f>
        <v>42345.22</v>
      </c>
      <c r="I137" s="54">
        <f t="shared" si="51"/>
        <v>44039.040000000001</v>
      </c>
    </row>
    <row r="138" spans="1:9" ht="22.5" x14ac:dyDescent="0.2">
      <c r="A138" s="80" t="s">
        <v>77</v>
      </c>
      <c r="B138" s="13" t="s">
        <v>145</v>
      </c>
      <c r="C138" s="14" t="s">
        <v>3</v>
      </c>
      <c r="D138" s="13" t="s">
        <v>2</v>
      </c>
      <c r="E138" s="78" t="s">
        <v>171</v>
      </c>
      <c r="F138" s="12">
        <v>600</v>
      </c>
      <c r="G138" s="16">
        <f>G139</f>
        <v>32714.37</v>
      </c>
      <c r="H138" s="16">
        <f t="shared" si="51"/>
        <v>42345.22</v>
      </c>
      <c r="I138" s="54">
        <f t="shared" si="51"/>
        <v>44039.040000000001</v>
      </c>
    </row>
    <row r="139" spans="1:9" x14ac:dyDescent="0.2">
      <c r="A139" s="80" t="s">
        <v>146</v>
      </c>
      <c r="B139" s="13" t="s">
        <v>145</v>
      </c>
      <c r="C139" s="14" t="s">
        <v>3</v>
      </c>
      <c r="D139" s="13" t="s">
        <v>2</v>
      </c>
      <c r="E139" s="78" t="s">
        <v>171</v>
      </c>
      <c r="F139" s="12">
        <v>610</v>
      </c>
      <c r="G139" s="16">
        <v>32714.37</v>
      </c>
      <c r="H139" s="16">
        <v>42345.22</v>
      </c>
      <c r="I139" s="54">
        <v>44039.040000000001</v>
      </c>
    </row>
    <row r="140" spans="1:9" x14ac:dyDescent="0.2">
      <c r="A140" s="80" t="s">
        <v>181</v>
      </c>
      <c r="B140" s="13" t="s">
        <v>145</v>
      </c>
      <c r="C140" s="14" t="s">
        <v>3</v>
      </c>
      <c r="D140" s="13" t="s">
        <v>2</v>
      </c>
      <c r="E140" s="78" t="s">
        <v>180</v>
      </c>
      <c r="F140" s="12" t="s">
        <v>7</v>
      </c>
      <c r="G140" s="16">
        <f>G141+G143</f>
        <v>408062.6</v>
      </c>
      <c r="H140" s="16">
        <f t="shared" ref="H140:I140" si="52">H141+H143</f>
        <v>406645.9</v>
      </c>
      <c r="I140" s="16">
        <f t="shared" si="52"/>
        <v>423336.7</v>
      </c>
    </row>
    <row r="141" spans="1:9" ht="22.5" x14ac:dyDescent="0.2">
      <c r="A141" s="80" t="s">
        <v>77</v>
      </c>
      <c r="B141" s="13" t="s">
        <v>145</v>
      </c>
      <c r="C141" s="14" t="s">
        <v>3</v>
      </c>
      <c r="D141" s="13" t="s">
        <v>2</v>
      </c>
      <c r="E141" s="78" t="s">
        <v>180</v>
      </c>
      <c r="F141" s="12">
        <v>600</v>
      </c>
      <c r="G141" s="16">
        <f t="shared" ref="G141:I141" si="53">G142</f>
        <v>406509.39599999995</v>
      </c>
      <c r="H141" s="16">
        <f t="shared" si="53"/>
        <v>403613.85400000005</v>
      </c>
      <c r="I141" s="54">
        <f t="shared" si="53"/>
        <v>418196.266</v>
      </c>
    </row>
    <row r="142" spans="1:9" x14ac:dyDescent="0.2">
      <c r="A142" s="80" t="s">
        <v>146</v>
      </c>
      <c r="B142" s="13" t="s">
        <v>145</v>
      </c>
      <c r="C142" s="14" t="s">
        <v>3</v>
      </c>
      <c r="D142" s="13" t="s">
        <v>2</v>
      </c>
      <c r="E142" s="78" t="s">
        <v>180</v>
      </c>
      <c r="F142" s="12">
        <v>610</v>
      </c>
      <c r="G142" s="16">
        <f>408062.6-1553.204</f>
        <v>406509.39599999995</v>
      </c>
      <c r="H142" s="16">
        <f>406645.9-3032.046</f>
        <v>403613.85400000005</v>
      </c>
      <c r="I142" s="54">
        <f>423336.7-5140.434</f>
        <v>418196.266</v>
      </c>
    </row>
    <row r="143" spans="1:9" x14ac:dyDescent="0.2">
      <c r="A143" s="3" t="s">
        <v>71</v>
      </c>
      <c r="B143" s="13" t="s">
        <v>145</v>
      </c>
      <c r="C143" s="14" t="s">
        <v>3</v>
      </c>
      <c r="D143" s="13" t="s">
        <v>2</v>
      </c>
      <c r="E143" s="78" t="s">
        <v>180</v>
      </c>
      <c r="F143" s="12">
        <v>800</v>
      </c>
      <c r="G143" s="16">
        <f>G144</f>
        <v>1553.204</v>
      </c>
      <c r="H143" s="16">
        <f t="shared" ref="H143:I143" si="54">H144</f>
        <v>3032.0459999999998</v>
      </c>
      <c r="I143" s="16">
        <f t="shared" si="54"/>
        <v>5140.4340000000002</v>
      </c>
    </row>
    <row r="144" spans="1:9" ht="33.75" x14ac:dyDescent="0.2">
      <c r="A144" s="3" t="s">
        <v>112</v>
      </c>
      <c r="B144" s="13" t="s">
        <v>145</v>
      </c>
      <c r="C144" s="14" t="s">
        <v>3</v>
      </c>
      <c r="D144" s="13" t="s">
        <v>2</v>
      </c>
      <c r="E144" s="78" t="s">
        <v>180</v>
      </c>
      <c r="F144" s="12">
        <v>810</v>
      </c>
      <c r="G144" s="16">
        <v>1553.204</v>
      </c>
      <c r="H144" s="16">
        <v>3032.0459999999998</v>
      </c>
      <c r="I144" s="54">
        <v>5140.4340000000002</v>
      </c>
    </row>
    <row r="145" spans="1:9" ht="33.75" x14ac:dyDescent="0.2">
      <c r="A145" s="3" t="s">
        <v>326</v>
      </c>
      <c r="B145" s="13" t="s">
        <v>145</v>
      </c>
      <c r="C145" s="14" t="s">
        <v>3</v>
      </c>
      <c r="D145" s="13" t="s">
        <v>2</v>
      </c>
      <c r="E145" s="78" t="s">
        <v>150</v>
      </c>
      <c r="F145" s="12" t="s">
        <v>7</v>
      </c>
      <c r="G145" s="16">
        <f>G146+G148</f>
        <v>7141.98</v>
      </c>
      <c r="H145" s="16">
        <f t="shared" ref="H145:I145" si="55">H146+H148</f>
        <v>8256.34</v>
      </c>
      <c r="I145" s="16">
        <f t="shared" si="55"/>
        <v>8325.7999999999993</v>
      </c>
    </row>
    <row r="146" spans="1:9" ht="22.5" x14ac:dyDescent="0.2">
      <c r="A146" s="80" t="s">
        <v>77</v>
      </c>
      <c r="B146" s="13" t="s">
        <v>145</v>
      </c>
      <c r="C146" s="14" t="s">
        <v>3</v>
      </c>
      <c r="D146" s="13" t="s">
        <v>2</v>
      </c>
      <c r="E146" s="78" t="s">
        <v>150</v>
      </c>
      <c r="F146" s="12">
        <v>600</v>
      </c>
      <c r="G146" s="16">
        <f>G147</f>
        <v>7047.78</v>
      </c>
      <c r="H146" s="16">
        <f t="shared" ref="H146:I146" si="56">H147</f>
        <v>8090.14</v>
      </c>
      <c r="I146" s="16">
        <f t="shared" si="56"/>
        <v>8067.7999999999993</v>
      </c>
    </row>
    <row r="147" spans="1:9" x14ac:dyDescent="0.2">
      <c r="A147" s="80" t="s">
        <v>146</v>
      </c>
      <c r="B147" s="13" t="s">
        <v>145</v>
      </c>
      <c r="C147" s="14" t="s">
        <v>3</v>
      </c>
      <c r="D147" s="13" t="s">
        <v>2</v>
      </c>
      <c r="E147" s="78" t="s">
        <v>150</v>
      </c>
      <c r="F147" s="12">
        <v>610</v>
      </c>
      <c r="G147" s="16">
        <f>7141.98-94.2</f>
        <v>7047.78</v>
      </c>
      <c r="H147" s="16">
        <f>8256.34-166.2</f>
        <v>8090.14</v>
      </c>
      <c r="I147" s="16">
        <f>8325.8-258</f>
        <v>8067.7999999999993</v>
      </c>
    </row>
    <row r="148" spans="1:9" x14ac:dyDescent="0.2">
      <c r="A148" s="3" t="s">
        <v>71</v>
      </c>
      <c r="B148" s="13" t="s">
        <v>145</v>
      </c>
      <c r="C148" s="14" t="s">
        <v>3</v>
      </c>
      <c r="D148" s="13" t="s">
        <v>2</v>
      </c>
      <c r="E148" s="78" t="s">
        <v>150</v>
      </c>
      <c r="F148" s="12">
        <v>800</v>
      </c>
      <c r="G148" s="16">
        <f>G149</f>
        <v>94.2</v>
      </c>
      <c r="H148" s="16">
        <f t="shared" ref="H148:I148" si="57">H149</f>
        <v>166.2</v>
      </c>
      <c r="I148" s="16">
        <f t="shared" si="57"/>
        <v>258</v>
      </c>
    </row>
    <row r="149" spans="1:9" ht="33.75" x14ac:dyDescent="0.2">
      <c r="A149" s="3" t="s">
        <v>112</v>
      </c>
      <c r="B149" s="13" t="s">
        <v>145</v>
      </c>
      <c r="C149" s="14" t="s">
        <v>3</v>
      </c>
      <c r="D149" s="13" t="s">
        <v>2</v>
      </c>
      <c r="E149" s="78" t="s">
        <v>150</v>
      </c>
      <c r="F149" s="12">
        <v>810</v>
      </c>
      <c r="G149" s="16">
        <v>94.2</v>
      </c>
      <c r="H149" s="16">
        <v>166.2</v>
      </c>
      <c r="I149" s="16">
        <v>258</v>
      </c>
    </row>
    <row r="150" spans="1:9" ht="22.5" x14ac:dyDescent="0.2">
      <c r="A150" s="80" t="s">
        <v>158</v>
      </c>
      <c r="B150" s="13" t="s">
        <v>145</v>
      </c>
      <c r="C150" s="14" t="s">
        <v>3</v>
      </c>
      <c r="D150" s="13" t="s">
        <v>2</v>
      </c>
      <c r="E150" s="78" t="s">
        <v>11</v>
      </c>
      <c r="F150" s="12" t="s">
        <v>7</v>
      </c>
      <c r="G150" s="16">
        <f>G151+G153+G155</f>
        <v>4481.6999999999989</v>
      </c>
      <c r="H150" s="16">
        <f t="shared" ref="H150:I150" si="58">H151+H153+H155</f>
        <v>4523.5999999999995</v>
      </c>
      <c r="I150" s="54">
        <f t="shared" si="58"/>
        <v>4692.5999999999995</v>
      </c>
    </row>
    <row r="151" spans="1:9" ht="45" x14ac:dyDescent="0.2">
      <c r="A151" s="80" t="s">
        <v>6</v>
      </c>
      <c r="B151" s="13" t="s">
        <v>145</v>
      </c>
      <c r="C151" s="14" t="s">
        <v>3</v>
      </c>
      <c r="D151" s="13" t="s">
        <v>2</v>
      </c>
      <c r="E151" s="78" t="s">
        <v>11</v>
      </c>
      <c r="F151" s="12">
        <v>100</v>
      </c>
      <c r="G151" s="15">
        <f>G152</f>
        <v>4419.2999999999993</v>
      </c>
      <c r="H151" s="15">
        <f t="shared" ref="H151:I151" si="59">H152</f>
        <v>4461.2</v>
      </c>
      <c r="I151" s="54">
        <f t="shared" si="59"/>
        <v>4630.2</v>
      </c>
    </row>
    <row r="152" spans="1:9" ht="22.5" x14ac:dyDescent="0.2">
      <c r="A152" s="80" t="s">
        <v>5</v>
      </c>
      <c r="B152" s="13" t="s">
        <v>145</v>
      </c>
      <c r="C152" s="14" t="s">
        <v>3</v>
      </c>
      <c r="D152" s="13" t="s">
        <v>2</v>
      </c>
      <c r="E152" s="78" t="s">
        <v>11</v>
      </c>
      <c r="F152" s="12">
        <v>120</v>
      </c>
      <c r="G152" s="15">
        <f>4184.4+234.9</f>
        <v>4419.2999999999993</v>
      </c>
      <c r="H152" s="15">
        <v>4461.2</v>
      </c>
      <c r="I152" s="54">
        <v>4630.2</v>
      </c>
    </row>
    <row r="153" spans="1:9" ht="22.5" x14ac:dyDescent="0.2">
      <c r="A153" s="80" t="s">
        <v>14</v>
      </c>
      <c r="B153" s="13" t="s">
        <v>145</v>
      </c>
      <c r="C153" s="14" t="s">
        <v>3</v>
      </c>
      <c r="D153" s="13" t="s">
        <v>2</v>
      </c>
      <c r="E153" s="78" t="s">
        <v>11</v>
      </c>
      <c r="F153" s="12">
        <v>200</v>
      </c>
      <c r="G153" s="15">
        <f>G154</f>
        <v>61.9</v>
      </c>
      <c r="H153" s="15">
        <f t="shared" ref="H153:I153" si="60">H154</f>
        <v>61.9</v>
      </c>
      <c r="I153" s="54">
        <f t="shared" si="60"/>
        <v>61.9</v>
      </c>
    </row>
    <row r="154" spans="1:9" ht="22.5" x14ac:dyDescent="0.2">
      <c r="A154" s="80" t="s">
        <v>13</v>
      </c>
      <c r="B154" s="13" t="s">
        <v>145</v>
      </c>
      <c r="C154" s="14" t="s">
        <v>3</v>
      </c>
      <c r="D154" s="13" t="s">
        <v>2</v>
      </c>
      <c r="E154" s="78" t="s">
        <v>11</v>
      </c>
      <c r="F154" s="12">
        <v>240</v>
      </c>
      <c r="G154" s="15">
        <v>61.9</v>
      </c>
      <c r="H154" s="15">
        <v>61.9</v>
      </c>
      <c r="I154" s="54">
        <v>61.9</v>
      </c>
    </row>
    <row r="155" spans="1:9" x14ac:dyDescent="0.2">
      <c r="A155" s="80" t="s">
        <v>71</v>
      </c>
      <c r="B155" s="13" t="s">
        <v>145</v>
      </c>
      <c r="C155" s="14" t="s">
        <v>3</v>
      </c>
      <c r="D155" s="13" t="s">
        <v>2</v>
      </c>
      <c r="E155" s="78" t="s">
        <v>11</v>
      </c>
      <c r="F155" s="12">
        <v>800</v>
      </c>
      <c r="G155" s="15">
        <f>G156</f>
        <v>0.5</v>
      </c>
      <c r="H155" s="15">
        <f t="shared" ref="H155:I155" si="61">H156</f>
        <v>0.5</v>
      </c>
      <c r="I155" s="54">
        <f t="shared" si="61"/>
        <v>0.5</v>
      </c>
    </row>
    <row r="156" spans="1:9" x14ac:dyDescent="0.2">
      <c r="A156" s="80" t="s">
        <v>70</v>
      </c>
      <c r="B156" s="13" t="s">
        <v>145</v>
      </c>
      <c r="C156" s="14" t="s">
        <v>3</v>
      </c>
      <c r="D156" s="13" t="s">
        <v>2</v>
      </c>
      <c r="E156" s="78" t="s">
        <v>11</v>
      </c>
      <c r="F156" s="12">
        <v>850</v>
      </c>
      <c r="G156" s="15">
        <v>0.5</v>
      </c>
      <c r="H156" s="15">
        <v>0.5</v>
      </c>
      <c r="I156" s="54">
        <v>0.5</v>
      </c>
    </row>
    <row r="157" spans="1:9" ht="22.5" x14ac:dyDescent="0.2">
      <c r="A157" s="80" t="s">
        <v>73</v>
      </c>
      <c r="B157" s="13" t="s">
        <v>145</v>
      </c>
      <c r="C157" s="14" t="s">
        <v>3</v>
      </c>
      <c r="D157" s="13" t="s">
        <v>2</v>
      </c>
      <c r="E157" s="78" t="s">
        <v>69</v>
      </c>
      <c r="F157" s="12" t="s">
        <v>7</v>
      </c>
      <c r="G157" s="16">
        <f>G158+G160+G162</f>
        <v>9807.1</v>
      </c>
      <c r="H157" s="16">
        <f t="shared" ref="H157:I157" si="62">H158+H160+H162</f>
        <v>9896.3000000000011</v>
      </c>
      <c r="I157" s="54">
        <f t="shared" si="62"/>
        <v>10256.5</v>
      </c>
    </row>
    <row r="158" spans="1:9" ht="45" x14ac:dyDescent="0.2">
      <c r="A158" s="80" t="s">
        <v>6</v>
      </c>
      <c r="B158" s="13" t="s">
        <v>145</v>
      </c>
      <c r="C158" s="14" t="s">
        <v>3</v>
      </c>
      <c r="D158" s="13" t="s">
        <v>2</v>
      </c>
      <c r="E158" s="78" t="s">
        <v>69</v>
      </c>
      <c r="F158" s="12">
        <v>100</v>
      </c>
      <c r="G158" s="15">
        <v>9115.4</v>
      </c>
      <c r="H158" s="15">
        <v>9204.6</v>
      </c>
      <c r="I158" s="54">
        <v>9564.7999999999993</v>
      </c>
    </row>
    <row r="159" spans="1:9" x14ac:dyDescent="0.2">
      <c r="A159" s="80" t="s">
        <v>72</v>
      </c>
      <c r="B159" s="13" t="s">
        <v>145</v>
      </c>
      <c r="C159" s="14" t="s">
        <v>3</v>
      </c>
      <c r="D159" s="13" t="s">
        <v>2</v>
      </c>
      <c r="E159" s="78" t="s">
        <v>69</v>
      </c>
      <c r="F159" s="12">
        <v>110</v>
      </c>
      <c r="G159" s="15">
        <v>9115.4</v>
      </c>
      <c r="H159" s="15">
        <v>9204.6</v>
      </c>
      <c r="I159" s="54">
        <v>9564.7999999999993</v>
      </c>
    </row>
    <row r="160" spans="1:9" ht="22.5" x14ac:dyDescent="0.2">
      <c r="A160" s="80" t="s">
        <v>14</v>
      </c>
      <c r="B160" s="13" t="s">
        <v>145</v>
      </c>
      <c r="C160" s="14" t="s">
        <v>3</v>
      </c>
      <c r="D160" s="13" t="s">
        <v>2</v>
      </c>
      <c r="E160" s="78" t="s">
        <v>69</v>
      </c>
      <c r="F160" s="12">
        <v>200</v>
      </c>
      <c r="G160" s="15">
        <v>685.5</v>
      </c>
      <c r="H160" s="15">
        <v>685.5</v>
      </c>
      <c r="I160" s="54">
        <v>685.5</v>
      </c>
    </row>
    <row r="161" spans="1:9" ht="22.5" x14ac:dyDescent="0.2">
      <c r="A161" s="80" t="s">
        <v>13</v>
      </c>
      <c r="B161" s="13" t="s">
        <v>145</v>
      </c>
      <c r="C161" s="14" t="s">
        <v>3</v>
      </c>
      <c r="D161" s="13" t="s">
        <v>2</v>
      </c>
      <c r="E161" s="78" t="s">
        <v>69</v>
      </c>
      <c r="F161" s="12">
        <v>240</v>
      </c>
      <c r="G161" s="15">
        <v>685.5</v>
      </c>
      <c r="H161" s="15">
        <v>685.5</v>
      </c>
      <c r="I161" s="54">
        <v>685.5</v>
      </c>
    </row>
    <row r="162" spans="1:9" x14ac:dyDescent="0.2">
      <c r="A162" s="80" t="s">
        <v>71</v>
      </c>
      <c r="B162" s="13" t="s">
        <v>145</v>
      </c>
      <c r="C162" s="14" t="s">
        <v>3</v>
      </c>
      <c r="D162" s="13" t="s">
        <v>2</v>
      </c>
      <c r="E162" s="78" t="s">
        <v>69</v>
      </c>
      <c r="F162" s="12">
        <v>800</v>
      </c>
      <c r="G162" s="15">
        <v>6.2</v>
      </c>
      <c r="H162" s="15">
        <v>6.2</v>
      </c>
      <c r="I162" s="54">
        <v>6.2</v>
      </c>
    </row>
    <row r="163" spans="1:9" x14ac:dyDescent="0.2">
      <c r="A163" s="80" t="s">
        <v>70</v>
      </c>
      <c r="B163" s="13" t="s">
        <v>145</v>
      </c>
      <c r="C163" s="14" t="s">
        <v>3</v>
      </c>
      <c r="D163" s="13" t="s">
        <v>2</v>
      </c>
      <c r="E163" s="78" t="s">
        <v>69</v>
      </c>
      <c r="F163" s="12">
        <v>850</v>
      </c>
      <c r="G163" s="15">
        <v>6.2</v>
      </c>
      <c r="H163" s="15">
        <v>6.2</v>
      </c>
      <c r="I163" s="54">
        <v>6.2</v>
      </c>
    </row>
    <row r="164" spans="1:9" ht="22.5" x14ac:dyDescent="0.2">
      <c r="A164" s="80" t="s">
        <v>170</v>
      </c>
      <c r="B164" s="13" t="s">
        <v>145</v>
      </c>
      <c r="C164" s="14" t="s">
        <v>3</v>
      </c>
      <c r="D164" s="13" t="s">
        <v>2</v>
      </c>
      <c r="E164" s="78" t="s">
        <v>169</v>
      </c>
      <c r="F164" s="12" t="s">
        <v>7</v>
      </c>
      <c r="G164" s="16">
        <f t="shared" ref="G164:I164" si="63">G165</f>
        <v>11923.5</v>
      </c>
      <c r="H164" s="16">
        <f t="shared" si="63"/>
        <v>11954.3</v>
      </c>
      <c r="I164" s="54">
        <f t="shared" si="63"/>
        <v>12148.3</v>
      </c>
    </row>
    <row r="165" spans="1:9" ht="22.5" x14ac:dyDescent="0.2">
      <c r="A165" s="80" t="s">
        <v>77</v>
      </c>
      <c r="B165" s="13" t="s">
        <v>145</v>
      </c>
      <c r="C165" s="14" t="s">
        <v>3</v>
      </c>
      <c r="D165" s="13" t="s">
        <v>2</v>
      </c>
      <c r="E165" s="78" t="s">
        <v>169</v>
      </c>
      <c r="F165" s="12">
        <v>600</v>
      </c>
      <c r="G165" s="16">
        <f t="shared" ref="G165:I165" si="64">G166</f>
        <v>11923.5</v>
      </c>
      <c r="H165" s="16">
        <f t="shared" si="64"/>
        <v>11954.3</v>
      </c>
      <c r="I165" s="54">
        <f t="shared" si="64"/>
        <v>12148.3</v>
      </c>
    </row>
    <row r="166" spans="1:9" x14ac:dyDescent="0.2">
      <c r="A166" s="80" t="s">
        <v>146</v>
      </c>
      <c r="B166" s="13" t="s">
        <v>145</v>
      </c>
      <c r="C166" s="14" t="s">
        <v>3</v>
      </c>
      <c r="D166" s="13" t="s">
        <v>2</v>
      </c>
      <c r="E166" s="78" t="s">
        <v>169</v>
      </c>
      <c r="F166" s="12">
        <v>610</v>
      </c>
      <c r="G166" s="16">
        <v>11923.5</v>
      </c>
      <c r="H166" s="16">
        <v>11954.3</v>
      </c>
      <c r="I166" s="54">
        <v>12148.3</v>
      </c>
    </row>
    <row r="167" spans="1:9" x14ac:dyDescent="0.2">
      <c r="A167" s="3" t="s">
        <v>329</v>
      </c>
      <c r="B167" s="13" t="s">
        <v>145</v>
      </c>
      <c r="C167" s="14" t="s">
        <v>3</v>
      </c>
      <c r="D167" s="13" t="s">
        <v>2</v>
      </c>
      <c r="E167" s="78">
        <v>80490</v>
      </c>
      <c r="F167" s="12" t="s">
        <v>7</v>
      </c>
      <c r="G167" s="16">
        <f>G168</f>
        <v>8035.7</v>
      </c>
      <c r="H167" s="16">
        <f t="shared" ref="H167:I168" si="65">H168</f>
        <v>0</v>
      </c>
      <c r="I167" s="16">
        <f t="shared" si="65"/>
        <v>0</v>
      </c>
    </row>
    <row r="168" spans="1:9" ht="22.5" x14ac:dyDescent="0.2">
      <c r="A168" s="3" t="s">
        <v>77</v>
      </c>
      <c r="B168" s="13" t="s">
        <v>145</v>
      </c>
      <c r="C168" s="14" t="s">
        <v>3</v>
      </c>
      <c r="D168" s="13" t="s">
        <v>2</v>
      </c>
      <c r="E168" s="78">
        <v>80490</v>
      </c>
      <c r="F168" s="12">
        <v>600</v>
      </c>
      <c r="G168" s="16">
        <f>G169</f>
        <v>8035.7</v>
      </c>
      <c r="H168" s="16">
        <f t="shared" si="65"/>
        <v>0</v>
      </c>
      <c r="I168" s="16">
        <f t="shared" si="65"/>
        <v>0</v>
      </c>
    </row>
    <row r="169" spans="1:9" x14ac:dyDescent="0.2">
      <c r="A169" s="3" t="s">
        <v>146</v>
      </c>
      <c r="B169" s="13" t="s">
        <v>145</v>
      </c>
      <c r="C169" s="14" t="s">
        <v>3</v>
      </c>
      <c r="D169" s="13" t="s">
        <v>2</v>
      </c>
      <c r="E169" s="78">
        <v>80490</v>
      </c>
      <c r="F169" s="12">
        <v>610</v>
      </c>
      <c r="G169" s="16">
        <v>8035.7</v>
      </c>
      <c r="H169" s="16">
        <v>0</v>
      </c>
      <c r="I169" s="54">
        <v>0</v>
      </c>
    </row>
    <row r="170" spans="1:9" x14ac:dyDescent="0.2">
      <c r="A170" s="80" t="s">
        <v>179</v>
      </c>
      <c r="B170" s="13" t="s">
        <v>145</v>
      </c>
      <c r="C170" s="14" t="s">
        <v>3</v>
      </c>
      <c r="D170" s="13" t="s">
        <v>2</v>
      </c>
      <c r="E170" s="78" t="s">
        <v>178</v>
      </c>
      <c r="F170" s="12" t="s">
        <v>7</v>
      </c>
      <c r="G170" s="16">
        <f t="shared" ref="G170:I170" si="66">G171</f>
        <v>300</v>
      </c>
      <c r="H170" s="16">
        <f t="shared" si="66"/>
        <v>300</v>
      </c>
      <c r="I170" s="54">
        <f t="shared" si="66"/>
        <v>300</v>
      </c>
    </row>
    <row r="171" spans="1:9" ht="22.5" x14ac:dyDescent="0.2">
      <c r="A171" s="80" t="s">
        <v>77</v>
      </c>
      <c r="B171" s="13" t="s">
        <v>145</v>
      </c>
      <c r="C171" s="14" t="s">
        <v>3</v>
      </c>
      <c r="D171" s="13" t="s">
        <v>2</v>
      </c>
      <c r="E171" s="78" t="s">
        <v>178</v>
      </c>
      <c r="F171" s="12">
        <v>600</v>
      </c>
      <c r="G171" s="16">
        <f t="shared" ref="G171:I171" si="67">G172</f>
        <v>300</v>
      </c>
      <c r="H171" s="16">
        <f t="shared" si="67"/>
        <v>300</v>
      </c>
      <c r="I171" s="54">
        <f t="shared" si="67"/>
        <v>300</v>
      </c>
    </row>
    <row r="172" spans="1:9" x14ac:dyDescent="0.2">
      <c r="A172" s="80" t="s">
        <v>146</v>
      </c>
      <c r="B172" s="13" t="s">
        <v>145</v>
      </c>
      <c r="C172" s="14" t="s">
        <v>3</v>
      </c>
      <c r="D172" s="13" t="s">
        <v>2</v>
      </c>
      <c r="E172" s="78" t="s">
        <v>178</v>
      </c>
      <c r="F172" s="12">
        <v>610</v>
      </c>
      <c r="G172" s="16">
        <v>300</v>
      </c>
      <c r="H172" s="16">
        <v>300</v>
      </c>
      <c r="I172" s="54">
        <v>300</v>
      </c>
    </row>
    <row r="173" spans="1:9" x14ac:dyDescent="0.2">
      <c r="A173" s="80" t="s">
        <v>177</v>
      </c>
      <c r="B173" s="13" t="s">
        <v>145</v>
      </c>
      <c r="C173" s="14" t="s">
        <v>3</v>
      </c>
      <c r="D173" s="13" t="s">
        <v>2</v>
      </c>
      <c r="E173" s="78" t="s">
        <v>176</v>
      </c>
      <c r="F173" s="12" t="s">
        <v>7</v>
      </c>
      <c r="G173" s="15">
        <f>G174+G176</f>
        <v>412</v>
      </c>
      <c r="H173" s="15">
        <f t="shared" ref="H173:I173" si="68">H174+H176</f>
        <v>412</v>
      </c>
      <c r="I173" s="54">
        <f t="shared" si="68"/>
        <v>412</v>
      </c>
    </row>
    <row r="174" spans="1:9" x14ac:dyDescent="0.2">
      <c r="A174" s="80" t="s">
        <v>40</v>
      </c>
      <c r="B174" s="13" t="s">
        <v>145</v>
      </c>
      <c r="C174" s="14" t="s">
        <v>3</v>
      </c>
      <c r="D174" s="13" t="s">
        <v>2</v>
      </c>
      <c r="E174" s="78" t="s">
        <v>176</v>
      </c>
      <c r="F174" s="12">
        <v>300</v>
      </c>
      <c r="G174" s="15">
        <f>G175</f>
        <v>100</v>
      </c>
      <c r="H174" s="15">
        <f t="shared" ref="H174:I174" si="69">H175</f>
        <v>100</v>
      </c>
      <c r="I174" s="54">
        <f t="shared" si="69"/>
        <v>100</v>
      </c>
    </row>
    <row r="175" spans="1:9" ht="22.5" x14ac:dyDescent="0.2">
      <c r="A175" s="80" t="s">
        <v>44</v>
      </c>
      <c r="B175" s="13" t="s">
        <v>145</v>
      </c>
      <c r="C175" s="14" t="s">
        <v>3</v>
      </c>
      <c r="D175" s="13" t="s">
        <v>2</v>
      </c>
      <c r="E175" s="78" t="s">
        <v>176</v>
      </c>
      <c r="F175" s="12">
        <v>320</v>
      </c>
      <c r="G175" s="15">
        <v>100</v>
      </c>
      <c r="H175" s="15">
        <v>100</v>
      </c>
      <c r="I175" s="54">
        <v>100</v>
      </c>
    </row>
    <row r="176" spans="1:9" ht="22.5" x14ac:dyDescent="0.2">
      <c r="A176" s="80" t="s">
        <v>77</v>
      </c>
      <c r="B176" s="13" t="s">
        <v>145</v>
      </c>
      <c r="C176" s="14" t="s">
        <v>3</v>
      </c>
      <c r="D176" s="13" t="s">
        <v>2</v>
      </c>
      <c r="E176" s="78" t="s">
        <v>176</v>
      </c>
      <c r="F176" s="12">
        <v>600</v>
      </c>
      <c r="G176" s="15">
        <f>G177</f>
        <v>312</v>
      </c>
      <c r="H176" s="15">
        <f t="shared" ref="H176:I176" si="70">H177</f>
        <v>312</v>
      </c>
      <c r="I176" s="54">
        <f t="shared" si="70"/>
        <v>312</v>
      </c>
    </row>
    <row r="177" spans="1:9" x14ac:dyDescent="0.2">
      <c r="A177" s="80" t="s">
        <v>146</v>
      </c>
      <c r="B177" s="13" t="s">
        <v>145</v>
      </c>
      <c r="C177" s="14" t="s">
        <v>3</v>
      </c>
      <c r="D177" s="13" t="s">
        <v>2</v>
      </c>
      <c r="E177" s="78" t="s">
        <v>176</v>
      </c>
      <c r="F177" s="12">
        <v>610</v>
      </c>
      <c r="G177" s="15">
        <v>312</v>
      </c>
      <c r="H177" s="15">
        <v>312</v>
      </c>
      <c r="I177" s="54">
        <v>312</v>
      </c>
    </row>
    <row r="178" spans="1:9" x14ac:dyDescent="0.2">
      <c r="A178" s="80" t="s">
        <v>168</v>
      </c>
      <c r="B178" s="13" t="s">
        <v>145</v>
      </c>
      <c r="C178" s="14" t="s">
        <v>3</v>
      </c>
      <c r="D178" s="13" t="s">
        <v>2</v>
      </c>
      <c r="E178" s="78" t="s">
        <v>167</v>
      </c>
      <c r="F178" s="12" t="s">
        <v>7</v>
      </c>
      <c r="G178" s="16">
        <f t="shared" ref="G178:I178" si="71">G179</f>
        <v>155</v>
      </c>
      <c r="H178" s="16">
        <f t="shared" si="71"/>
        <v>155</v>
      </c>
      <c r="I178" s="54">
        <f t="shared" si="71"/>
        <v>155</v>
      </c>
    </row>
    <row r="179" spans="1:9" ht="22.5" x14ac:dyDescent="0.2">
      <c r="A179" s="80" t="s">
        <v>77</v>
      </c>
      <c r="B179" s="13" t="s">
        <v>145</v>
      </c>
      <c r="C179" s="14" t="s">
        <v>3</v>
      </c>
      <c r="D179" s="13" t="s">
        <v>2</v>
      </c>
      <c r="E179" s="78" t="s">
        <v>167</v>
      </c>
      <c r="F179" s="12">
        <v>600</v>
      </c>
      <c r="G179" s="16">
        <f t="shared" ref="G179:I179" si="72">G180</f>
        <v>155</v>
      </c>
      <c r="H179" s="16">
        <f t="shared" si="72"/>
        <v>155</v>
      </c>
      <c r="I179" s="54">
        <f t="shared" si="72"/>
        <v>155</v>
      </c>
    </row>
    <row r="180" spans="1:9" x14ac:dyDescent="0.2">
      <c r="A180" s="80" t="s">
        <v>146</v>
      </c>
      <c r="B180" s="13" t="s">
        <v>145</v>
      </c>
      <c r="C180" s="14" t="s">
        <v>3</v>
      </c>
      <c r="D180" s="13" t="s">
        <v>2</v>
      </c>
      <c r="E180" s="78" t="s">
        <v>167</v>
      </c>
      <c r="F180" s="12">
        <v>610</v>
      </c>
      <c r="G180" s="16">
        <v>155</v>
      </c>
      <c r="H180" s="16">
        <v>155</v>
      </c>
      <c r="I180" s="54">
        <v>155</v>
      </c>
    </row>
    <row r="181" spans="1:9" x14ac:dyDescent="0.2">
      <c r="A181" s="80" t="s">
        <v>186</v>
      </c>
      <c r="B181" s="13" t="s">
        <v>145</v>
      </c>
      <c r="C181" s="14" t="s">
        <v>3</v>
      </c>
      <c r="D181" s="13" t="s">
        <v>2</v>
      </c>
      <c r="E181" s="78" t="s">
        <v>185</v>
      </c>
      <c r="F181" s="12" t="s">
        <v>7</v>
      </c>
      <c r="G181" s="16">
        <f t="shared" ref="G181:I181" si="73">G182</f>
        <v>158</v>
      </c>
      <c r="H181" s="16">
        <f t="shared" si="73"/>
        <v>158</v>
      </c>
      <c r="I181" s="54">
        <f t="shared" si="73"/>
        <v>158</v>
      </c>
    </row>
    <row r="182" spans="1:9" ht="22.5" x14ac:dyDescent="0.2">
      <c r="A182" s="80" t="s">
        <v>77</v>
      </c>
      <c r="B182" s="13" t="s">
        <v>145</v>
      </c>
      <c r="C182" s="14" t="s">
        <v>3</v>
      </c>
      <c r="D182" s="13" t="s">
        <v>2</v>
      </c>
      <c r="E182" s="78" t="s">
        <v>185</v>
      </c>
      <c r="F182" s="12">
        <v>600</v>
      </c>
      <c r="G182" s="16">
        <f t="shared" ref="G182:I182" si="74">G183</f>
        <v>158</v>
      </c>
      <c r="H182" s="16">
        <f t="shared" si="74"/>
        <v>158</v>
      </c>
      <c r="I182" s="54">
        <f t="shared" si="74"/>
        <v>158</v>
      </c>
    </row>
    <row r="183" spans="1:9" x14ac:dyDescent="0.2">
      <c r="A183" s="80" t="s">
        <v>146</v>
      </c>
      <c r="B183" s="13" t="s">
        <v>145</v>
      </c>
      <c r="C183" s="14" t="s">
        <v>3</v>
      </c>
      <c r="D183" s="13" t="s">
        <v>2</v>
      </c>
      <c r="E183" s="78" t="s">
        <v>185</v>
      </c>
      <c r="F183" s="12">
        <v>610</v>
      </c>
      <c r="G183" s="16">
        <v>158</v>
      </c>
      <c r="H183" s="16">
        <v>158</v>
      </c>
      <c r="I183" s="54">
        <v>158</v>
      </c>
    </row>
    <row r="184" spans="1:9" ht="45" x14ac:dyDescent="0.2">
      <c r="A184" s="3" t="s">
        <v>303</v>
      </c>
      <c r="B184" s="9" t="s">
        <v>145</v>
      </c>
      <c r="C184" s="10" t="s">
        <v>3</v>
      </c>
      <c r="D184" s="9" t="s">
        <v>2</v>
      </c>
      <c r="E184" s="11">
        <v>84060</v>
      </c>
      <c r="F184" s="12"/>
      <c r="G184" s="15">
        <f>G185</f>
        <v>1505</v>
      </c>
      <c r="H184" s="15">
        <f t="shared" ref="H184:I185" si="75">H185</f>
        <v>1505</v>
      </c>
      <c r="I184" s="54">
        <f t="shared" si="75"/>
        <v>1505</v>
      </c>
    </row>
    <row r="185" spans="1:9" ht="22.5" x14ac:dyDescent="0.2">
      <c r="A185" s="3" t="s">
        <v>77</v>
      </c>
      <c r="B185" s="9" t="s">
        <v>145</v>
      </c>
      <c r="C185" s="10" t="s">
        <v>3</v>
      </c>
      <c r="D185" s="9" t="s">
        <v>2</v>
      </c>
      <c r="E185" s="11">
        <v>84060</v>
      </c>
      <c r="F185" s="12">
        <v>600</v>
      </c>
      <c r="G185" s="15">
        <f>G186</f>
        <v>1505</v>
      </c>
      <c r="H185" s="15">
        <f t="shared" si="75"/>
        <v>1505</v>
      </c>
      <c r="I185" s="54">
        <f t="shared" si="75"/>
        <v>1505</v>
      </c>
    </row>
    <row r="186" spans="1:9" x14ac:dyDescent="0.2">
      <c r="A186" s="3" t="s">
        <v>146</v>
      </c>
      <c r="B186" s="9" t="s">
        <v>145</v>
      </c>
      <c r="C186" s="10" t="s">
        <v>3</v>
      </c>
      <c r="D186" s="9" t="s">
        <v>2</v>
      </c>
      <c r="E186" s="11">
        <v>84060</v>
      </c>
      <c r="F186" s="12">
        <v>610</v>
      </c>
      <c r="G186" s="15">
        <v>1505</v>
      </c>
      <c r="H186" s="15">
        <v>1505</v>
      </c>
      <c r="I186" s="54">
        <v>1505</v>
      </c>
    </row>
    <row r="187" spans="1:9" ht="45" x14ac:dyDescent="0.2">
      <c r="A187" s="80" t="s">
        <v>242</v>
      </c>
      <c r="B187" s="13" t="s">
        <v>145</v>
      </c>
      <c r="C187" s="14" t="s">
        <v>3</v>
      </c>
      <c r="D187" s="13" t="s">
        <v>2</v>
      </c>
      <c r="E187" s="78" t="s">
        <v>157</v>
      </c>
      <c r="F187" s="12" t="s">
        <v>7</v>
      </c>
      <c r="G187" s="16">
        <f t="shared" ref="G187:I188" si="76">G188</f>
        <v>279</v>
      </c>
      <c r="H187" s="16">
        <f t="shared" si="76"/>
        <v>279</v>
      </c>
      <c r="I187" s="54">
        <f t="shared" si="76"/>
        <v>279</v>
      </c>
    </row>
    <row r="188" spans="1:9" ht="22.5" x14ac:dyDescent="0.2">
      <c r="A188" s="80" t="s">
        <v>77</v>
      </c>
      <c r="B188" s="13" t="s">
        <v>145</v>
      </c>
      <c r="C188" s="14" t="s">
        <v>3</v>
      </c>
      <c r="D188" s="13" t="s">
        <v>2</v>
      </c>
      <c r="E188" s="78" t="s">
        <v>157</v>
      </c>
      <c r="F188" s="12">
        <v>600</v>
      </c>
      <c r="G188" s="16">
        <f>G189</f>
        <v>279</v>
      </c>
      <c r="H188" s="16">
        <f t="shared" si="76"/>
        <v>279</v>
      </c>
      <c r="I188" s="54">
        <f t="shared" si="76"/>
        <v>279</v>
      </c>
    </row>
    <row r="189" spans="1:9" x14ac:dyDescent="0.2">
      <c r="A189" s="80" t="s">
        <v>146</v>
      </c>
      <c r="B189" s="13" t="s">
        <v>145</v>
      </c>
      <c r="C189" s="14" t="s">
        <v>3</v>
      </c>
      <c r="D189" s="13" t="s">
        <v>2</v>
      </c>
      <c r="E189" s="78" t="s">
        <v>157</v>
      </c>
      <c r="F189" s="12">
        <v>610</v>
      </c>
      <c r="G189" s="16">
        <v>279</v>
      </c>
      <c r="H189" s="16">
        <v>279</v>
      </c>
      <c r="I189" s="54">
        <v>279</v>
      </c>
    </row>
    <row r="190" spans="1:9" ht="33.75" x14ac:dyDescent="0.2">
      <c r="A190" s="80" t="s">
        <v>156</v>
      </c>
      <c r="B190" s="13" t="s">
        <v>145</v>
      </c>
      <c r="C190" s="14" t="s">
        <v>3</v>
      </c>
      <c r="D190" s="13" t="s">
        <v>2</v>
      </c>
      <c r="E190" s="78" t="s">
        <v>154</v>
      </c>
      <c r="F190" s="12" t="s">
        <v>7</v>
      </c>
      <c r="G190" s="16">
        <f t="shared" ref="G190:I190" si="77">G191</f>
        <v>120</v>
      </c>
      <c r="H190" s="16">
        <f t="shared" si="77"/>
        <v>120</v>
      </c>
      <c r="I190" s="54">
        <f t="shared" si="77"/>
        <v>120</v>
      </c>
    </row>
    <row r="191" spans="1:9" x14ac:dyDescent="0.2">
      <c r="A191" s="80" t="s">
        <v>40</v>
      </c>
      <c r="B191" s="13" t="s">
        <v>145</v>
      </c>
      <c r="C191" s="14" t="s">
        <v>3</v>
      </c>
      <c r="D191" s="13" t="s">
        <v>2</v>
      </c>
      <c r="E191" s="78" t="s">
        <v>154</v>
      </c>
      <c r="F191" s="12">
        <v>300</v>
      </c>
      <c r="G191" s="16">
        <f t="shared" ref="G191:I191" si="78">G192</f>
        <v>120</v>
      </c>
      <c r="H191" s="16">
        <f t="shared" si="78"/>
        <v>120</v>
      </c>
      <c r="I191" s="54">
        <f t="shared" si="78"/>
        <v>120</v>
      </c>
    </row>
    <row r="192" spans="1:9" x14ac:dyDescent="0.2">
      <c r="A192" s="80" t="s">
        <v>155</v>
      </c>
      <c r="B192" s="13" t="s">
        <v>145</v>
      </c>
      <c r="C192" s="14" t="s">
        <v>3</v>
      </c>
      <c r="D192" s="13" t="s">
        <v>2</v>
      </c>
      <c r="E192" s="78" t="s">
        <v>154</v>
      </c>
      <c r="F192" s="12">
        <v>340</v>
      </c>
      <c r="G192" s="15">
        <v>120</v>
      </c>
      <c r="H192" s="15">
        <v>120</v>
      </c>
      <c r="I192" s="54">
        <v>120</v>
      </c>
    </row>
    <row r="193" spans="1:9" ht="45" x14ac:dyDescent="0.2">
      <c r="A193" s="80" t="s">
        <v>175</v>
      </c>
      <c r="B193" s="13" t="s">
        <v>145</v>
      </c>
      <c r="C193" s="14" t="s">
        <v>3</v>
      </c>
      <c r="D193" s="13" t="s">
        <v>2</v>
      </c>
      <c r="E193" s="78" t="s">
        <v>174</v>
      </c>
      <c r="F193" s="12" t="s">
        <v>7</v>
      </c>
      <c r="G193" s="16">
        <f t="shared" ref="G193:I193" si="79">G194</f>
        <v>138723.6</v>
      </c>
      <c r="H193" s="16">
        <f t="shared" si="79"/>
        <v>141449</v>
      </c>
      <c r="I193" s="54">
        <f t="shared" si="79"/>
        <v>145355</v>
      </c>
    </row>
    <row r="194" spans="1:9" ht="22.5" x14ac:dyDescent="0.2">
      <c r="A194" s="80" t="s">
        <v>77</v>
      </c>
      <c r="B194" s="13" t="s">
        <v>145</v>
      </c>
      <c r="C194" s="14" t="s">
        <v>3</v>
      </c>
      <c r="D194" s="13" t="s">
        <v>2</v>
      </c>
      <c r="E194" s="78" t="s">
        <v>174</v>
      </c>
      <c r="F194" s="12">
        <v>600</v>
      </c>
      <c r="G194" s="16">
        <f t="shared" ref="G194:I194" si="80">G195</f>
        <v>138723.6</v>
      </c>
      <c r="H194" s="16">
        <f t="shared" si="80"/>
        <v>141449</v>
      </c>
      <c r="I194" s="54">
        <f t="shared" si="80"/>
        <v>145355</v>
      </c>
    </row>
    <row r="195" spans="1:9" x14ac:dyDescent="0.2">
      <c r="A195" s="80" t="s">
        <v>146</v>
      </c>
      <c r="B195" s="13" t="s">
        <v>145</v>
      </c>
      <c r="C195" s="14" t="s">
        <v>3</v>
      </c>
      <c r="D195" s="13" t="s">
        <v>2</v>
      </c>
      <c r="E195" s="78" t="s">
        <v>174</v>
      </c>
      <c r="F195" s="12">
        <v>610</v>
      </c>
      <c r="G195" s="16">
        <v>138723.6</v>
      </c>
      <c r="H195" s="16">
        <v>141449</v>
      </c>
      <c r="I195" s="54">
        <v>145355</v>
      </c>
    </row>
    <row r="196" spans="1:9" ht="45" x14ac:dyDescent="0.2">
      <c r="A196" s="80" t="s">
        <v>166</v>
      </c>
      <c r="B196" s="13" t="s">
        <v>145</v>
      </c>
      <c r="C196" s="14" t="s">
        <v>3</v>
      </c>
      <c r="D196" s="13" t="s">
        <v>2</v>
      </c>
      <c r="E196" s="78" t="s">
        <v>165</v>
      </c>
      <c r="F196" s="12" t="s">
        <v>7</v>
      </c>
      <c r="G196" s="16">
        <f t="shared" ref="G196:I196" si="81">G197</f>
        <v>37450.199999999997</v>
      </c>
      <c r="H196" s="16">
        <f t="shared" si="81"/>
        <v>38024.699999999997</v>
      </c>
      <c r="I196" s="54">
        <f t="shared" si="81"/>
        <v>40665</v>
      </c>
    </row>
    <row r="197" spans="1:9" ht="22.5" x14ac:dyDescent="0.2">
      <c r="A197" s="80" t="s">
        <v>77</v>
      </c>
      <c r="B197" s="13" t="s">
        <v>145</v>
      </c>
      <c r="C197" s="14" t="s">
        <v>3</v>
      </c>
      <c r="D197" s="13" t="s">
        <v>2</v>
      </c>
      <c r="E197" s="78" t="s">
        <v>165</v>
      </c>
      <c r="F197" s="12">
        <v>600</v>
      </c>
      <c r="G197" s="16">
        <f t="shared" ref="G197:I197" si="82">G198</f>
        <v>37450.199999999997</v>
      </c>
      <c r="H197" s="16">
        <f t="shared" si="82"/>
        <v>38024.699999999997</v>
      </c>
      <c r="I197" s="54">
        <f t="shared" si="82"/>
        <v>40665</v>
      </c>
    </row>
    <row r="198" spans="1:9" x14ac:dyDescent="0.2">
      <c r="A198" s="80" t="s">
        <v>146</v>
      </c>
      <c r="B198" s="13" t="s">
        <v>145</v>
      </c>
      <c r="C198" s="14" t="s">
        <v>3</v>
      </c>
      <c r="D198" s="13" t="s">
        <v>2</v>
      </c>
      <c r="E198" s="78" t="s">
        <v>165</v>
      </c>
      <c r="F198" s="12">
        <v>610</v>
      </c>
      <c r="G198" s="15">
        <v>37450.199999999997</v>
      </c>
      <c r="H198" s="15">
        <v>38024.699999999997</v>
      </c>
      <c r="I198" s="54">
        <v>40665</v>
      </c>
    </row>
    <row r="199" spans="1:9" ht="33.75" x14ac:dyDescent="0.2">
      <c r="A199" s="80" t="s">
        <v>184</v>
      </c>
      <c r="B199" s="13" t="s">
        <v>145</v>
      </c>
      <c r="C199" s="14" t="s">
        <v>3</v>
      </c>
      <c r="D199" s="13" t="s">
        <v>2</v>
      </c>
      <c r="E199" s="78" t="s">
        <v>183</v>
      </c>
      <c r="F199" s="12" t="s">
        <v>7</v>
      </c>
      <c r="G199" s="16">
        <f t="shared" ref="G199:I199" si="83">G200</f>
        <v>77907.7</v>
      </c>
      <c r="H199" s="16">
        <f t="shared" si="83"/>
        <v>79405</v>
      </c>
      <c r="I199" s="54">
        <f t="shared" si="83"/>
        <v>82269.399999999994</v>
      </c>
    </row>
    <row r="200" spans="1:9" ht="22.5" x14ac:dyDescent="0.2">
      <c r="A200" s="80" t="s">
        <v>77</v>
      </c>
      <c r="B200" s="13" t="s">
        <v>145</v>
      </c>
      <c r="C200" s="14" t="s">
        <v>3</v>
      </c>
      <c r="D200" s="13" t="s">
        <v>2</v>
      </c>
      <c r="E200" s="78" t="s">
        <v>183</v>
      </c>
      <c r="F200" s="12">
        <v>600</v>
      </c>
      <c r="G200" s="16">
        <f t="shared" ref="G200:I200" si="84">G201</f>
        <v>77907.7</v>
      </c>
      <c r="H200" s="16">
        <f t="shared" si="84"/>
        <v>79405</v>
      </c>
      <c r="I200" s="54">
        <f t="shared" si="84"/>
        <v>82269.399999999994</v>
      </c>
    </row>
    <row r="201" spans="1:9" x14ac:dyDescent="0.2">
      <c r="A201" s="80" t="s">
        <v>146</v>
      </c>
      <c r="B201" s="13" t="s">
        <v>145</v>
      </c>
      <c r="C201" s="14" t="s">
        <v>3</v>
      </c>
      <c r="D201" s="13" t="s">
        <v>2</v>
      </c>
      <c r="E201" s="78" t="s">
        <v>183</v>
      </c>
      <c r="F201" s="12">
        <v>610</v>
      </c>
      <c r="G201" s="15">
        <v>77907.7</v>
      </c>
      <c r="H201" s="15">
        <v>79405</v>
      </c>
      <c r="I201" s="54">
        <v>82269.399999999994</v>
      </c>
    </row>
    <row r="202" spans="1:9" ht="33.75" x14ac:dyDescent="0.2">
      <c r="A202" s="80" t="s">
        <v>147</v>
      </c>
      <c r="B202" s="13" t="s">
        <v>145</v>
      </c>
      <c r="C202" s="14" t="s">
        <v>3</v>
      </c>
      <c r="D202" s="13" t="s">
        <v>2</v>
      </c>
      <c r="E202" s="78" t="s">
        <v>144</v>
      </c>
      <c r="F202" s="12" t="s">
        <v>7</v>
      </c>
      <c r="G202" s="16">
        <f t="shared" ref="G202:I202" si="85">G203</f>
        <v>502</v>
      </c>
      <c r="H202" s="16">
        <f t="shared" si="85"/>
        <v>502</v>
      </c>
      <c r="I202" s="54">
        <f t="shared" si="85"/>
        <v>502</v>
      </c>
    </row>
    <row r="203" spans="1:9" ht="22.5" x14ac:dyDescent="0.2">
      <c r="A203" s="80" t="s">
        <v>77</v>
      </c>
      <c r="B203" s="13" t="s">
        <v>145</v>
      </c>
      <c r="C203" s="14" t="s">
        <v>3</v>
      </c>
      <c r="D203" s="13" t="s">
        <v>2</v>
      </c>
      <c r="E203" s="78" t="s">
        <v>144</v>
      </c>
      <c r="F203" s="12">
        <v>600</v>
      </c>
      <c r="G203" s="16">
        <f t="shared" ref="G203:I203" si="86">G204</f>
        <v>502</v>
      </c>
      <c r="H203" s="16">
        <f t="shared" si="86"/>
        <v>502</v>
      </c>
      <c r="I203" s="54">
        <f t="shared" si="86"/>
        <v>502</v>
      </c>
    </row>
    <row r="204" spans="1:9" x14ac:dyDescent="0.2">
      <c r="A204" s="80" t="s">
        <v>146</v>
      </c>
      <c r="B204" s="13" t="s">
        <v>145</v>
      </c>
      <c r="C204" s="14" t="s">
        <v>3</v>
      </c>
      <c r="D204" s="13" t="s">
        <v>2</v>
      </c>
      <c r="E204" s="78" t="s">
        <v>144</v>
      </c>
      <c r="F204" s="12">
        <v>610</v>
      </c>
      <c r="G204" s="15">
        <v>502</v>
      </c>
      <c r="H204" s="15">
        <v>502</v>
      </c>
      <c r="I204" s="54">
        <v>502</v>
      </c>
    </row>
    <row r="205" spans="1:9" ht="56.25" x14ac:dyDescent="0.2">
      <c r="A205" s="75" t="s">
        <v>372</v>
      </c>
      <c r="B205" s="13" t="s">
        <v>145</v>
      </c>
      <c r="C205" s="14">
        <v>0</v>
      </c>
      <c r="D205" s="13">
        <v>0</v>
      </c>
      <c r="E205" s="11">
        <v>84160</v>
      </c>
      <c r="F205" s="12"/>
      <c r="G205" s="16">
        <f t="shared" ref="G205:I205" si="87">G206</f>
        <v>750</v>
      </c>
      <c r="H205" s="16">
        <f t="shared" si="87"/>
        <v>750</v>
      </c>
      <c r="I205" s="54">
        <f t="shared" si="87"/>
        <v>754.1</v>
      </c>
    </row>
    <row r="206" spans="1:9" ht="22.5" x14ac:dyDescent="0.2">
      <c r="A206" s="3" t="s">
        <v>77</v>
      </c>
      <c r="B206" s="13" t="s">
        <v>145</v>
      </c>
      <c r="C206" s="14">
        <v>0</v>
      </c>
      <c r="D206" s="13">
        <v>0</v>
      </c>
      <c r="E206" s="11">
        <v>84160</v>
      </c>
      <c r="F206" s="12">
        <v>600</v>
      </c>
      <c r="G206" s="16">
        <f t="shared" ref="G206:I206" si="88">G207</f>
        <v>750</v>
      </c>
      <c r="H206" s="16">
        <f t="shared" si="88"/>
        <v>750</v>
      </c>
      <c r="I206" s="54">
        <f t="shared" si="88"/>
        <v>754.1</v>
      </c>
    </row>
    <row r="207" spans="1:9" x14ac:dyDescent="0.2">
      <c r="A207" s="3" t="s">
        <v>146</v>
      </c>
      <c r="B207" s="13" t="s">
        <v>145</v>
      </c>
      <c r="C207" s="14">
        <v>0</v>
      </c>
      <c r="D207" s="13">
        <v>0</v>
      </c>
      <c r="E207" s="11">
        <v>84160</v>
      </c>
      <c r="F207" s="12">
        <v>610</v>
      </c>
      <c r="G207" s="16">
        <v>750</v>
      </c>
      <c r="H207" s="16">
        <v>750</v>
      </c>
      <c r="I207" s="54">
        <v>754.1</v>
      </c>
    </row>
    <row r="208" spans="1:9" ht="33.75" x14ac:dyDescent="0.2">
      <c r="A208" s="3" t="s">
        <v>319</v>
      </c>
      <c r="B208" s="9" t="s">
        <v>145</v>
      </c>
      <c r="C208" s="10" t="s">
        <v>3</v>
      </c>
      <c r="D208" s="9" t="s">
        <v>2</v>
      </c>
      <c r="E208" s="98" t="s">
        <v>360</v>
      </c>
      <c r="F208" s="12"/>
      <c r="G208" s="16">
        <f>G209</f>
        <v>13803.6</v>
      </c>
      <c r="H208" s="16">
        <f t="shared" ref="H208:I209" si="89">H209</f>
        <v>14802.6</v>
      </c>
      <c r="I208" s="16">
        <f t="shared" si="89"/>
        <v>0</v>
      </c>
    </row>
    <row r="209" spans="1:9" ht="22.5" x14ac:dyDescent="0.2">
      <c r="A209" s="3" t="s">
        <v>77</v>
      </c>
      <c r="B209" s="9" t="s">
        <v>145</v>
      </c>
      <c r="C209" s="10" t="s">
        <v>3</v>
      </c>
      <c r="D209" s="9" t="s">
        <v>2</v>
      </c>
      <c r="E209" s="11" t="s">
        <v>320</v>
      </c>
      <c r="F209" s="12">
        <v>600</v>
      </c>
      <c r="G209" s="16">
        <f>G210</f>
        <v>13803.6</v>
      </c>
      <c r="H209" s="16">
        <f t="shared" si="89"/>
        <v>14802.6</v>
      </c>
      <c r="I209" s="16">
        <f t="shared" si="89"/>
        <v>0</v>
      </c>
    </row>
    <row r="210" spans="1:9" x14ac:dyDescent="0.2">
      <c r="A210" s="3" t="s">
        <v>146</v>
      </c>
      <c r="B210" s="9" t="s">
        <v>145</v>
      </c>
      <c r="C210" s="10" t="s">
        <v>3</v>
      </c>
      <c r="D210" s="9" t="s">
        <v>2</v>
      </c>
      <c r="E210" s="11" t="s">
        <v>320</v>
      </c>
      <c r="F210" s="12">
        <v>610</v>
      </c>
      <c r="G210" s="16">
        <v>13803.6</v>
      </c>
      <c r="H210" s="16">
        <v>14802.6</v>
      </c>
      <c r="I210" s="16">
        <v>0</v>
      </c>
    </row>
    <row r="211" spans="1:9" ht="45" x14ac:dyDescent="0.2">
      <c r="A211" s="80" t="s">
        <v>151</v>
      </c>
      <c r="B211" s="13" t="s">
        <v>145</v>
      </c>
      <c r="C211" s="14" t="s">
        <v>3</v>
      </c>
      <c r="D211" s="13" t="s">
        <v>2</v>
      </c>
      <c r="E211" s="78" t="s">
        <v>149</v>
      </c>
      <c r="F211" s="12" t="s">
        <v>7</v>
      </c>
      <c r="G211" s="16">
        <f t="shared" ref="G211:I211" si="90">G212</f>
        <v>325.5</v>
      </c>
      <c r="H211" s="16">
        <f t="shared" si="90"/>
        <v>320</v>
      </c>
      <c r="I211" s="54">
        <f t="shared" si="90"/>
        <v>320</v>
      </c>
    </row>
    <row r="212" spans="1:9" ht="22.5" x14ac:dyDescent="0.2">
      <c r="A212" s="80" t="s">
        <v>77</v>
      </c>
      <c r="B212" s="13" t="s">
        <v>145</v>
      </c>
      <c r="C212" s="14" t="s">
        <v>3</v>
      </c>
      <c r="D212" s="13" t="s">
        <v>2</v>
      </c>
      <c r="E212" s="78" t="s">
        <v>149</v>
      </c>
      <c r="F212" s="12">
        <v>600</v>
      </c>
      <c r="G212" s="16">
        <f t="shared" ref="G212:I212" si="91">G213</f>
        <v>325.5</v>
      </c>
      <c r="H212" s="16">
        <f t="shared" si="91"/>
        <v>320</v>
      </c>
      <c r="I212" s="54">
        <f t="shared" si="91"/>
        <v>320</v>
      </c>
    </row>
    <row r="213" spans="1:9" x14ac:dyDescent="0.2">
      <c r="A213" s="80" t="s">
        <v>146</v>
      </c>
      <c r="B213" s="13" t="s">
        <v>145</v>
      </c>
      <c r="C213" s="14" t="s">
        <v>3</v>
      </c>
      <c r="D213" s="13" t="s">
        <v>2</v>
      </c>
      <c r="E213" s="78" t="s">
        <v>149</v>
      </c>
      <c r="F213" s="12">
        <v>610</v>
      </c>
      <c r="G213" s="15">
        <v>325.5</v>
      </c>
      <c r="H213" s="15">
        <v>320</v>
      </c>
      <c r="I213" s="54">
        <v>320</v>
      </c>
    </row>
    <row r="214" spans="1:9" x14ac:dyDescent="0.2">
      <c r="A214" s="75" t="s">
        <v>332</v>
      </c>
      <c r="B214" s="13">
        <v>4</v>
      </c>
      <c r="C214" s="14">
        <v>0</v>
      </c>
      <c r="D214" s="13" t="s">
        <v>331</v>
      </c>
      <c r="E214" s="78">
        <v>0</v>
      </c>
      <c r="F214" s="12"/>
      <c r="G214" s="15">
        <f>G215</f>
        <v>100</v>
      </c>
      <c r="H214" s="15">
        <f t="shared" ref="H214:I216" si="92">H215</f>
        <v>0</v>
      </c>
      <c r="I214" s="15">
        <f t="shared" si="92"/>
        <v>0</v>
      </c>
    </row>
    <row r="215" spans="1:9" ht="67.5" x14ac:dyDescent="0.2">
      <c r="A215" s="75" t="s">
        <v>330</v>
      </c>
      <c r="B215" s="13">
        <v>4</v>
      </c>
      <c r="C215" s="14">
        <v>0</v>
      </c>
      <c r="D215" s="13" t="s">
        <v>331</v>
      </c>
      <c r="E215" s="78">
        <v>55191</v>
      </c>
      <c r="F215" s="12"/>
      <c r="G215" s="15">
        <f>G216</f>
        <v>100</v>
      </c>
      <c r="H215" s="15">
        <f t="shared" si="92"/>
        <v>0</v>
      </c>
      <c r="I215" s="15">
        <f t="shared" si="92"/>
        <v>0</v>
      </c>
    </row>
    <row r="216" spans="1:9" ht="22.5" x14ac:dyDescent="0.2">
      <c r="A216" s="75" t="s">
        <v>77</v>
      </c>
      <c r="B216" s="13">
        <v>4</v>
      </c>
      <c r="C216" s="14">
        <v>0</v>
      </c>
      <c r="D216" s="13" t="s">
        <v>331</v>
      </c>
      <c r="E216" s="78">
        <v>55191</v>
      </c>
      <c r="F216" s="12">
        <v>600</v>
      </c>
      <c r="G216" s="15">
        <f>G217</f>
        <v>100</v>
      </c>
      <c r="H216" s="15">
        <f t="shared" si="92"/>
        <v>0</v>
      </c>
      <c r="I216" s="15">
        <f t="shared" si="92"/>
        <v>0</v>
      </c>
    </row>
    <row r="217" spans="1:9" x14ac:dyDescent="0.2">
      <c r="A217" s="75" t="s">
        <v>146</v>
      </c>
      <c r="B217" s="13">
        <v>4</v>
      </c>
      <c r="C217" s="14">
        <v>0</v>
      </c>
      <c r="D217" s="13" t="s">
        <v>331</v>
      </c>
      <c r="E217" s="78">
        <v>55191</v>
      </c>
      <c r="F217" s="12">
        <v>610</v>
      </c>
      <c r="G217" s="15">
        <v>100</v>
      </c>
      <c r="H217" s="15">
        <v>0</v>
      </c>
      <c r="I217" s="54">
        <v>0</v>
      </c>
    </row>
    <row r="218" spans="1:9" x14ac:dyDescent="0.2">
      <c r="A218" s="75" t="s">
        <v>361</v>
      </c>
      <c r="B218" s="13" t="s">
        <v>145</v>
      </c>
      <c r="C218" s="14" t="s">
        <v>3</v>
      </c>
      <c r="D218" s="13" t="s">
        <v>362</v>
      </c>
      <c r="E218" s="78"/>
      <c r="F218" s="12"/>
      <c r="G218" s="15">
        <v>300</v>
      </c>
      <c r="H218" s="15">
        <v>0</v>
      </c>
      <c r="I218" s="15">
        <v>0</v>
      </c>
    </row>
    <row r="219" spans="1:9" ht="33.75" x14ac:dyDescent="0.2">
      <c r="A219" s="75" t="s">
        <v>363</v>
      </c>
      <c r="B219" s="13" t="s">
        <v>145</v>
      </c>
      <c r="C219" s="14" t="s">
        <v>3</v>
      </c>
      <c r="D219" s="13" t="s">
        <v>362</v>
      </c>
      <c r="E219" s="78">
        <v>50970</v>
      </c>
      <c r="F219" s="12"/>
      <c r="G219" s="15">
        <v>300</v>
      </c>
      <c r="H219" s="15">
        <v>0</v>
      </c>
      <c r="I219" s="15">
        <v>0</v>
      </c>
    </row>
    <row r="220" spans="1:9" ht="22.5" x14ac:dyDescent="0.2">
      <c r="A220" s="75" t="s">
        <v>77</v>
      </c>
      <c r="B220" s="13" t="s">
        <v>145</v>
      </c>
      <c r="C220" s="14" t="s">
        <v>3</v>
      </c>
      <c r="D220" s="13" t="s">
        <v>362</v>
      </c>
      <c r="E220" s="78">
        <v>50970</v>
      </c>
      <c r="F220" s="12">
        <v>600</v>
      </c>
      <c r="G220" s="15">
        <v>300</v>
      </c>
      <c r="H220" s="15">
        <v>0</v>
      </c>
      <c r="I220" s="15">
        <v>0</v>
      </c>
    </row>
    <row r="221" spans="1:9" x14ac:dyDescent="0.2">
      <c r="A221" s="75" t="s">
        <v>146</v>
      </c>
      <c r="B221" s="13" t="s">
        <v>145</v>
      </c>
      <c r="C221" s="14" t="s">
        <v>3</v>
      </c>
      <c r="D221" s="13" t="s">
        <v>362</v>
      </c>
      <c r="E221" s="78">
        <v>50970</v>
      </c>
      <c r="F221" s="12">
        <v>610</v>
      </c>
      <c r="G221" s="15">
        <v>300</v>
      </c>
      <c r="H221" s="15">
        <v>0</v>
      </c>
      <c r="I221" s="15">
        <v>0</v>
      </c>
    </row>
    <row r="222" spans="1:9" ht="33.75" x14ac:dyDescent="0.2">
      <c r="A222" s="52" t="s">
        <v>282</v>
      </c>
      <c r="B222" s="23" t="s">
        <v>189</v>
      </c>
      <c r="C222" s="24" t="s">
        <v>3</v>
      </c>
      <c r="D222" s="23" t="s">
        <v>2</v>
      </c>
      <c r="E222" s="25" t="s">
        <v>9</v>
      </c>
      <c r="F222" s="8" t="s">
        <v>7</v>
      </c>
      <c r="G222" s="31">
        <f>G223+G259+G266</f>
        <v>129001.09999999999</v>
      </c>
      <c r="H222" s="31">
        <f>H223+H259+H266</f>
        <v>126797.29999999999</v>
      </c>
      <c r="I222" s="53">
        <f>I223+I259+I266</f>
        <v>131537.4</v>
      </c>
    </row>
    <row r="223" spans="1:9" x14ac:dyDescent="0.2">
      <c r="A223" s="52" t="s">
        <v>283</v>
      </c>
      <c r="B223" s="23">
        <v>5</v>
      </c>
      <c r="C223" s="24">
        <v>1</v>
      </c>
      <c r="D223" s="23">
        <v>0</v>
      </c>
      <c r="E223" s="25">
        <v>0</v>
      </c>
      <c r="F223" s="8"/>
      <c r="G223" s="31">
        <f>G227+G232+G235+G241+G244+G247+G250+G253+G256+G224+G238</f>
        <v>123228.99999999999</v>
      </c>
      <c r="H223" s="31">
        <f t="shared" ref="H223:I223" si="93">H227+H232+H235+H241+H244+H247+H250+H253+H256+H224+H238</f>
        <v>120973.29999999999</v>
      </c>
      <c r="I223" s="31">
        <f t="shared" si="93"/>
        <v>125465.4</v>
      </c>
    </row>
    <row r="224" spans="1:9" ht="33.75" x14ac:dyDescent="0.2">
      <c r="A224" s="3" t="s">
        <v>265</v>
      </c>
      <c r="B224" s="13" t="s">
        <v>189</v>
      </c>
      <c r="C224" s="14">
        <v>1</v>
      </c>
      <c r="D224" s="13" t="s">
        <v>2</v>
      </c>
      <c r="E224" s="78">
        <v>76820</v>
      </c>
      <c r="F224" s="12"/>
      <c r="G224" s="16">
        <f t="shared" ref="G224:I225" si="94">G225</f>
        <v>450.9</v>
      </c>
      <c r="H224" s="16">
        <f t="shared" si="94"/>
        <v>0</v>
      </c>
      <c r="I224" s="16">
        <f t="shared" si="94"/>
        <v>0</v>
      </c>
    </row>
    <row r="225" spans="1:9" ht="22.5" x14ac:dyDescent="0.2">
      <c r="A225" s="3" t="s">
        <v>77</v>
      </c>
      <c r="B225" s="13" t="s">
        <v>189</v>
      </c>
      <c r="C225" s="14">
        <v>1</v>
      </c>
      <c r="D225" s="13" t="s">
        <v>2</v>
      </c>
      <c r="E225" s="78">
        <v>76820</v>
      </c>
      <c r="F225" s="12">
        <v>600</v>
      </c>
      <c r="G225" s="16">
        <f t="shared" si="94"/>
        <v>450.9</v>
      </c>
      <c r="H225" s="16">
        <f t="shared" si="94"/>
        <v>0</v>
      </c>
      <c r="I225" s="54">
        <f t="shared" si="94"/>
        <v>0</v>
      </c>
    </row>
    <row r="226" spans="1:9" x14ac:dyDescent="0.2">
      <c r="A226" s="3" t="s">
        <v>146</v>
      </c>
      <c r="B226" s="13" t="s">
        <v>189</v>
      </c>
      <c r="C226" s="14">
        <v>1</v>
      </c>
      <c r="D226" s="13" t="s">
        <v>2</v>
      </c>
      <c r="E226" s="78">
        <v>76820</v>
      </c>
      <c r="F226" s="12">
        <v>610</v>
      </c>
      <c r="G226" s="16">
        <v>450.9</v>
      </c>
      <c r="H226" s="16">
        <v>0</v>
      </c>
      <c r="I226" s="16">
        <v>0</v>
      </c>
    </row>
    <row r="227" spans="1:9" ht="22.5" x14ac:dyDescent="0.2">
      <c r="A227" s="80" t="s">
        <v>15</v>
      </c>
      <c r="B227" s="13" t="s">
        <v>189</v>
      </c>
      <c r="C227" s="14">
        <v>1</v>
      </c>
      <c r="D227" s="13" t="s">
        <v>2</v>
      </c>
      <c r="E227" s="78" t="s">
        <v>11</v>
      </c>
      <c r="F227" s="12" t="s">
        <v>7</v>
      </c>
      <c r="G227" s="16">
        <f>G228+G230</f>
        <v>2213.5</v>
      </c>
      <c r="H227" s="16">
        <f t="shared" ref="H227:I227" si="95">H228+H230</f>
        <v>2234.3000000000002</v>
      </c>
      <c r="I227" s="16">
        <f t="shared" si="95"/>
        <v>2317.9</v>
      </c>
    </row>
    <row r="228" spans="1:9" ht="45" x14ac:dyDescent="0.2">
      <c r="A228" s="80" t="s">
        <v>6</v>
      </c>
      <c r="B228" s="13" t="s">
        <v>189</v>
      </c>
      <c r="C228" s="14">
        <v>1</v>
      </c>
      <c r="D228" s="13" t="s">
        <v>2</v>
      </c>
      <c r="E228" s="78" t="s">
        <v>11</v>
      </c>
      <c r="F228" s="12">
        <v>100</v>
      </c>
      <c r="G228" s="16">
        <f t="shared" ref="G228:I228" si="96">G229</f>
        <v>2170.6</v>
      </c>
      <c r="H228" s="16">
        <f t="shared" si="96"/>
        <v>2191.4</v>
      </c>
      <c r="I228" s="54">
        <f t="shared" si="96"/>
        <v>2275</v>
      </c>
    </row>
    <row r="229" spans="1:9" ht="22.5" x14ac:dyDescent="0.2">
      <c r="A229" s="80" t="s">
        <v>5</v>
      </c>
      <c r="B229" s="13" t="s">
        <v>189</v>
      </c>
      <c r="C229" s="14">
        <v>1</v>
      </c>
      <c r="D229" s="13" t="s">
        <v>2</v>
      </c>
      <c r="E229" s="78" t="s">
        <v>11</v>
      </c>
      <c r="F229" s="12">
        <v>120</v>
      </c>
      <c r="G229" s="16">
        <f>2070+100.6</f>
        <v>2170.6</v>
      </c>
      <c r="H229" s="16">
        <f>1606+100.6+484.8</f>
        <v>2191.4</v>
      </c>
      <c r="I229" s="54">
        <f>1670+100.6+504.4</f>
        <v>2275</v>
      </c>
    </row>
    <row r="230" spans="1:9" ht="22.5" x14ac:dyDescent="0.2">
      <c r="A230" s="80" t="s">
        <v>14</v>
      </c>
      <c r="B230" s="13" t="s">
        <v>189</v>
      </c>
      <c r="C230" s="14">
        <v>1</v>
      </c>
      <c r="D230" s="13" t="s">
        <v>2</v>
      </c>
      <c r="E230" s="78" t="s">
        <v>11</v>
      </c>
      <c r="F230" s="12">
        <v>200</v>
      </c>
      <c r="G230" s="16">
        <f t="shared" ref="G230:I230" si="97">G231</f>
        <v>42.9</v>
      </c>
      <c r="H230" s="16">
        <f t="shared" si="97"/>
        <v>42.9</v>
      </c>
      <c r="I230" s="54">
        <f t="shared" si="97"/>
        <v>42.9</v>
      </c>
    </row>
    <row r="231" spans="1:9" ht="22.5" x14ac:dyDescent="0.2">
      <c r="A231" s="80" t="s">
        <v>13</v>
      </c>
      <c r="B231" s="13" t="s">
        <v>189</v>
      </c>
      <c r="C231" s="14">
        <v>1</v>
      </c>
      <c r="D231" s="13" t="s">
        <v>2</v>
      </c>
      <c r="E231" s="78" t="s">
        <v>11</v>
      </c>
      <c r="F231" s="12">
        <v>240</v>
      </c>
      <c r="G231" s="16">
        <v>42.9</v>
      </c>
      <c r="H231" s="16">
        <v>42.9</v>
      </c>
      <c r="I231" s="54">
        <v>42.9</v>
      </c>
    </row>
    <row r="232" spans="1:9" ht="22.5" x14ac:dyDescent="0.2">
      <c r="A232" s="80" t="s">
        <v>170</v>
      </c>
      <c r="B232" s="13" t="s">
        <v>189</v>
      </c>
      <c r="C232" s="14">
        <v>1</v>
      </c>
      <c r="D232" s="13" t="s">
        <v>2</v>
      </c>
      <c r="E232" s="78" t="s">
        <v>169</v>
      </c>
      <c r="F232" s="12" t="s">
        <v>7</v>
      </c>
      <c r="G232" s="16">
        <f t="shared" ref="G232:I232" si="98">G233</f>
        <v>2432.4</v>
      </c>
      <c r="H232" s="16">
        <f t="shared" si="98"/>
        <v>2597.6</v>
      </c>
      <c r="I232" s="54">
        <f t="shared" si="98"/>
        <v>2464.8000000000002</v>
      </c>
    </row>
    <row r="233" spans="1:9" ht="22.5" x14ac:dyDescent="0.2">
      <c r="A233" s="80" t="s">
        <v>77</v>
      </c>
      <c r="B233" s="13" t="s">
        <v>189</v>
      </c>
      <c r="C233" s="14">
        <v>1</v>
      </c>
      <c r="D233" s="13" t="s">
        <v>2</v>
      </c>
      <c r="E233" s="78" t="s">
        <v>169</v>
      </c>
      <c r="F233" s="12">
        <v>600</v>
      </c>
      <c r="G233" s="16">
        <f t="shared" ref="G233:I233" si="99">G234</f>
        <v>2432.4</v>
      </c>
      <c r="H233" s="16">
        <f t="shared" si="99"/>
        <v>2597.6</v>
      </c>
      <c r="I233" s="54">
        <f t="shared" si="99"/>
        <v>2464.8000000000002</v>
      </c>
    </row>
    <row r="234" spans="1:9" x14ac:dyDescent="0.2">
      <c r="A234" s="80" t="s">
        <v>146</v>
      </c>
      <c r="B234" s="13" t="s">
        <v>189</v>
      </c>
      <c r="C234" s="14">
        <v>1</v>
      </c>
      <c r="D234" s="13" t="s">
        <v>2</v>
      </c>
      <c r="E234" s="78" t="s">
        <v>169</v>
      </c>
      <c r="F234" s="12">
        <v>610</v>
      </c>
      <c r="G234" s="15">
        <v>2432.4</v>
      </c>
      <c r="H234" s="15">
        <v>2597.6</v>
      </c>
      <c r="I234" s="54">
        <v>2464.8000000000002</v>
      </c>
    </row>
    <row r="235" spans="1:9" x14ac:dyDescent="0.2">
      <c r="A235" s="80" t="s">
        <v>199</v>
      </c>
      <c r="B235" s="13" t="s">
        <v>189</v>
      </c>
      <c r="C235" s="14">
        <v>1</v>
      </c>
      <c r="D235" s="13" t="s">
        <v>2</v>
      </c>
      <c r="E235" s="78" t="s">
        <v>198</v>
      </c>
      <c r="F235" s="12" t="s">
        <v>7</v>
      </c>
      <c r="G235" s="15">
        <f>G236</f>
        <v>1101</v>
      </c>
      <c r="H235" s="15">
        <f t="shared" ref="H235:I236" si="100">H236</f>
        <v>461</v>
      </c>
      <c r="I235" s="54">
        <f t="shared" si="100"/>
        <v>461</v>
      </c>
    </row>
    <row r="236" spans="1:9" ht="22.5" x14ac:dyDescent="0.2">
      <c r="A236" s="80" t="s">
        <v>77</v>
      </c>
      <c r="B236" s="13" t="s">
        <v>189</v>
      </c>
      <c r="C236" s="14">
        <v>1</v>
      </c>
      <c r="D236" s="13" t="s">
        <v>2</v>
      </c>
      <c r="E236" s="78" t="s">
        <v>198</v>
      </c>
      <c r="F236" s="12">
        <v>600</v>
      </c>
      <c r="G236" s="15">
        <f>G237</f>
        <v>1101</v>
      </c>
      <c r="H236" s="15">
        <f t="shared" si="100"/>
        <v>461</v>
      </c>
      <c r="I236" s="54">
        <f t="shared" si="100"/>
        <v>461</v>
      </c>
    </row>
    <row r="237" spans="1:9" x14ac:dyDescent="0.2">
      <c r="A237" s="80" t="s">
        <v>146</v>
      </c>
      <c r="B237" s="13" t="s">
        <v>189</v>
      </c>
      <c r="C237" s="14">
        <v>1</v>
      </c>
      <c r="D237" s="13" t="s">
        <v>2</v>
      </c>
      <c r="E237" s="78" t="s">
        <v>198</v>
      </c>
      <c r="F237" s="12">
        <v>610</v>
      </c>
      <c r="G237" s="15">
        <v>1101</v>
      </c>
      <c r="H237" s="15">
        <v>461</v>
      </c>
      <c r="I237" s="54">
        <v>461</v>
      </c>
    </row>
    <row r="238" spans="1:9" x14ac:dyDescent="0.2">
      <c r="A238" s="80" t="s">
        <v>329</v>
      </c>
      <c r="B238" s="9" t="s">
        <v>189</v>
      </c>
      <c r="C238" s="10">
        <v>1</v>
      </c>
      <c r="D238" s="9" t="s">
        <v>2</v>
      </c>
      <c r="E238" s="11">
        <v>80490</v>
      </c>
      <c r="F238" s="12" t="s">
        <v>7</v>
      </c>
      <c r="G238" s="15">
        <f>G239</f>
        <v>2489</v>
      </c>
      <c r="H238" s="15">
        <f t="shared" ref="H238:I239" si="101">H239</f>
        <v>0</v>
      </c>
      <c r="I238" s="15">
        <f t="shared" si="101"/>
        <v>0</v>
      </c>
    </row>
    <row r="239" spans="1:9" ht="22.5" x14ac:dyDescent="0.2">
      <c r="A239" s="80" t="s">
        <v>77</v>
      </c>
      <c r="B239" s="9" t="s">
        <v>189</v>
      </c>
      <c r="C239" s="10">
        <v>1</v>
      </c>
      <c r="D239" s="9" t="s">
        <v>2</v>
      </c>
      <c r="E239" s="11">
        <v>80490</v>
      </c>
      <c r="F239" s="12">
        <v>600</v>
      </c>
      <c r="G239" s="15">
        <f>G240</f>
        <v>2489</v>
      </c>
      <c r="H239" s="15">
        <f t="shared" si="101"/>
        <v>0</v>
      </c>
      <c r="I239" s="15">
        <f t="shared" si="101"/>
        <v>0</v>
      </c>
    </row>
    <row r="240" spans="1:9" x14ac:dyDescent="0.2">
      <c r="A240" s="80" t="s">
        <v>146</v>
      </c>
      <c r="B240" s="9" t="s">
        <v>189</v>
      </c>
      <c r="C240" s="10">
        <v>1</v>
      </c>
      <c r="D240" s="9" t="s">
        <v>2</v>
      </c>
      <c r="E240" s="11">
        <v>80490</v>
      </c>
      <c r="F240" s="12">
        <v>610</v>
      </c>
      <c r="G240" s="15">
        <v>2489</v>
      </c>
      <c r="H240" s="15">
        <v>0</v>
      </c>
      <c r="I240" s="54">
        <v>0</v>
      </c>
    </row>
    <row r="241" spans="1:9" x14ac:dyDescent="0.2">
      <c r="A241" s="80" t="s">
        <v>179</v>
      </c>
      <c r="B241" s="13" t="s">
        <v>189</v>
      </c>
      <c r="C241" s="14">
        <v>1</v>
      </c>
      <c r="D241" s="13" t="s">
        <v>2</v>
      </c>
      <c r="E241" s="78" t="s">
        <v>178</v>
      </c>
      <c r="F241" s="12" t="s">
        <v>7</v>
      </c>
      <c r="G241" s="16">
        <f t="shared" ref="G241:I241" si="102">G242</f>
        <v>1050</v>
      </c>
      <c r="H241" s="16">
        <f t="shared" si="102"/>
        <v>1050</v>
      </c>
      <c r="I241" s="54">
        <f t="shared" si="102"/>
        <v>1050</v>
      </c>
    </row>
    <row r="242" spans="1:9" ht="22.5" x14ac:dyDescent="0.2">
      <c r="A242" s="80" t="s">
        <v>77</v>
      </c>
      <c r="B242" s="13" t="s">
        <v>189</v>
      </c>
      <c r="C242" s="14">
        <v>1</v>
      </c>
      <c r="D242" s="13" t="s">
        <v>2</v>
      </c>
      <c r="E242" s="78" t="s">
        <v>178</v>
      </c>
      <c r="F242" s="12">
        <v>600</v>
      </c>
      <c r="G242" s="16">
        <f t="shared" ref="G242:I242" si="103">G243</f>
        <v>1050</v>
      </c>
      <c r="H242" s="16">
        <f t="shared" si="103"/>
        <v>1050</v>
      </c>
      <c r="I242" s="54">
        <f t="shared" si="103"/>
        <v>1050</v>
      </c>
    </row>
    <row r="243" spans="1:9" x14ac:dyDescent="0.2">
      <c r="A243" s="80" t="s">
        <v>146</v>
      </c>
      <c r="B243" s="13" t="s">
        <v>189</v>
      </c>
      <c r="C243" s="14">
        <v>1</v>
      </c>
      <c r="D243" s="13" t="s">
        <v>2</v>
      </c>
      <c r="E243" s="78" t="s">
        <v>178</v>
      </c>
      <c r="F243" s="12">
        <v>610</v>
      </c>
      <c r="G243" s="15">
        <v>1050</v>
      </c>
      <c r="H243" s="15">
        <v>1050</v>
      </c>
      <c r="I243" s="54">
        <v>1050</v>
      </c>
    </row>
    <row r="244" spans="1:9" ht="45" x14ac:dyDescent="0.2">
      <c r="A244" s="80" t="s">
        <v>197</v>
      </c>
      <c r="B244" s="13" t="s">
        <v>189</v>
      </c>
      <c r="C244" s="14">
        <v>1</v>
      </c>
      <c r="D244" s="13" t="s">
        <v>2</v>
      </c>
      <c r="E244" s="78" t="s">
        <v>196</v>
      </c>
      <c r="F244" s="12" t="s">
        <v>7</v>
      </c>
      <c r="G244" s="16">
        <f t="shared" ref="G244:I244" si="104">G245</f>
        <v>80966.100000000006</v>
      </c>
      <c r="H244" s="16">
        <f t="shared" si="104"/>
        <v>82072.600000000006</v>
      </c>
      <c r="I244" s="54">
        <f t="shared" si="104"/>
        <v>85325.7</v>
      </c>
    </row>
    <row r="245" spans="1:9" ht="22.5" x14ac:dyDescent="0.2">
      <c r="A245" s="80" t="s">
        <v>77</v>
      </c>
      <c r="B245" s="13" t="s">
        <v>189</v>
      </c>
      <c r="C245" s="14">
        <v>1</v>
      </c>
      <c r="D245" s="13" t="s">
        <v>2</v>
      </c>
      <c r="E245" s="78" t="s">
        <v>196</v>
      </c>
      <c r="F245" s="12">
        <v>600</v>
      </c>
      <c r="G245" s="16">
        <f t="shared" ref="G245:I245" si="105">G246</f>
        <v>80966.100000000006</v>
      </c>
      <c r="H245" s="16">
        <f t="shared" si="105"/>
        <v>82072.600000000006</v>
      </c>
      <c r="I245" s="54">
        <f t="shared" si="105"/>
        <v>85325.7</v>
      </c>
    </row>
    <row r="246" spans="1:9" x14ac:dyDescent="0.2">
      <c r="A246" s="80" t="s">
        <v>146</v>
      </c>
      <c r="B246" s="13" t="s">
        <v>189</v>
      </c>
      <c r="C246" s="14">
        <v>1</v>
      </c>
      <c r="D246" s="13" t="s">
        <v>2</v>
      </c>
      <c r="E246" s="78" t="s">
        <v>196</v>
      </c>
      <c r="F246" s="12">
        <v>610</v>
      </c>
      <c r="G246" s="16">
        <v>80966.100000000006</v>
      </c>
      <c r="H246" s="16">
        <v>82072.600000000006</v>
      </c>
      <c r="I246" s="54">
        <v>85325.7</v>
      </c>
    </row>
    <row r="247" spans="1:9" ht="33.75" x14ac:dyDescent="0.2">
      <c r="A247" s="80" t="s">
        <v>195</v>
      </c>
      <c r="B247" s="13" t="s">
        <v>189</v>
      </c>
      <c r="C247" s="14">
        <v>1</v>
      </c>
      <c r="D247" s="13" t="s">
        <v>2</v>
      </c>
      <c r="E247" s="78" t="s">
        <v>194</v>
      </c>
      <c r="F247" s="12" t="s">
        <v>7</v>
      </c>
      <c r="G247" s="16">
        <f t="shared" ref="G247:I247" si="106">G248</f>
        <v>7823.9</v>
      </c>
      <c r="H247" s="16">
        <f t="shared" si="106"/>
        <v>7926.2</v>
      </c>
      <c r="I247" s="54">
        <f t="shared" si="106"/>
        <v>8234.1</v>
      </c>
    </row>
    <row r="248" spans="1:9" ht="22.5" x14ac:dyDescent="0.2">
      <c r="A248" s="80" t="s">
        <v>77</v>
      </c>
      <c r="B248" s="13" t="s">
        <v>189</v>
      </c>
      <c r="C248" s="14">
        <v>1</v>
      </c>
      <c r="D248" s="13" t="s">
        <v>2</v>
      </c>
      <c r="E248" s="78" t="s">
        <v>194</v>
      </c>
      <c r="F248" s="12">
        <v>600</v>
      </c>
      <c r="G248" s="16">
        <f t="shared" ref="G248:I248" si="107">G249</f>
        <v>7823.9</v>
      </c>
      <c r="H248" s="16">
        <f t="shared" si="107"/>
        <v>7926.2</v>
      </c>
      <c r="I248" s="54">
        <f t="shared" si="107"/>
        <v>8234.1</v>
      </c>
    </row>
    <row r="249" spans="1:9" x14ac:dyDescent="0.2">
      <c r="A249" s="80" t="s">
        <v>146</v>
      </c>
      <c r="B249" s="13" t="s">
        <v>189</v>
      </c>
      <c r="C249" s="14">
        <v>1</v>
      </c>
      <c r="D249" s="13" t="s">
        <v>2</v>
      </c>
      <c r="E249" s="78" t="s">
        <v>194</v>
      </c>
      <c r="F249" s="12">
        <v>610</v>
      </c>
      <c r="G249" s="15">
        <v>7823.9</v>
      </c>
      <c r="H249" s="15">
        <v>7926.2</v>
      </c>
      <c r="I249" s="54">
        <v>8234.1</v>
      </c>
    </row>
    <row r="250" spans="1:9" ht="45" x14ac:dyDescent="0.2">
      <c r="A250" s="80" t="s">
        <v>193</v>
      </c>
      <c r="B250" s="13" t="s">
        <v>189</v>
      </c>
      <c r="C250" s="14">
        <v>1</v>
      </c>
      <c r="D250" s="13" t="s">
        <v>2</v>
      </c>
      <c r="E250" s="78" t="s">
        <v>192</v>
      </c>
      <c r="F250" s="12" t="s">
        <v>7</v>
      </c>
      <c r="G250" s="16">
        <f t="shared" ref="G250:I250" si="108">G251</f>
        <v>23680</v>
      </c>
      <c r="H250" s="16">
        <f t="shared" si="108"/>
        <v>23996.6</v>
      </c>
      <c r="I250" s="54">
        <f t="shared" si="108"/>
        <v>24951.5</v>
      </c>
    </row>
    <row r="251" spans="1:9" ht="22.5" x14ac:dyDescent="0.2">
      <c r="A251" s="80" t="s">
        <v>77</v>
      </c>
      <c r="B251" s="13" t="s">
        <v>189</v>
      </c>
      <c r="C251" s="14">
        <v>1</v>
      </c>
      <c r="D251" s="13" t="s">
        <v>2</v>
      </c>
      <c r="E251" s="78" t="s">
        <v>192</v>
      </c>
      <c r="F251" s="12">
        <v>600</v>
      </c>
      <c r="G251" s="16">
        <f t="shared" ref="G251:I251" si="109">G252</f>
        <v>23680</v>
      </c>
      <c r="H251" s="16">
        <f t="shared" si="109"/>
        <v>23996.6</v>
      </c>
      <c r="I251" s="54">
        <f t="shared" si="109"/>
        <v>24951.5</v>
      </c>
    </row>
    <row r="252" spans="1:9" x14ac:dyDescent="0.2">
      <c r="A252" s="80" t="s">
        <v>146</v>
      </c>
      <c r="B252" s="13" t="s">
        <v>189</v>
      </c>
      <c r="C252" s="14">
        <v>1</v>
      </c>
      <c r="D252" s="13" t="s">
        <v>2</v>
      </c>
      <c r="E252" s="78" t="s">
        <v>192</v>
      </c>
      <c r="F252" s="12">
        <v>610</v>
      </c>
      <c r="G252" s="16">
        <v>23680</v>
      </c>
      <c r="H252" s="16">
        <v>23996.6</v>
      </c>
      <c r="I252" s="54">
        <v>24951.5</v>
      </c>
    </row>
    <row r="253" spans="1:9" ht="33.75" x14ac:dyDescent="0.2">
      <c r="A253" s="80" t="s">
        <v>254</v>
      </c>
      <c r="B253" s="13" t="s">
        <v>189</v>
      </c>
      <c r="C253" s="14">
        <v>1</v>
      </c>
      <c r="D253" s="13" t="s">
        <v>2</v>
      </c>
      <c r="E253" s="78" t="s">
        <v>191</v>
      </c>
      <c r="F253" s="12" t="s">
        <v>7</v>
      </c>
      <c r="G253" s="16">
        <f t="shared" ref="G253:I253" si="110">G254</f>
        <v>411.7</v>
      </c>
      <c r="H253" s="16">
        <f t="shared" si="110"/>
        <v>0</v>
      </c>
      <c r="I253" s="54">
        <f t="shared" si="110"/>
        <v>0</v>
      </c>
    </row>
    <row r="254" spans="1:9" ht="22.5" x14ac:dyDescent="0.2">
      <c r="A254" s="80" t="s">
        <v>77</v>
      </c>
      <c r="B254" s="13" t="s">
        <v>189</v>
      </c>
      <c r="C254" s="14">
        <v>1</v>
      </c>
      <c r="D254" s="13" t="s">
        <v>2</v>
      </c>
      <c r="E254" s="78" t="s">
        <v>191</v>
      </c>
      <c r="F254" s="12">
        <v>600</v>
      </c>
      <c r="G254" s="16">
        <f t="shared" ref="G254:I254" si="111">G255</f>
        <v>411.7</v>
      </c>
      <c r="H254" s="16">
        <f t="shared" si="111"/>
        <v>0</v>
      </c>
      <c r="I254" s="54">
        <f t="shared" si="111"/>
        <v>0</v>
      </c>
    </row>
    <row r="255" spans="1:9" x14ac:dyDescent="0.2">
      <c r="A255" s="80" t="s">
        <v>146</v>
      </c>
      <c r="B255" s="13" t="s">
        <v>189</v>
      </c>
      <c r="C255" s="14">
        <v>1</v>
      </c>
      <c r="D255" s="13" t="s">
        <v>2</v>
      </c>
      <c r="E255" s="78" t="s">
        <v>191</v>
      </c>
      <c r="F255" s="12">
        <v>610</v>
      </c>
      <c r="G255" s="16">
        <v>411.7</v>
      </c>
      <c r="H255" s="16">
        <v>0</v>
      </c>
      <c r="I255" s="54">
        <v>0</v>
      </c>
    </row>
    <row r="256" spans="1:9" ht="67.5" x14ac:dyDescent="0.2">
      <c r="A256" s="80" t="s">
        <v>200</v>
      </c>
      <c r="B256" s="13" t="s">
        <v>189</v>
      </c>
      <c r="C256" s="14">
        <v>1</v>
      </c>
      <c r="D256" s="13" t="s">
        <v>2</v>
      </c>
      <c r="E256" s="78" t="s">
        <v>264</v>
      </c>
      <c r="F256" s="12"/>
      <c r="G256" s="16">
        <f t="shared" ref="G256:I256" si="112">G257</f>
        <v>610.5</v>
      </c>
      <c r="H256" s="16">
        <f t="shared" si="112"/>
        <v>635</v>
      </c>
      <c r="I256" s="54">
        <f t="shared" si="112"/>
        <v>660.4</v>
      </c>
    </row>
    <row r="257" spans="1:9" ht="22.5" x14ac:dyDescent="0.2">
      <c r="A257" s="80" t="s">
        <v>77</v>
      </c>
      <c r="B257" s="13" t="s">
        <v>189</v>
      </c>
      <c r="C257" s="14">
        <v>1</v>
      </c>
      <c r="D257" s="13" t="s">
        <v>2</v>
      </c>
      <c r="E257" s="78" t="s">
        <v>264</v>
      </c>
      <c r="F257" s="12">
        <v>600</v>
      </c>
      <c r="G257" s="16">
        <f t="shared" ref="G257:I257" si="113">G258</f>
        <v>610.5</v>
      </c>
      <c r="H257" s="16">
        <f t="shared" si="113"/>
        <v>635</v>
      </c>
      <c r="I257" s="54">
        <f t="shared" si="113"/>
        <v>660.4</v>
      </c>
    </row>
    <row r="258" spans="1:9" x14ac:dyDescent="0.2">
      <c r="A258" s="80" t="s">
        <v>146</v>
      </c>
      <c r="B258" s="13" t="s">
        <v>189</v>
      </c>
      <c r="C258" s="14">
        <v>1</v>
      </c>
      <c r="D258" s="13" t="s">
        <v>2</v>
      </c>
      <c r="E258" s="78" t="s">
        <v>264</v>
      </c>
      <c r="F258" s="12">
        <v>610</v>
      </c>
      <c r="G258" s="16">
        <v>610.5</v>
      </c>
      <c r="H258" s="16">
        <v>635</v>
      </c>
      <c r="I258" s="54">
        <v>660.4</v>
      </c>
    </row>
    <row r="259" spans="1:9" x14ac:dyDescent="0.2">
      <c r="A259" s="52" t="s">
        <v>277</v>
      </c>
      <c r="B259" s="23" t="s">
        <v>189</v>
      </c>
      <c r="C259" s="24">
        <v>2</v>
      </c>
      <c r="D259" s="23" t="s">
        <v>2</v>
      </c>
      <c r="E259" s="25">
        <v>0</v>
      </c>
      <c r="F259" s="8"/>
      <c r="G259" s="31">
        <f>G263+G260</f>
        <v>903</v>
      </c>
      <c r="H259" s="31">
        <f t="shared" ref="H259:I259" si="114">H263+H260</f>
        <v>889</v>
      </c>
      <c r="I259" s="31">
        <f t="shared" si="114"/>
        <v>946</v>
      </c>
    </row>
    <row r="260" spans="1:9" ht="22.5" x14ac:dyDescent="0.2">
      <c r="A260" s="80" t="s">
        <v>170</v>
      </c>
      <c r="B260" s="13" t="s">
        <v>189</v>
      </c>
      <c r="C260" s="14">
        <v>2</v>
      </c>
      <c r="D260" s="13" t="s">
        <v>2</v>
      </c>
      <c r="E260" s="11">
        <v>80300</v>
      </c>
      <c r="F260" s="12"/>
      <c r="G260" s="16">
        <f>G261</f>
        <v>25</v>
      </c>
      <c r="H260" s="16">
        <f t="shared" ref="H260:I260" si="115">H261</f>
        <v>0</v>
      </c>
      <c r="I260" s="54">
        <f t="shared" si="115"/>
        <v>25</v>
      </c>
    </row>
    <row r="261" spans="1:9" ht="22.5" x14ac:dyDescent="0.2">
      <c r="A261" s="3" t="s">
        <v>77</v>
      </c>
      <c r="B261" s="13" t="s">
        <v>189</v>
      </c>
      <c r="C261" s="14">
        <v>2</v>
      </c>
      <c r="D261" s="13" t="s">
        <v>2</v>
      </c>
      <c r="E261" s="11">
        <v>80300</v>
      </c>
      <c r="F261" s="12">
        <v>600</v>
      </c>
      <c r="G261" s="16">
        <f>G262</f>
        <v>25</v>
      </c>
      <c r="H261" s="16">
        <f t="shared" ref="H261:I261" si="116">H262</f>
        <v>0</v>
      </c>
      <c r="I261" s="54">
        <f t="shared" si="116"/>
        <v>25</v>
      </c>
    </row>
    <row r="262" spans="1:9" x14ac:dyDescent="0.2">
      <c r="A262" s="3" t="s">
        <v>146</v>
      </c>
      <c r="B262" s="13" t="s">
        <v>189</v>
      </c>
      <c r="C262" s="14">
        <v>2</v>
      </c>
      <c r="D262" s="13" t="s">
        <v>2</v>
      </c>
      <c r="E262" s="11">
        <v>80300</v>
      </c>
      <c r="F262" s="12">
        <v>610</v>
      </c>
      <c r="G262" s="16">
        <v>25</v>
      </c>
      <c r="H262" s="16">
        <v>0</v>
      </c>
      <c r="I262" s="54">
        <v>25</v>
      </c>
    </row>
    <row r="263" spans="1:9" ht="45" x14ac:dyDescent="0.2">
      <c r="A263" s="80" t="s">
        <v>204</v>
      </c>
      <c r="B263" s="13" t="s">
        <v>189</v>
      </c>
      <c r="C263" s="14">
        <v>2</v>
      </c>
      <c r="D263" s="13" t="s">
        <v>2</v>
      </c>
      <c r="E263" s="78" t="s">
        <v>203</v>
      </c>
      <c r="F263" s="12" t="s">
        <v>7</v>
      </c>
      <c r="G263" s="16">
        <f t="shared" ref="G263:I263" si="117">G264</f>
        <v>878</v>
      </c>
      <c r="H263" s="16">
        <f t="shared" si="117"/>
        <v>889</v>
      </c>
      <c r="I263" s="54">
        <f t="shared" si="117"/>
        <v>921</v>
      </c>
    </row>
    <row r="264" spans="1:9" ht="22.5" x14ac:dyDescent="0.2">
      <c r="A264" s="80" t="s">
        <v>77</v>
      </c>
      <c r="B264" s="13" t="s">
        <v>189</v>
      </c>
      <c r="C264" s="14">
        <v>2</v>
      </c>
      <c r="D264" s="13" t="s">
        <v>2</v>
      </c>
      <c r="E264" s="78" t="s">
        <v>203</v>
      </c>
      <c r="F264" s="12">
        <v>600</v>
      </c>
      <c r="G264" s="16">
        <f t="shared" ref="G264:I264" si="118">G265</f>
        <v>878</v>
      </c>
      <c r="H264" s="16">
        <f t="shared" si="118"/>
        <v>889</v>
      </c>
      <c r="I264" s="54">
        <f t="shared" si="118"/>
        <v>921</v>
      </c>
    </row>
    <row r="265" spans="1:9" x14ac:dyDescent="0.2">
      <c r="A265" s="80" t="s">
        <v>146</v>
      </c>
      <c r="B265" s="13" t="s">
        <v>189</v>
      </c>
      <c r="C265" s="14">
        <v>2</v>
      </c>
      <c r="D265" s="13" t="s">
        <v>2</v>
      </c>
      <c r="E265" s="78" t="s">
        <v>203</v>
      </c>
      <c r="F265" s="12">
        <v>610</v>
      </c>
      <c r="G265" s="16">
        <v>878</v>
      </c>
      <c r="H265" s="16">
        <v>889</v>
      </c>
      <c r="I265" s="54">
        <v>921</v>
      </c>
    </row>
    <row r="266" spans="1:9" x14ac:dyDescent="0.2">
      <c r="A266" s="52" t="s">
        <v>278</v>
      </c>
      <c r="B266" s="23" t="s">
        <v>189</v>
      </c>
      <c r="C266" s="24">
        <v>3</v>
      </c>
      <c r="D266" s="23" t="s">
        <v>2</v>
      </c>
      <c r="E266" s="25">
        <v>0</v>
      </c>
      <c r="F266" s="8"/>
      <c r="G266" s="31">
        <f>G270+G267</f>
        <v>4869.1000000000004</v>
      </c>
      <c r="H266" s="31">
        <f t="shared" ref="H266:I266" si="119">H270+H267</f>
        <v>4935</v>
      </c>
      <c r="I266" s="53">
        <f t="shared" si="119"/>
        <v>5126</v>
      </c>
    </row>
    <row r="267" spans="1:9" ht="22.5" x14ac:dyDescent="0.2">
      <c r="A267" s="80" t="s">
        <v>170</v>
      </c>
      <c r="B267" s="9">
        <v>5</v>
      </c>
      <c r="C267" s="10">
        <v>3</v>
      </c>
      <c r="D267" s="9" t="s">
        <v>2</v>
      </c>
      <c r="E267" s="11">
        <v>80300</v>
      </c>
      <c r="F267" s="12"/>
      <c r="G267" s="16">
        <f>G268</f>
        <v>75</v>
      </c>
      <c r="H267" s="16">
        <f t="shared" ref="H267:I267" si="120">H268</f>
        <v>75</v>
      </c>
      <c r="I267" s="54">
        <f t="shared" si="120"/>
        <v>75</v>
      </c>
    </row>
    <row r="268" spans="1:9" ht="22.5" x14ac:dyDescent="0.2">
      <c r="A268" s="3" t="s">
        <v>77</v>
      </c>
      <c r="B268" s="9">
        <v>5</v>
      </c>
      <c r="C268" s="10">
        <v>3</v>
      </c>
      <c r="D268" s="9" t="s">
        <v>2</v>
      </c>
      <c r="E268" s="11">
        <v>80300</v>
      </c>
      <c r="F268" s="12">
        <v>600</v>
      </c>
      <c r="G268" s="16">
        <f>G269</f>
        <v>75</v>
      </c>
      <c r="H268" s="16">
        <f t="shared" ref="H268:I268" si="121">H269</f>
        <v>75</v>
      </c>
      <c r="I268" s="54">
        <f t="shared" si="121"/>
        <v>75</v>
      </c>
    </row>
    <row r="269" spans="1:9" x14ac:dyDescent="0.2">
      <c r="A269" s="3" t="s">
        <v>146</v>
      </c>
      <c r="B269" s="9">
        <v>5</v>
      </c>
      <c r="C269" s="10">
        <v>3</v>
      </c>
      <c r="D269" s="9" t="s">
        <v>2</v>
      </c>
      <c r="E269" s="11">
        <v>80300</v>
      </c>
      <c r="F269" s="12">
        <v>610</v>
      </c>
      <c r="G269" s="16">
        <v>75</v>
      </c>
      <c r="H269" s="16">
        <v>75</v>
      </c>
      <c r="I269" s="54">
        <v>75</v>
      </c>
    </row>
    <row r="270" spans="1:9" ht="33.75" x14ac:dyDescent="0.2">
      <c r="A270" s="3" t="s">
        <v>206</v>
      </c>
      <c r="B270" s="13" t="s">
        <v>189</v>
      </c>
      <c r="C270" s="14">
        <v>3</v>
      </c>
      <c r="D270" s="13" t="s">
        <v>2</v>
      </c>
      <c r="E270" s="78">
        <v>85150</v>
      </c>
      <c r="F270" s="12"/>
      <c r="G270" s="16">
        <f t="shared" ref="G270:I270" si="122">G271</f>
        <v>4794.1000000000004</v>
      </c>
      <c r="H270" s="16">
        <f t="shared" si="122"/>
        <v>4860</v>
      </c>
      <c r="I270" s="54">
        <f t="shared" si="122"/>
        <v>5051</v>
      </c>
    </row>
    <row r="271" spans="1:9" ht="22.5" x14ac:dyDescent="0.2">
      <c r="A271" s="3" t="s">
        <v>77</v>
      </c>
      <c r="B271" s="13" t="s">
        <v>189</v>
      </c>
      <c r="C271" s="14">
        <v>3</v>
      </c>
      <c r="D271" s="13" t="s">
        <v>2</v>
      </c>
      <c r="E271" s="78">
        <v>85150</v>
      </c>
      <c r="F271" s="12">
        <v>600</v>
      </c>
      <c r="G271" s="16">
        <f t="shared" ref="G271:I271" si="123">G272</f>
        <v>4794.1000000000004</v>
      </c>
      <c r="H271" s="16">
        <f t="shared" si="123"/>
        <v>4860</v>
      </c>
      <c r="I271" s="54">
        <f t="shared" si="123"/>
        <v>5051</v>
      </c>
    </row>
    <row r="272" spans="1:9" x14ac:dyDescent="0.2">
      <c r="A272" s="3" t="s">
        <v>146</v>
      </c>
      <c r="B272" s="13" t="s">
        <v>189</v>
      </c>
      <c r="C272" s="14">
        <v>3</v>
      </c>
      <c r="D272" s="13" t="s">
        <v>2</v>
      </c>
      <c r="E272" s="78">
        <v>85150</v>
      </c>
      <c r="F272" s="12">
        <v>610</v>
      </c>
      <c r="G272" s="15">
        <v>4794.1000000000004</v>
      </c>
      <c r="H272" s="15">
        <v>4860</v>
      </c>
      <c r="I272" s="54">
        <v>5051</v>
      </c>
    </row>
    <row r="273" spans="1:9" ht="45" x14ac:dyDescent="0.2">
      <c r="A273" s="52" t="s">
        <v>275</v>
      </c>
      <c r="B273" s="23" t="s">
        <v>36</v>
      </c>
      <c r="C273" s="24" t="s">
        <v>3</v>
      </c>
      <c r="D273" s="23" t="s">
        <v>2</v>
      </c>
      <c r="E273" s="25" t="s">
        <v>9</v>
      </c>
      <c r="F273" s="8" t="s">
        <v>7</v>
      </c>
      <c r="G273" s="31">
        <f>G274+G284+G290</f>
        <v>6777.7532100000008</v>
      </c>
      <c r="H273" s="31">
        <f>H274+H284+H290</f>
        <v>6454.7657900000004</v>
      </c>
      <c r="I273" s="53">
        <f>I274+I284+I290</f>
        <v>5651.7639200000003</v>
      </c>
    </row>
    <row r="274" spans="1:9" x14ac:dyDescent="0.2">
      <c r="A274" s="52" t="s">
        <v>289</v>
      </c>
      <c r="B274" s="23">
        <v>6</v>
      </c>
      <c r="C274" s="24">
        <v>1</v>
      </c>
      <c r="D274" s="23">
        <v>0</v>
      </c>
      <c r="E274" s="25">
        <v>0</v>
      </c>
      <c r="F274" s="8"/>
      <c r="G274" s="31">
        <f>G275+G280</f>
        <v>724.1</v>
      </c>
      <c r="H274" s="31">
        <f t="shared" ref="H274:I274" si="124">H275+H280</f>
        <v>724.1</v>
      </c>
      <c r="I274" s="53">
        <f t="shared" si="124"/>
        <v>724.1</v>
      </c>
    </row>
    <row r="275" spans="1:9" x14ac:dyDescent="0.2">
      <c r="A275" s="80" t="s">
        <v>37</v>
      </c>
      <c r="B275" s="13" t="s">
        <v>36</v>
      </c>
      <c r="C275" s="14">
        <v>1</v>
      </c>
      <c r="D275" s="13" t="s">
        <v>2</v>
      </c>
      <c r="E275" s="78" t="s">
        <v>35</v>
      </c>
      <c r="F275" s="12" t="s">
        <v>7</v>
      </c>
      <c r="G275" s="15">
        <f>G276+G278</f>
        <v>483.7</v>
      </c>
      <c r="H275" s="15">
        <f t="shared" ref="H275:I275" si="125">H276+H278</f>
        <v>483.7</v>
      </c>
      <c r="I275" s="54">
        <f t="shared" si="125"/>
        <v>483.7</v>
      </c>
    </row>
    <row r="276" spans="1:9" ht="45" x14ac:dyDescent="0.2">
      <c r="A276" s="80" t="s">
        <v>6</v>
      </c>
      <c r="B276" s="13" t="s">
        <v>36</v>
      </c>
      <c r="C276" s="14">
        <v>1</v>
      </c>
      <c r="D276" s="13" t="s">
        <v>2</v>
      </c>
      <c r="E276" s="78" t="s">
        <v>35</v>
      </c>
      <c r="F276" s="12">
        <v>100</v>
      </c>
      <c r="G276" s="15">
        <f>G277</f>
        <v>400</v>
      </c>
      <c r="H276" s="15">
        <f t="shared" ref="H276:I276" si="126">H277</f>
        <v>400</v>
      </c>
      <c r="I276" s="54">
        <f t="shared" si="126"/>
        <v>400</v>
      </c>
    </row>
    <row r="277" spans="1:9" ht="22.5" x14ac:dyDescent="0.2">
      <c r="A277" s="80" t="s">
        <v>5</v>
      </c>
      <c r="B277" s="13" t="s">
        <v>36</v>
      </c>
      <c r="C277" s="14">
        <v>1</v>
      </c>
      <c r="D277" s="13" t="s">
        <v>2</v>
      </c>
      <c r="E277" s="78" t="s">
        <v>35</v>
      </c>
      <c r="F277" s="12">
        <v>120</v>
      </c>
      <c r="G277" s="15">
        <v>400</v>
      </c>
      <c r="H277" s="15">
        <v>400</v>
      </c>
      <c r="I277" s="54">
        <v>400</v>
      </c>
    </row>
    <row r="278" spans="1:9" ht="22.5" x14ac:dyDescent="0.2">
      <c r="A278" s="80" t="s">
        <v>14</v>
      </c>
      <c r="B278" s="13" t="s">
        <v>36</v>
      </c>
      <c r="C278" s="14">
        <v>1</v>
      </c>
      <c r="D278" s="13" t="s">
        <v>2</v>
      </c>
      <c r="E278" s="78" t="s">
        <v>35</v>
      </c>
      <c r="F278" s="12">
        <v>200</v>
      </c>
      <c r="G278" s="15">
        <f>G279</f>
        <v>83.7</v>
      </c>
      <c r="H278" s="15">
        <f t="shared" ref="H278:I278" si="127">H279</f>
        <v>83.7</v>
      </c>
      <c r="I278" s="54">
        <f t="shared" si="127"/>
        <v>83.7</v>
      </c>
    </row>
    <row r="279" spans="1:9" ht="22.5" x14ac:dyDescent="0.2">
      <c r="A279" s="80" t="s">
        <v>13</v>
      </c>
      <c r="B279" s="13" t="s">
        <v>36</v>
      </c>
      <c r="C279" s="14">
        <v>1</v>
      </c>
      <c r="D279" s="13" t="s">
        <v>2</v>
      </c>
      <c r="E279" s="78" t="s">
        <v>35</v>
      </c>
      <c r="F279" s="12">
        <v>240</v>
      </c>
      <c r="G279" s="15">
        <v>83.7</v>
      </c>
      <c r="H279" s="15">
        <v>83.7</v>
      </c>
      <c r="I279" s="54">
        <v>83.7</v>
      </c>
    </row>
    <row r="280" spans="1:9" x14ac:dyDescent="0.2">
      <c r="A280" s="3" t="s">
        <v>315</v>
      </c>
      <c r="B280" s="9" t="s">
        <v>36</v>
      </c>
      <c r="C280" s="10">
        <v>1</v>
      </c>
      <c r="D280" s="9" t="s">
        <v>314</v>
      </c>
      <c r="E280" s="11"/>
      <c r="F280" s="12"/>
      <c r="G280" s="15">
        <f>G281</f>
        <v>240.4</v>
      </c>
      <c r="H280" s="15">
        <f t="shared" ref="H280:I281" si="128">H281</f>
        <v>240.4</v>
      </c>
      <c r="I280" s="54">
        <f t="shared" si="128"/>
        <v>240.4</v>
      </c>
    </row>
    <row r="281" spans="1:9" ht="33.75" x14ac:dyDescent="0.2">
      <c r="A281" s="3" t="s">
        <v>316</v>
      </c>
      <c r="B281" s="9" t="s">
        <v>36</v>
      </c>
      <c r="C281" s="10">
        <v>1</v>
      </c>
      <c r="D281" s="9" t="s">
        <v>314</v>
      </c>
      <c r="E281" s="11">
        <v>80440</v>
      </c>
      <c r="F281" s="12"/>
      <c r="G281" s="15">
        <f>G282</f>
        <v>240.4</v>
      </c>
      <c r="H281" s="15">
        <f t="shared" si="128"/>
        <v>240.4</v>
      </c>
      <c r="I281" s="15">
        <f t="shared" si="128"/>
        <v>240.4</v>
      </c>
    </row>
    <row r="282" spans="1:9" ht="22.5" x14ac:dyDescent="0.2">
      <c r="A282" s="3" t="s">
        <v>14</v>
      </c>
      <c r="B282" s="9" t="s">
        <v>36</v>
      </c>
      <c r="C282" s="10">
        <v>1</v>
      </c>
      <c r="D282" s="9" t="s">
        <v>314</v>
      </c>
      <c r="E282" s="11">
        <v>80440</v>
      </c>
      <c r="F282" s="12">
        <v>200</v>
      </c>
      <c r="G282" s="15">
        <f>G283</f>
        <v>240.4</v>
      </c>
      <c r="H282" s="15">
        <f t="shared" ref="H282:I282" si="129">H283</f>
        <v>240.4</v>
      </c>
      <c r="I282" s="54">
        <f t="shared" si="129"/>
        <v>240.4</v>
      </c>
    </row>
    <row r="283" spans="1:9" ht="22.5" x14ac:dyDescent="0.2">
      <c r="A283" s="3" t="s">
        <v>13</v>
      </c>
      <c r="B283" s="9" t="s">
        <v>36</v>
      </c>
      <c r="C283" s="10">
        <v>1</v>
      </c>
      <c r="D283" s="9" t="s">
        <v>314</v>
      </c>
      <c r="E283" s="11">
        <v>80440</v>
      </c>
      <c r="F283" s="12">
        <v>240</v>
      </c>
      <c r="G283" s="15">
        <v>240.4</v>
      </c>
      <c r="H283" s="15">
        <v>240.4</v>
      </c>
      <c r="I283" s="54">
        <v>240.4</v>
      </c>
    </row>
    <row r="284" spans="1:9" x14ac:dyDescent="0.2">
      <c r="A284" s="52" t="s">
        <v>288</v>
      </c>
      <c r="B284" s="23" t="s">
        <v>36</v>
      </c>
      <c r="C284" s="24">
        <v>2</v>
      </c>
      <c r="D284" s="23" t="s">
        <v>2</v>
      </c>
      <c r="E284" s="25">
        <v>0</v>
      </c>
      <c r="F284" s="41"/>
      <c r="G284" s="31">
        <f>G285</f>
        <v>157</v>
      </c>
      <c r="H284" s="31">
        <f t="shared" ref="H284:I284" si="130">H285</f>
        <v>157</v>
      </c>
      <c r="I284" s="31">
        <f t="shared" si="130"/>
        <v>157</v>
      </c>
    </row>
    <row r="285" spans="1:9" x14ac:dyDescent="0.2">
      <c r="A285" s="80" t="s">
        <v>59</v>
      </c>
      <c r="B285" s="13" t="s">
        <v>36</v>
      </c>
      <c r="C285" s="14">
        <v>2</v>
      </c>
      <c r="D285" s="13" t="s">
        <v>2</v>
      </c>
      <c r="E285" s="78" t="s">
        <v>58</v>
      </c>
      <c r="F285" s="12" t="s">
        <v>7</v>
      </c>
      <c r="G285" s="16">
        <f>G286+G288</f>
        <v>157</v>
      </c>
      <c r="H285" s="16">
        <f t="shared" ref="H285:I285" si="131">H286+H288</f>
        <v>157</v>
      </c>
      <c r="I285" s="54">
        <f t="shared" si="131"/>
        <v>157</v>
      </c>
    </row>
    <row r="286" spans="1:9" ht="45" x14ac:dyDescent="0.2">
      <c r="A286" s="80" t="s">
        <v>6</v>
      </c>
      <c r="B286" s="13" t="s">
        <v>36</v>
      </c>
      <c r="C286" s="14">
        <v>2</v>
      </c>
      <c r="D286" s="13" t="s">
        <v>2</v>
      </c>
      <c r="E286" s="78" t="s">
        <v>58</v>
      </c>
      <c r="F286" s="12">
        <v>100</v>
      </c>
      <c r="G286" s="15">
        <f>G287</f>
        <v>20</v>
      </c>
      <c r="H286" s="15">
        <f t="shared" ref="H286:I286" si="132">H287</f>
        <v>20</v>
      </c>
      <c r="I286" s="54">
        <f t="shared" si="132"/>
        <v>20</v>
      </c>
    </row>
    <row r="287" spans="1:9" ht="22.5" x14ac:dyDescent="0.2">
      <c r="A287" s="80" t="s">
        <v>5</v>
      </c>
      <c r="B287" s="13" t="s">
        <v>36</v>
      </c>
      <c r="C287" s="14">
        <v>2</v>
      </c>
      <c r="D287" s="13" t="s">
        <v>2</v>
      </c>
      <c r="E287" s="78" t="s">
        <v>58</v>
      </c>
      <c r="F287" s="12">
        <v>120</v>
      </c>
      <c r="G287" s="15">
        <v>20</v>
      </c>
      <c r="H287" s="15">
        <v>20</v>
      </c>
      <c r="I287" s="54">
        <v>20</v>
      </c>
    </row>
    <row r="288" spans="1:9" ht="22.5" x14ac:dyDescent="0.2">
      <c r="A288" s="80" t="s">
        <v>14</v>
      </c>
      <c r="B288" s="13" t="s">
        <v>36</v>
      </c>
      <c r="C288" s="14">
        <v>2</v>
      </c>
      <c r="D288" s="13" t="s">
        <v>2</v>
      </c>
      <c r="E288" s="78" t="s">
        <v>58</v>
      </c>
      <c r="F288" s="12">
        <v>200</v>
      </c>
      <c r="G288" s="15">
        <f>G289</f>
        <v>137</v>
      </c>
      <c r="H288" s="15">
        <f t="shared" ref="H288:I288" si="133">H289</f>
        <v>137</v>
      </c>
      <c r="I288" s="54">
        <f t="shared" si="133"/>
        <v>137</v>
      </c>
    </row>
    <row r="289" spans="1:9" ht="22.5" x14ac:dyDescent="0.2">
      <c r="A289" s="80" t="s">
        <v>13</v>
      </c>
      <c r="B289" s="13" t="s">
        <v>36</v>
      </c>
      <c r="C289" s="14">
        <v>2</v>
      </c>
      <c r="D289" s="13" t="s">
        <v>2</v>
      </c>
      <c r="E289" s="78" t="s">
        <v>58</v>
      </c>
      <c r="F289" s="12">
        <v>240</v>
      </c>
      <c r="G289" s="15">
        <v>137</v>
      </c>
      <c r="H289" s="15">
        <v>137</v>
      </c>
      <c r="I289" s="54">
        <v>137</v>
      </c>
    </row>
    <row r="290" spans="1:9" ht="22.5" x14ac:dyDescent="0.2">
      <c r="A290" s="52" t="s">
        <v>287</v>
      </c>
      <c r="B290" s="23">
        <v>6</v>
      </c>
      <c r="C290" s="24">
        <v>3</v>
      </c>
      <c r="D290" s="23">
        <v>0</v>
      </c>
      <c r="E290" s="25">
        <v>0</v>
      </c>
      <c r="F290" s="8"/>
      <c r="G290" s="31">
        <f>G291+G294+G297+G300+G305+G308+G311+G314+G317</f>
        <v>5896.6532100000004</v>
      </c>
      <c r="H290" s="31">
        <f t="shared" ref="H290:I290" si="134">H291+H294+H297+H300+H305+H308+H311+H314+H317</f>
        <v>5573.66579</v>
      </c>
      <c r="I290" s="53">
        <f t="shared" si="134"/>
        <v>4770.66392</v>
      </c>
    </row>
    <row r="291" spans="1:9" ht="22.5" x14ac:dyDescent="0.2">
      <c r="A291" s="80" t="s">
        <v>244</v>
      </c>
      <c r="B291" s="13" t="s">
        <v>36</v>
      </c>
      <c r="C291" s="14">
        <v>3</v>
      </c>
      <c r="D291" s="13">
        <v>0</v>
      </c>
      <c r="E291" s="78">
        <v>78730</v>
      </c>
      <c r="F291" s="12"/>
      <c r="G291" s="15">
        <f>G292</f>
        <v>100.023</v>
      </c>
      <c r="H291" s="15">
        <f t="shared" ref="H291:I292" si="135">H292</f>
        <v>104.01900000000001</v>
      </c>
      <c r="I291" s="54">
        <f t="shared" si="135"/>
        <v>108.167</v>
      </c>
    </row>
    <row r="292" spans="1:9" x14ac:dyDescent="0.2">
      <c r="A292" s="80" t="s">
        <v>40</v>
      </c>
      <c r="B292" s="13" t="s">
        <v>36</v>
      </c>
      <c r="C292" s="14">
        <v>3</v>
      </c>
      <c r="D292" s="13">
        <v>0</v>
      </c>
      <c r="E292" s="78">
        <v>78730</v>
      </c>
      <c r="F292" s="12">
        <v>300</v>
      </c>
      <c r="G292" s="15">
        <f>G293</f>
        <v>100.023</v>
      </c>
      <c r="H292" s="15">
        <f t="shared" si="135"/>
        <v>104.01900000000001</v>
      </c>
      <c r="I292" s="54">
        <f t="shared" si="135"/>
        <v>108.167</v>
      </c>
    </row>
    <row r="293" spans="1:9" ht="22.5" x14ac:dyDescent="0.2">
      <c r="A293" s="80" t="s">
        <v>44</v>
      </c>
      <c r="B293" s="13" t="s">
        <v>36</v>
      </c>
      <c r="C293" s="14">
        <v>3</v>
      </c>
      <c r="D293" s="13">
        <v>0</v>
      </c>
      <c r="E293" s="78">
        <v>78730</v>
      </c>
      <c r="F293" s="12">
        <v>320</v>
      </c>
      <c r="G293" s="16">
        <v>100.023</v>
      </c>
      <c r="H293" s="16">
        <v>104.01900000000001</v>
      </c>
      <c r="I293" s="54">
        <v>108.167</v>
      </c>
    </row>
    <row r="294" spans="1:9" ht="45" x14ac:dyDescent="0.2">
      <c r="A294" s="80" t="s">
        <v>100</v>
      </c>
      <c r="B294" s="13" t="s">
        <v>36</v>
      </c>
      <c r="C294" s="14">
        <v>3</v>
      </c>
      <c r="D294" s="13" t="s">
        <v>2</v>
      </c>
      <c r="E294" s="78" t="s">
        <v>101</v>
      </c>
      <c r="F294" s="12" t="s">
        <v>7</v>
      </c>
      <c r="G294" s="16">
        <f t="shared" ref="G294:I295" si="136">G295</f>
        <v>1429.4447399999999</v>
      </c>
      <c r="H294" s="16">
        <f t="shared" si="136"/>
        <v>1470.03</v>
      </c>
      <c r="I294" s="54">
        <f t="shared" si="136"/>
        <v>762.88013000000001</v>
      </c>
    </row>
    <row r="295" spans="1:9" ht="22.5" x14ac:dyDescent="0.2">
      <c r="A295" s="80" t="s">
        <v>99</v>
      </c>
      <c r="B295" s="13" t="s">
        <v>36</v>
      </c>
      <c r="C295" s="14">
        <v>3</v>
      </c>
      <c r="D295" s="13" t="s">
        <v>2</v>
      </c>
      <c r="E295" s="78" t="s">
        <v>101</v>
      </c>
      <c r="F295" s="12">
        <v>400</v>
      </c>
      <c r="G295" s="16">
        <f t="shared" si="136"/>
        <v>1429.4447399999999</v>
      </c>
      <c r="H295" s="16">
        <f t="shared" si="136"/>
        <v>1470.03</v>
      </c>
      <c r="I295" s="54">
        <f t="shared" si="136"/>
        <v>762.88013000000001</v>
      </c>
    </row>
    <row r="296" spans="1:9" x14ac:dyDescent="0.2">
      <c r="A296" s="80" t="s">
        <v>98</v>
      </c>
      <c r="B296" s="13" t="s">
        <v>36</v>
      </c>
      <c r="C296" s="14">
        <v>3</v>
      </c>
      <c r="D296" s="13" t="s">
        <v>2</v>
      </c>
      <c r="E296" s="78" t="s">
        <v>101</v>
      </c>
      <c r="F296" s="12">
        <v>410</v>
      </c>
      <c r="G296" s="16">
        <v>1429.4447399999999</v>
      </c>
      <c r="H296" s="16">
        <v>1470.03</v>
      </c>
      <c r="I296" s="54">
        <v>762.88013000000001</v>
      </c>
    </row>
    <row r="297" spans="1:9" ht="45" x14ac:dyDescent="0.2">
      <c r="A297" s="80" t="s">
        <v>51</v>
      </c>
      <c r="B297" s="13" t="s">
        <v>36</v>
      </c>
      <c r="C297" s="14">
        <v>3</v>
      </c>
      <c r="D297" s="13" t="s">
        <v>2</v>
      </c>
      <c r="E297" s="78" t="s">
        <v>50</v>
      </c>
      <c r="F297" s="12" t="s">
        <v>7</v>
      </c>
      <c r="G297" s="16">
        <v>24.114000000000001</v>
      </c>
      <c r="H297" s="16">
        <v>24.114000000000001</v>
      </c>
      <c r="I297" s="54">
        <v>24.114000000000001</v>
      </c>
    </row>
    <row r="298" spans="1:9" x14ac:dyDescent="0.2">
      <c r="A298" s="80" t="s">
        <v>40</v>
      </c>
      <c r="B298" s="13" t="s">
        <v>36</v>
      </c>
      <c r="C298" s="14">
        <v>3</v>
      </c>
      <c r="D298" s="13" t="s">
        <v>2</v>
      </c>
      <c r="E298" s="78" t="s">
        <v>50</v>
      </c>
      <c r="F298" s="12">
        <v>300</v>
      </c>
      <c r="G298" s="16">
        <v>24.114000000000001</v>
      </c>
      <c r="H298" s="16">
        <v>24.114000000000001</v>
      </c>
      <c r="I298" s="54">
        <v>24.114000000000001</v>
      </c>
    </row>
    <row r="299" spans="1:9" ht="22.5" x14ac:dyDescent="0.2">
      <c r="A299" s="80" t="s">
        <v>44</v>
      </c>
      <c r="B299" s="13" t="s">
        <v>36</v>
      </c>
      <c r="C299" s="14">
        <v>3</v>
      </c>
      <c r="D299" s="13" t="s">
        <v>2</v>
      </c>
      <c r="E299" s="78" t="s">
        <v>50</v>
      </c>
      <c r="F299" s="12">
        <v>320</v>
      </c>
      <c r="G299" s="16">
        <v>24.114000000000001</v>
      </c>
      <c r="H299" s="16">
        <v>24.114000000000001</v>
      </c>
      <c r="I299" s="54">
        <v>24.114000000000001</v>
      </c>
    </row>
    <row r="300" spans="1:9" x14ac:dyDescent="0.2">
      <c r="A300" s="3" t="s">
        <v>46</v>
      </c>
      <c r="B300" s="13" t="s">
        <v>36</v>
      </c>
      <c r="C300" s="14">
        <v>3</v>
      </c>
      <c r="D300" s="13" t="s">
        <v>2</v>
      </c>
      <c r="E300" s="78">
        <v>80540</v>
      </c>
      <c r="F300" s="12"/>
      <c r="G300" s="15">
        <f>G301+G303</f>
        <v>82.8</v>
      </c>
      <c r="H300" s="15">
        <f t="shared" ref="H300:I300" si="137">H301+H303</f>
        <v>82.8</v>
      </c>
      <c r="I300" s="54">
        <f t="shared" si="137"/>
        <v>82.8</v>
      </c>
    </row>
    <row r="301" spans="1:9" ht="22.5" x14ac:dyDescent="0.2">
      <c r="A301" s="80" t="s">
        <v>14</v>
      </c>
      <c r="B301" s="13" t="s">
        <v>36</v>
      </c>
      <c r="C301" s="14">
        <v>3</v>
      </c>
      <c r="D301" s="13" t="s">
        <v>2</v>
      </c>
      <c r="E301" s="78" t="s">
        <v>45</v>
      </c>
      <c r="F301" s="12">
        <v>200</v>
      </c>
      <c r="G301" s="15">
        <f>G302</f>
        <v>71</v>
      </c>
      <c r="H301" s="15">
        <f t="shared" ref="H301:I301" si="138">H302</f>
        <v>71</v>
      </c>
      <c r="I301" s="54">
        <f t="shared" si="138"/>
        <v>71</v>
      </c>
    </row>
    <row r="302" spans="1:9" ht="22.5" x14ac:dyDescent="0.2">
      <c r="A302" s="80" t="s">
        <v>13</v>
      </c>
      <c r="B302" s="13" t="s">
        <v>36</v>
      </c>
      <c r="C302" s="14">
        <v>3</v>
      </c>
      <c r="D302" s="13" t="s">
        <v>2</v>
      </c>
      <c r="E302" s="78" t="s">
        <v>45</v>
      </c>
      <c r="F302" s="12">
        <v>240</v>
      </c>
      <c r="G302" s="15">
        <v>71</v>
      </c>
      <c r="H302" s="15">
        <v>71</v>
      </c>
      <c r="I302" s="54">
        <v>71</v>
      </c>
    </row>
    <row r="303" spans="1:9" x14ac:dyDescent="0.2">
      <c r="A303" s="80" t="s">
        <v>40</v>
      </c>
      <c r="B303" s="13" t="s">
        <v>36</v>
      </c>
      <c r="C303" s="14">
        <v>3</v>
      </c>
      <c r="D303" s="13" t="s">
        <v>2</v>
      </c>
      <c r="E303" s="78" t="s">
        <v>45</v>
      </c>
      <c r="F303" s="12">
        <v>300</v>
      </c>
      <c r="G303" s="15">
        <f>G304</f>
        <v>11.8</v>
      </c>
      <c r="H303" s="15">
        <f t="shared" ref="H303:I303" si="139">H304</f>
        <v>11.8</v>
      </c>
      <c r="I303" s="54">
        <f t="shared" si="139"/>
        <v>11.8</v>
      </c>
    </row>
    <row r="304" spans="1:9" ht="22.5" x14ac:dyDescent="0.2">
      <c r="A304" s="80" t="s">
        <v>44</v>
      </c>
      <c r="B304" s="13" t="s">
        <v>36</v>
      </c>
      <c r="C304" s="14">
        <v>3</v>
      </c>
      <c r="D304" s="13" t="s">
        <v>2</v>
      </c>
      <c r="E304" s="78" t="s">
        <v>45</v>
      </c>
      <c r="F304" s="12">
        <v>320</v>
      </c>
      <c r="G304" s="15">
        <v>11.8</v>
      </c>
      <c r="H304" s="15">
        <v>11.8</v>
      </c>
      <c r="I304" s="54">
        <v>11.8</v>
      </c>
    </row>
    <row r="305" spans="1:9" ht="56.25" x14ac:dyDescent="0.2">
      <c r="A305" s="80" t="s">
        <v>290</v>
      </c>
      <c r="B305" s="13">
        <v>6</v>
      </c>
      <c r="C305" s="14">
        <v>3</v>
      </c>
      <c r="D305" s="13" t="s">
        <v>2</v>
      </c>
      <c r="E305" s="78">
        <v>87010</v>
      </c>
      <c r="F305" s="12"/>
      <c r="G305" s="16">
        <f t="shared" ref="G305:I306" si="140">G306</f>
        <v>0</v>
      </c>
      <c r="H305" s="16">
        <f t="shared" si="140"/>
        <v>100</v>
      </c>
      <c r="I305" s="54">
        <f t="shared" si="140"/>
        <v>0</v>
      </c>
    </row>
    <row r="306" spans="1:9" x14ac:dyDescent="0.2">
      <c r="A306" s="80" t="s">
        <v>40</v>
      </c>
      <c r="B306" s="13">
        <v>6</v>
      </c>
      <c r="C306" s="14">
        <v>3</v>
      </c>
      <c r="D306" s="13" t="s">
        <v>2</v>
      </c>
      <c r="E306" s="78">
        <v>87010</v>
      </c>
      <c r="F306" s="12">
        <v>300</v>
      </c>
      <c r="G306" s="16">
        <f>G307</f>
        <v>0</v>
      </c>
      <c r="H306" s="16">
        <f t="shared" si="140"/>
        <v>100</v>
      </c>
      <c r="I306" s="54">
        <f t="shared" si="140"/>
        <v>0</v>
      </c>
    </row>
    <row r="307" spans="1:9" x14ac:dyDescent="0.2">
      <c r="A307" s="80" t="s">
        <v>42</v>
      </c>
      <c r="B307" s="13">
        <v>6</v>
      </c>
      <c r="C307" s="14">
        <v>3</v>
      </c>
      <c r="D307" s="13" t="s">
        <v>2</v>
      </c>
      <c r="E307" s="78">
        <v>87010</v>
      </c>
      <c r="F307" s="12">
        <v>310</v>
      </c>
      <c r="G307" s="16">
        <v>0</v>
      </c>
      <c r="H307" s="16">
        <v>100</v>
      </c>
      <c r="I307" s="54">
        <v>0</v>
      </c>
    </row>
    <row r="308" spans="1:9" ht="56.25" x14ac:dyDescent="0.2">
      <c r="A308" s="80" t="s">
        <v>43</v>
      </c>
      <c r="B308" s="13" t="s">
        <v>36</v>
      </c>
      <c r="C308" s="14">
        <v>3</v>
      </c>
      <c r="D308" s="13" t="s">
        <v>2</v>
      </c>
      <c r="E308" s="78" t="s">
        <v>41</v>
      </c>
      <c r="F308" s="12" t="s">
        <v>7</v>
      </c>
      <c r="G308" s="15">
        <f>G309</f>
        <v>70</v>
      </c>
      <c r="H308" s="15">
        <f t="shared" ref="H308:I309" si="141">H309</f>
        <v>70</v>
      </c>
      <c r="I308" s="54">
        <f t="shared" si="141"/>
        <v>70</v>
      </c>
    </row>
    <row r="309" spans="1:9" x14ac:dyDescent="0.2">
      <c r="A309" s="80" t="s">
        <v>40</v>
      </c>
      <c r="B309" s="13" t="s">
        <v>36</v>
      </c>
      <c r="C309" s="14">
        <v>3</v>
      </c>
      <c r="D309" s="13" t="s">
        <v>2</v>
      </c>
      <c r="E309" s="78" t="s">
        <v>41</v>
      </c>
      <c r="F309" s="12">
        <v>300</v>
      </c>
      <c r="G309" s="15">
        <f>G310</f>
        <v>70</v>
      </c>
      <c r="H309" s="15">
        <f t="shared" si="141"/>
        <v>70</v>
      </c>
      <c r="I309" s="54">
        <f t="shared" si="141"/>
        <v>70</v>
      </c>
    </row>
    <row r="310" spans="1:9" x14ac:dyDescent="0.2">
      <c r="A310" s="80" t="s">
        <v>42</v>
      </c>
      <c r="B310" s="13" t="s">
        <v>36</v>
      </c>
      <c r="C310" s="14">
        <v>3</v>
      </c>
      <c r="D310" s="13" t="s">
        <v>2</v>
      </c>
      <c r="E310" s="78" t="s">
        <v>41</v>
      </c>
      <c r="F310" s="12">
        <v>310</v>
      </c>
      <c r="G310" s="15">
        <v>70</v>
      </c>
      <c r="H310" s="15">
        <v>70</v>
      </c>
      <c r="I310" s="54">
        <v>70</v>
      </c>
    </row>
    <row r="311" spans="1:9" x14ac:dyDescent="0.2">
      <c r="A311" s="80" t="s">
        <v>241</v>
      </c>
      <c r="B311" s="13" t="s">
        <v>36</v>
      </c>
      <c r="C311" s="14">
        <v>3</v>
      </c>
      <c r="D311" s="13" t="s">
        <v>2</v>
      </c>
      <c r="E311" s="78" t="s">
        <v>53</v>
      </c>
      <c r="F311" s="12" t="s">
        <v>7</v>
      </c>
      <c r="G311" s="15">
        <f t="shared" ref="G311:I312" si="142">G312</f>
        <v>2000</v>
      </c>
      <c r="H311" s="15">
        <f t="shared" si="142"/>
        <v>2000</v>
      </c>
      <c r="I311" s="54">
        <f t="shared" si="142"/>
        <v>2000</v>
      </c>
    </row>
    <row r="312" spans="1:9" x14ac:dyDescent="0.2">
      <c r="A312" s="80" t="s">
        <v>40</v>
      </c>
      <c r="B312" s="13" t="s">
        <v>36</v>
      </c>
      <c r="C312" s="14">
        <v>3</v>
      </c>
      <c r="D312" s="13" t="s">
        <v>2</v>
      </c>
      <c r="E312" s="78" t="s">
        <v>53</v>
      </c>
      <c r="F312" s="12">
        <v>300</v>
      </c>
      <c r="G312" s="15">
        <f>G313</f>
        <v>2000</v>
      </c>
      <c r="H312" s="15">
        <f t="shared" si="142"/>
        <v>2000</v>
      </c>
      <c r="I312" s="54">
        <f t="shared" si="142"/>
        <v>2000</v>
      </c>
    </row>
    <row r="313" spans="1:9" ht="22.5" x14ac:dyDescent="0.2">
      <c r="A313" s="80" t="s">
        <v>44</v>
      </c>
      <c r="B313" s="13" t="s">
        <v>36</v>
      </c>
      <c r="C313" s="14">
        <v>3</v>
      </c>
      <c r="D313" s="13" t="s">
        <v>2</v>
      </c>
      <c r="E313" s="78" t="s">
        <v>53</v>
      </c>
      <c r="F313" s="12">
        <v>320</v>
      </c>
      <c r="G313" s="15">
        <v>2000</v>
      </c>
      <c r="H313" s="15">
        <v>2000</v>
      </c>
      <c r="I313" s="54">
        <v>2000</v>
      </c>
    </row>
    <row r="314" spans="1:9" x14ac:dyDescent="0.2">
      <c r="A314" s="3" t="s">
        <v>48</v>
      </c>
      <c r="B314" s="13" t="s">
        <v>36</v>
      </c>
      <c r="C314" s="14">
        <v>3</v>
      </c>
      <c r="D314" s="13" t="s">
        <v>2</v>
      </c>
      <c r="E314" s="78" t="s">
        <v>49</v>
      </c>
      <c r="F314" s="12" t="s">
        <v>7</v>
      </c>
      <c r="G314" s="15">
        <f>G315</f>
        <v>556.6</v>
      </c>
      <c r="H314" s="15">
        <f t="shared" ref="H314:I315" si="143">H315</f>
        <v>0</v>
      </c>
      <c r="I314" s="54">
        <f t="shared" si="143"/>
        <v>0</v>
      </c>
    </row>
    <row r="315" spans="1:9" x14ac:dyDescent="0.2">
      <c r="A315" s="3" t="s">
        <v>40</v>
      </c>
      <c r="B315" s="13" t="s">
        <v>36</v>
      </c>
      <c r="C315" s="14">
        <v>3</v>
      </c>
      <c r="D315" s="13" t="s">
        <v>2</v>
      </c>
      <c r="E315" s="78" t="s">
        <v>49</v>
      </c>
      <c r="F315" s="12">
        <v>300</v>
      </c>
      <c r="G315" s="15">
        <f>G316</f>
        <v>556.6</v>
      </c>
      <c r="H315" s="15">
        <f t="shared" si="143"/>
        <v>0</v>
      </c>
      <c r="I315" s="54">
        <f t="shared" si="143"/>
        <v>0</v>
      </c>
    </row>
    <row r="316" spans="1:9" ht="22.5" x14ac:dyDescent="0.2">
      <c r="A316" s="3" t="s">
        <v>44</v>
      </c>
      <c r="B316" s="13" t="s">
        <v>36</v>
      </c>
      <c r="C316" s="14">
        <v>3</v>
      </c>
      <c r="D316" s="13" t="s">
        <v>2</v>
      </c>
      <c r="E316" s="78" t="s">
        <v>49</v>
      </c>
      <c r="F316" s="12">
        <v>320</v>
      </c>
      <c r="G316" s="15">
        <v>556.6</v>
      </c>
      <c r="H316" s="15">
        <v>0</v>
      </c>
      <c r="I316" s="54">
        <v>0</v>
      </c>
    </row>
    <row r="317" spans="1:9" ht="33.75" x14ac:dyDescent="0.2">
      <c r="A317" s="80" t="s">
        <v>237</v>
      </c>
      <c r="B317" s="13" t="s">
        <v>36</v>
      </c>
      <c r="C317" s="14">
        <v>3</v>
      </c>
      <c r="D317" s="13" t="s">
        <v>2</v>
      </c>
      <c r="E317" s="78" t="s">
        <v>97</v>
      </c>
      <c r="F317" s="12" t="s">
        <v>7</v>
      </c>
      <c r="G317" s="16">
        <f t="shared" ref="G317:I318" si="144">G318</f>
        <v>1633.67147</v>
      </c>
      <c r="H317" s="16">
        <f t="shared" si="144"/>
        <v>1722.70279</v>
      </c>
      <c r="I317" s="54">
        <f t="shared" si="144"/>
        <v>1722.70279</v>
      </c>
    </row>
    <row r="318" spans="1:9" ht="22.5" x14ac:dyDescent="0.2">
      <c r="A318" s="80" t="s">
        <v>99</v>
      </c>
      <c r="B318" s="13" t="s">
        <v>36</v>
      </c>
      <c r="C318" s="14">
        <v>3</v>
      </c>
      <c r="D318" s="13" t="s">
        <v>2</v>
      </c>
      <c r="E318" s="78" t="s">
        <v>97</v>
      </c>
      <c r="F318" s="12">
        <v>400</v>
      </c>
      <c r="G318" s="16">
        <f t="shared" si="144"/>
        <v>1633.67147</v>
      </c>
      <c r="H318" s="16">
        <f t="shared" si="144"/>
        <v>1722.70279</v>
      </c>
      <c r="I318" s="54">
        <f t="shared" si="144"/>
        <v>1722.70279</v>
      </c>
    </row>
    <row r="319" spans="1:9" x14ac:dyDescent="0.2">
      <c r="A319" s="80" t="s">
        <v>98</v>
      </c>
      <c r="B319" s="13" t="s">
        <v>36</v>
      </c>
      <c r="C319" s="14">
        <v>3</v>
      </c>
      <c r="D319" s="13" t="s">
        <v>2</v>
      </c>
      <c r="E319" s="78" t="s">
        <v>97</v>
      </c>
      <c r="F319" s="12">
        <v>410</v>
      </c>
      <c r="G319" s="16">
        <v>1633.67147</v>
      </c>
      <c r="H319" s="16">
        <v>1722.70279</v>
      </c>
      <c r="I319" s="54">
        <v>1722.70279</v>
      </c>
    </row>
    <row r="320" spans="1:9" ht="45" x14ac:dyDescent="0.2">
      <c r="A320" s="52" t="s">
        <v>285</v>
      </c>
      <c r="B320" s="23">
        <v>8</v>
      </c>
      <c r="C320" s="24" t="s">
        <v>3</v>
      </c>
      <c r="D320" s="23" t="s">
        <v>2</v>
      </c>
      <c r="E320" s="25" t="s">
        <v>9</v>
      </c>
      <c r="F320" s="8" t="s">
        <v>7</v>
      </c>
      <c r="G320" s="31">
        <f>G324+G327+G330+G321</f>
        <v>463.6</v>
      </c>
      <c r="H320" s="31">
        <f t="shared" ref="H320:I320" si="145">H324+H327+H330+H321</f>
        <v>50</v>
      </c>
      <c r="I320" s="31">
        <f t="shared" si="145"/>
        <v>50</v>
      </c>
    </row>
    <row r="321" spans="1:9" ht="22.5" x14ac:dyDescent="0.2">
      <c r="A321" s="80" t="s">
        <v>291</v>
      </c>
      <c r="B321" s="13">
        <v>8</v>
      </c>
      <c r="C321" s="14" t="s">
        <v>3</v>
      </c>
      <c r="D321" s="13" t="s">
        <v>2</v>
      </c>
      <c r="E321" s="78">
        <v>80410</v>
      </c>
      <c r="F321" s="8"/>
      <c r="G321" s="16">
        <f>G322</f>
        <v>10</v>
      </c>
      <c r="H321" s="16">
        <f t="shared" ref="H321:I322" si="146">H322</f>
        <v>10</v>
      </c>
      <c r="I321" s="54">
        <f t="shared" si="146"/>
        <v>10</v>
      </c>
    </row>
    <row r="322" spans="1:9" ht="22.5" x14ac:dyDescent="0.2">
      <c r="A322" s="80" t="s">
        <v>14</v>
      </c>
      <c r="B322" s="13">
        <v>8</v>
      </c>
      <c r="C322" s="14" t="s">
        <v>3</v>
      </c>
      <c r="D322" s="13" t="s">
        <v>2</v>
      </c>
      <c r="E322" s="78">
        <v>80410</v>
      </c>
      <c r="F322" s="12">
        <v>200</v>
      </c>
      <c r="G322" s="16">
        <f>G323</f>
        <v>10</v>
      </c>
      <c r="H322" s="16">
        <f t="shared" si="146"/>
        <v>10</v>
      </c>
      <c r="I322" s="54">
        <f t="shared" si="146"/>
        <v>10</v>
      </c>
    </row>
    <row r="323" spans="1:9" ht="22.5" x14ac:dyDescent="0.2">
      <c r="A323" s="80" t="s">
        <v>13</v>
      </c>
      <c r="B323" s="13">
        <v>8</v>
      </c>
      <c r="C323" s="14" t="s">
        <v>3</v>
      </c>
      <c r="D323" s="13" t="s">
        <v>2</v>
      </c>
      <c r="E323" s="78">
        <v>80410</v>
      </c>
      <c r="F323" s="12">
        <v>240</v>
      </c>
      <c r="G323" s="16">
        <v>10</v>
      </c>
      <c r="H323" s="16">
        <v>10</v>
      </c>
      <c r="I323" s="54">
        <v>10</v>
      </c>
    </row>
    <row r="324" spans="1:9" x14ac:dyDescent="0.2">
      <c r="A324" s="80" t="s">
        <v>59</v>
      </c>
      <c r="B324" s="13">
        <v>8</v>
      </c>
      <c r="C324" s="14" t="s">
        <v>3</v>
      </c>
      <c r="D324" s="13" t="s">
        <v>2</v>
      </c>
      <c r="E324" s="78" t="s">
        <v>58</v>
      </c>
      <c r="F324" s="12" t="s">
        <v>7</v>
      </c>
      <c r="G324" s="15">
        <f>G325</f>
        <v>20</v>
      </c>
      <c r="H324" s="15">
        <f t="shared" ref="H324:I325" si="147">H325</f>
        <v>20</v>
      </c>
      <c r="I324" s="54">
        <f t="shared" si="147"/>
        <v>20</v>
      </c>
    </row>
    <row r="325" spans="1:9" ht="22.5" x14ac:dyDescent="0.2">
      <c r="A325" s="80" t="s">
        <v>14</v>
      </c>
      <c r="B325" s="13">
        <v>8</v>
      </c>
      <c r="C325" s="14" t="s">
        <v>3</v>
      </c>
      <c r="D325" s="13" t="s">
        <v>2</v>
      </c>
      <c r="E325" s="78" t="s">
        <v>58</v>
      </c>
      <c r="F325" s="12">
        <v>200</v>
      </c>
      <c r="G325" s="15">
        <f>G326</f>
        <v>20</v>
      </c>
      <c r="H325" s="15">
        <f t="shared" si="147"/>
        <v>20</v>
      </c>
      <c r="I325" s="54">
        <f t="shared" si="147"/>
        <v>20</v>
      </c>
    </row>
    <row r="326" spans="1:9" ht="22.5" x14ac:dyDescent="0.2">
      <c r="A326" s="80" t="s">
        <v>13</v>
      </c>
      <c r="B326" s="13">
        <v>8</v>
      </c>
      <c r="C326" s="14" t="s">
        <v>3</v>
      </c>
      <c r="D326" s="13" t="s">
        <v>2</v>
      </c>
      <c r="E326" s="78" t="s">
        <v>58</v>
      </c>
      <c r="F326" s="12">
        <v>240</v>
      </c>
      <c r="G326" s="16">
        <v>20</v>
      </c>
      <c r="H326" s="16">
        <v>20</v>
      </c>
      <c r="I326" s="54">
        <v>20</v>
      </c>
    </row>
    <row r="327" spans="1:9" x14ac:dyDescent="0.2">
      <c r="A327" s="80" t="s">
        <v>57</v>
      </c>
      <c r="B327" s="13">
        <v>8</v>
      </c>
      <c r="C327" s="14" t="s">
        <v>3</v>
      </c>
      <c r="D327" s="13" t="s">
        <v>2</v>
      </c>
      <c r="E327" s="78">
        <v>80460</v>
      </c>
      <c r="F327" s="12" t="s">
        <v>7</v>
      </c>
      <c r="G327" s="15">
        <f>G328</f>
        <v>10</v>
      </c>
      <c r="H327" s="15">
        <f t="shared" ref="H327:I328" si="148">H328</f>
        <v>10</v>
      </c>
      <c r="I327" s="54">
        <f t="shared" si="148"/>
        <v>10</v>
      </c>
    </row>
    <row r="328" spans="1:9" ht="22.5" x14ac:dyDescent="0.2">
      <c r="A328" s="80" t="s">
        <v>14</v>
      </c>
      <c r="B328" s="13">
        <v>8</v>
      </c>
      <c r="C328" s="14" t="s">
        <v>3</v>
      </c>
      <c r="D328" s="13" t="s">
        <v>2</v>
      </c>
      <c r="E328" s="78" t="s">
        <v>56</v>
      </c>
      <c r="F328" s="12">
        <v>200</v>
      </c>
      <c r="G328" s="15">
        <f>G329</f>
        <v>10</v>
      </c>
      <c r="H328" s="15">
        <f t="shared" si="148"/>
        <v>10</v>
      </c>
      <c r="I328" s="54">
        <f t="shared" si="148"/>
        <v>10</v>
      </c>
    </row>
    <row r="329" spans="1:9" ht="22.5" x14ac:dyDescent="0.2">
      <c r="A329" s="80" t="s">
        <v>13</v>
      </c>
      <c r="B329" s="13">
        <v>8</v>
      </c>
      <c r="C329" s="14" t="s">
        <v>3</v>
      </c>
      <c r="D329" s="13" t="s">
        <v>2</v>
      </c>
      <c r="E329" s="78" t="s">
        <v>56</v>
      </c>
      <c r="F329" s="12">
        <v>240</v>
      </c>
      <c r="G329" s="15">
        <v>10</v>
      </c>
      <c r="H329" s="15">
        <v>10</v>
      </c>
      <c r="I329" s="54">
        <v>10</v>
      </c>
    </row>
    <row r="330" spans="1:9" ht="22.5" x14ac:dyDescent="0.2">
      <c r="A330" s="80" t="s">
        <v>63</v>
      </c>
      <c r="B330" s="13">
        <v>8</v>
      </c>
      <c r="C330" s="14" t="s">
        <v>3</v>
      </c>
      <c r="D330" s="13" t="s">
        <v>2</v>
      </c>
      <c r="E330" s="78" t="s">
        <v>62</v>
      </c>
      <c r="F330" s="12" t="s">
        <v>7</v>
      </c>
      <c r="G330" s="15">
        <f>G331</f>
        <v>423.6</v>
      </c>
      <c r="H330" s="15">
        <f t="shared" ref="H330:I331" si="149">H331</f>
        <v>10</v>
      </c>
      <c r="I330" s="54">
        <f t="shared" si="149"/>
        <v>10</v>
      </c>
    </row>
    <row r="331" spans="1:9" ht="22.5" x14ac:dyDescent="0.2">
      <c r="A331" s="80" t="s">
        <v>14</v>
      </c>
      <c r="B331" s="13">
        <v>8</v>
      </c>
      <c r="C331" s="14" t="s">
        <v>3</v>
      </c>
      <c r="D331" s="13" t="s">
        <v>2</v>
      </c>
      <c r="E331" s="78" t="s">
        <v>62</v>
      </c>
      <c r="F331" s="12">
        <v>200</v>
      </c>
      <c r="G331" s="15">
        <f>G332</f>
        <v>423.6</v>
      </c>
      <c r="H331" s="15">
        <f t="shared" si="149"/>
        <v>10</v>
      </c>
      <c r="I331" s="54">
        <f t="shared" si="149"/>
        <v>10</v>
      </c>
    </row>
    <row r="332" spans="1:9" ht="22.5" x14ac:dyDescent="0.2">
      <c r="A332" s="80" t="s">
        <v>13</v>
      </c>
      <c r="B332" s="13">
        <v>8</v>
      </c>
      <c r="C332" s="14" t="s">
        <v>3</v>
      </c>
      <c r="D332" s="13" t="s">
        <v>2</v>
      </c>
      <c r="E332" s="78" t="s">
        <v>62</v>
      </c>
      <c r="F332" s="12">
        <v>240</v>
      </c>
      <c r="G332" s="15">
        <v>423.6</v>
      </c>
      <c r="H332" s="15">
        <v>10</v>
      </c>
      <c r="I332" s="54">
        <v>10</v>
      </c>
    </row>
    <row r="333" spans="1:9" ht="56.25" x14ac:dyDescent="0.2">
      <c r="A333" s="52" t="s">
        <v>284</v>
      </c>
      <c r="B333" s="23" t="s">
        <v>66</v>
      </c>
      <c r="C333" s="24" t="s">
        <v>3</v>
      </c>
      <c r="D333" s="23" t="s">
        <v>2</v>
      </c>
      <c r="E333" s="25" t="s">
        <v>9</v>
      </c>
      <c r="F333" s="8" t="s">
        <v>7</v>
      </c>
      <c r="G333" s="31">
        <f t="shared" ref="G333:I333" si="150">G334+G339+G346+G349+G354</f>
        <v>20006.339999999997</v>
      </c>
      <c r="H333" s="31">
        <f t="shared" si="150"/>
        <v>19176.654999999999</v>
      </c>
      <c r="I333" s="53">
        <f t="shared" si="150"/>
        <v>19756.255000000001</v>
      </c>
    </row>
    <row r="334" spans="1:9" ht="22.5" x14ac:dyDescent="0.2">
      <c r="A334" s="80" t="s">
        <v>15</v>
      </c>
      <c r="B334" s="13" t="s">
        <v>66</v>
      </c>
      <c r="C334" s="14" t="s">
        <v>3</v>
      </c>
      <c r="D334" s="13" t="s">
        <v>2</v>
      </c>
      <c r="E334" s="78" t="s">
        <v>11</v>
      </c>
      <c r="F334" s="12" t="s">
        <v>7</v>
      </c>
      <c r="G334" s="15">
        <f>G335+G337</f>
        <v>3120.5</v>
      </c>
      <c r="H334" s="15">
        <f t="shared" ref="H334:I334" si="151">H335+H337</f>
        <v>3149.7</v>
      </c>
      <c r="I334" s="54">
        <f t="shared" si="151"/>
        <v>3267.4</v>
      </c>
    </row>
    <row r="335" spans="1:9" ht="45" x14ac:dyDescent="0.2">
      <c r="A335" s="80" t="s">
        <v>6</v>
      </c>
      <c r="B335" s="13" t="s">
        <v>66</v>
      </c>
      <c r="C335" s="14" t="s">
        <v>3</v>
      </c>
      <c r="D335" s="13" t="s">
        <v>2</v>
      </c>
      <c r="E335" s="78" t="s">
        <v>11</v>
      </c>
      <c r="F335" s="12">
        <v>100</v>
      </c>
      <c r="G335" s="15">
        <f>G336</f>
        <v>3067.5</v>
      </c>
      <c r="H335" s="15">
        <f t="shared" ref="H335:I335" si="152">H336</f>
        <v>3096.7</v>
      </c>
      <c r="I335" s="54">
        <f t="shared" si="152"/>
        <v>3214.4</v>
      </c>
    </row>
    <row r="336" spans="1:9" ht="22.5" x14ac:dyDescent="0.2">
      <c r="A336" s="80" t="s">
        <v>5</v>
      </c>
      <c r="B336" s="13" t="s">
        <v>66</v>
      </c>
      <c r="C336" s="14" t="s">
        <v>3</v>
      </c>
      <c r="D336" s="13" t="s">
        <v>2</v>
      </c>
      <c r="E336" s="78" t="s">
        <v>11</v>
      </c>
      <c r="F336" s="12">
        <v>120</v>
      </c>
      <c r="G336" s="15">
        <v>3067.5</v>
      </c>
      <c r="H336" s="15">
        <v>3096.7</v>
      </c>
      <c r="I336" s="54">
        <v>3214.4</v>
      </c>
    </row>
    <row r="337" spans="1:9" ht="22.5" x14ac:dyDescent="0.2">
      <c r="A337" s="80" t="s">
        <v>14</v>
      </c>
      <c r="B337" s="13" t="s">
        <v>66</v>
      </c>
      <c r="C337" s="14" t="s">
        <v>3</v>
      </c>
      <c r="D337" s="13" t="s">
        <v>2</v>
      </c>
      <c r="E337" s="78" t="s">
        <v>11</v>
      </c>
      <c r="F337" s="12">
        <v>200</v>
      </c>
      <c r="G337" s="15">
        <f>G338</f>
        <v>53</v>
      </c>
      <c r="H337" s="15">
        <f t="shared" ref="H337:I337" si="153">H338</f>
        <v>53</v>
      </c>
      <c r="I337" s="54">
        <f t="shared" si="153"/>
        <v>53</v>
      </c>
    </row>
    <row r="338" spans="1:9" ht="22.5" x14ac:dyDescent="0.2">
      <c r="A338" s="80" t="s">
        <v>13</v>
      </c>
      <c r="B338" s="13" t="s">
        <v>66</v>
      </c>
      <c r="C338" s="14" t="s">
        <v>3</v>
      </c>
      <c r="D338" s="13" t="s">
        <v>2</v>
      </c>
      <c r="E338" s="78" t="s">
        <v>11</v>
      </c>
      <c r="F338" s="12">
        <v>240</v>
      </c>
      <c r="G338" s="15">
        <v>53</v>
      </c>
      <c r="H338" s="15">
        <v>53</v>
      </c>
      <c r="I338" s="54">
        <v>53</v>
      </c>
    </row>
    <row r="339" spans="1:9" ht="22.5" x14ac:dyDescent="0.2">
      <c r="A339" s="80" t="s">
        <v>73</v>
      </c>
      <c r="B339" s="13" t="s">
        <v>66</v>
      </c>
      <c r="C339" s="14" t="s">
        <v>3</v>
      </c>
      <c r="D339" s="13" t="s">
        <v>2</v>
      </c>
      <c r="E339" s="78" t="s">
        <v>69</v>
      </c>
      <c r="F339" s="12" t="s">
        <v>7</v>
      </c>
      <c r="G339" s="16">
        <f t="shared" ref="G339:I339" si="154">G340+G342+G344</f>
        <v>14643.699999999999</v>
      </c>
      <c r="H339" s="16">
        <f t="shared" si="154"/>
        <v>14269.599999999999</v>
      </c>
      <c r="I339" s="54">
        <f t="shared" si="154"/>
        <v>14731.5</v>
      </c>
    </row>
    <row r="340" spans="1:9" ht="45" x14ac:dyDescent="0.2">
      <c r="A340" s="80" t="s">
        <v>6</v>
      </c>
      <c r="B340" s="13" t="s">
        <v>66</v>
      </c>
      <c r="C340" s="14" t="s">
        <v>3</v>
      </c>
      <c r="D340" s="13" t="s">
        <v>2</v>
      </c>
      <c r="E340" s="78" t="s">
        <v>69</v>
      </c>
      <c r="F340" s="12">
        <v>100</v>
      </c>
      <c r="G340" s="16">
        <f t="shared" ref="G340:I340" si="155">G341</f>
        <v>8959.1</v>
      </c>
      <c r="H340" s="16">
        <f t="shared" si="155"/>
        <v>9047.2999999999993</v>
      </c>
      <c r="I340" s="54">
        <f t="shared" si="155"/>
        <v>9403.6</v>
      </c>
    </row>
    <row r="341" spans="1:9" x14ac:dyDescent="0.2">
      <c r="A341" s="80" t="s">
        <v>72</v>
      </c>
      <c r="B341" s="13" t="s">
        <v>66</v>
      </c>
      <c r="C341" s="14" t="s">
        <v>3</v>
      </c>
      <c r="D341" s="13" t="s">
        <v>2</v>
      </c>
      <c r="E341" s="78" t="s">
        <v>69</v>
      </c>
      <c r="F341" s="12">
        <v>110</v>
      </c>
      <c r="G341" s="16">
        <v>8959.1</v>
      </c>
      <c r="H341" s="16">
        <v>9047.2999999999993</v>
      </c>
      <c r="I341" s="54">
        <v>9403.6</v>
      </c>
    </row>
    <row r="342" spans="1:9" ht="22.5" x14ac:dyDescent="0.2">
      <c r="A342" s="80" t="s">
        <v>14</v>
      </c>
      <c r="B342" s="13" t="s">
        <v>66</v>
      </c>
      <c r="C342" s="14" t="s">
        <v>3</v>
      </c>
      <c r="D342" s="13" t="s">
        <v>2</v>
      </c>
      <c r="E342" s="78" t="s">
        <v>69</v>
      </c>
      <c r="F342" s="12">
        <v>200</v>
      </c>
      <c r="G342" s="16">
        <f t="shared" ref="G342:I342" si="156">G343</f>
        <v>5671.7</v>
      </c>
      <c r="H342" s="16">
        <f t="shared" si="156"/>
        <v>5209.3999999999996</v>
      </c>
      <c r="I342" s="54">
        <f t="shared" si="156"/>
        <v>5315</v>
      </c>
    </row>
    <row r="343" spans="1:9" ht="22.5" x14ac:dyDescent="0.2">
      <c r="A343" s="80" t="s">
        <v>13</v>
      </c>
      <c r="B343" s="13" t="s">
        <v>66</v>
      </c>
      <c r="C343" s="14" t="s">
        <v>3</v>
      </c>
      <c r="D343" s="13" t="s">
        <v>2</v>
      </c>
      <c r="E343" s="78" t="s">
        <v>69</v>
      </c>
      <c r="F343" s="12">
        <v>240</v>
      </c>
      <c r="G343" s="16">
        <v>5671.7</v>
      </c>
      <c r="H343" s="16">
        <v>5209.3999999999996</v>
      </c>
      <c r="I343" s="54">
        <v>5315</v>
      </c>
    </row>
    <row r="344" spans="1:9" x14ac:dyDescent="0.2">
      <c r="A344" s="80" t="s">
        <v>71</v>
      </c>
      <c r="B344" s="13" t="s">
        <v>66</v>
      </c>
      <c r="C344" s="14" t="s">
        <v>3</v>
      </c>
      <c r="D344" s="13" t="s">
        <v>2</v>
      </c>
      <c r="E344" s="78" t="s">
        <v>69</v>
      </c>
      <c r="F344" s="12">
        <v>800</v>
      </c>
      <c r="G344" s="16">
        <f t="shared" ref="G344:I344" si="157">G345</f>
        <v>12.9</v>
      </c>
      <c r="H344" s="16">
        <f t="shared" si="157"/>
        <v>12.9</v>
      </c>
      <c r="I344" s="54">
        <f t="shared" si="157"/>
        <v>12.9</v>
      </c>
    </row>
    <row r="345" spans="1:9" x14ac:dyDescent="0.2">
      <c r="A345" s="80" t="s">
        <v>70</v>
      </c>
      <c r="B345" s="13" t="s">
        <v>66</v>
      </c>
      <c r="C345" s="14" t="s">
        <v>3</v>
      </c>
      <c r="D345" s="13" t="s">
        <v>2</v>
      </c>
      <c r="E345" s="78" t="s">
        <v>69</v>
      </c>
      <c r="F345" s="12">
        <v>850</v>
      </c>
      <c r="G345" s="16">
        <v>12.9</v>
      </c>
      <c r="H345" s="16">
        <v>12.9</v>
      </c>
      <c r="I345" s="54">
        <v>12.9</v>
      </c>
    </row>
    <row r="346" spans="1:9" ht="22.5" x14ac:dyDescent="0.2">
      <c r="A346" s="80" t="s">
        <v>68</v>
      </c>
      <c r="B346" s="13" t="s">
        <v>66</v>
      </c>
      <c r="C346" s="14" t="s">
        <v>3</v>
      </c>
      <c r="D346" s="13" t="s">
        <v>2</v>
      </c>
      <c r="E346" s="78" t="s">
        <v>67</v>
      </c>
      <c r="F346" s="12" t="s">
        <v>7</v>
      </c>
      <c r="G346" s="16">
        <f t="shared" ref="G346:I347" si="158">G347</f>
        <v>88</v>
      </c>
      <c r="H346" s="16">
        <f t="shared" si="158"/>
        <v>88</v>
      </c>
      <c r="I346" s="54">
        <f t="shared" si="158"/>
        <v>88</v>
      </c>
    </row>
    <row r="347" spans="1:9" ht="22.5" x14ac:dyDescent="0.2">
      <c r="A347" s="80" t="s">
        <v>14</v>
      </c>
      <c r="B347" s="13" t="s">
        <v>66</v>
      </c>
      <c r="C347" s="14" t="s">
        <v>3</v>
      </c>
      <c r="D347" s="13" t="s">
        <v>2</v>
      </c>
      <c r="E347" s="78" t="s">
        <v>67</v>
      </c>
      <c r="F347" s="12">
        <v>200</v>
      </c>
      <c r="G347" s="15">
        <f>G348</f>
        <v>88</v>
      </c>
      <c r="H347" s="15">
        <f t="shared" si="158"/>
        <v>88</v>
      </c>
      <c r="I347" s="54">
        <f t="shared" si="158"/>
        <v>88</v>
      </c>
    </row>
    <row r="348" spans="1:9" ht="22.5" x14ac:dyDescent="0.2">
      <c r="A348" s="80" t="s">
        <v>13</v>
      </c>
      <c r="B348" s="13" t="s">
        <v>66</v>
      </c>
      <c r="C348" s="14" t="s">
        <v>3</v>
      </c>
      <c r="D348" s="13" t="s">
        <v>2</v>
      </c>
      <c r="E348" s="78" t="s">
        <v>67</v>
      </c>
      <c r="F348" s="12">
        <v>240</v>
      </c>
      <c r="G348" s="15">
        <v>88</v>
      </c>
      <c r="H348" s="15">
        <v>88</v>
      </c>
      <c r="I348" s="54">
        <v>88</v>
      </c>
    </row>
    <row r="349" spans="1:9" ht="22.5" x14ac:dyDescent="0.2">
      <c r="A349" s="80" t="s">
        <v>248</v>
      </c>
      <c r="B349" s="13" t="s">
        <v>66</v>
      </c>
      <c r="C349" s="14" t="s">
        <v>3</v>
      </c>
      <c r="D349" s="13" t="s">
        <v>2</v>
      </c>
      <c r="E349" s="78" t="s">
        <v>65</v>
      </c>
      <c r="F349" s="12" t="s">
        <v>7</v>
      </c>
      <c r="G349" s="16">
        <f>G352+G350</f>
        <v>215</v>
      </c>
      <c r="H349" s="16">
        <f t="shared" ref="H349:I349" si="159">H352+H350</f>
        <v>215</v>
      </c>
      <c r="I349" s="54">
        <f t="shared" si="159"/>
        <v>215</v>
      </c>
    </row>
    <row r="350" spans="1:9" ht="22.5" x14ac:dyDescent="0.2">
      <c r="A350" s="80" t="s">
        <v>14</v>
      </c>
      <c r="B350" s="13" t="s">
        <v>66</v>
      </c>
      <c r="C350" s="14" t="s">
        <v>3</v>
      </c>
      <c r="D350" s="13" t="s">
        <v>2</v>
      </c>
      <c r="E350" s="78" t="s">
        <v>65</v>
      </c>
      <c r="F350" s="12">
        <v>200</v>
      </c>
      <c r="G350" s="97">
        <f>G351</f>
        <v>5</v>
      </c>
      <c r="H350" s="97">
        <f t="shared" ref="H350:I350" si="160">H351</f>
        <v>5</v>
      </c>
      <c r="I350" s="97">
        <f t="shared" si="160"/>
        <v>5</v>
      </c>
    </row>
    <row r="351" spans="1:9" ht="22.5" x14ac:dyDescent="0.2">
      <c r="A351" s="80" t="s">
        <v>13</v>
      </c>
      <c r="B351" s="13" t="s">
        <v>66</v>
      </c>
      <c r="C351" s="14" t="s">
        <v>3</v>
      </c>
      <c r="D351" s="13" t="s">
        <v>2</v>
      </c>
      <c r="E351" s="78" t="s">
        <v>65</v>
      </c>
      <c r="F351" s="12">
        <v>240</v>
      </c>
      <c r="G351" s="97">
        <v>5</v>
      </c>
      <c r="H351" s="97">
        <v>5</v>
      </c>
      <c r="I351" s="97">
        <v>5</v>
      </c>
    </row>
    <row r="352" spans="1:9" x14ac:dyDescent="0.2">
      <c r="A352" s="80" t="s">
        <v>29</v>
      </c>
      <c r="B352" s="13" t="s">
        <v>66</v>
      </c>
      <c r="C352" s="14" t="s">
        <v>3</v>
      </c>
      <c r="D352" s="13" t="s">
        <v>2</v>
      </c>
      <c r="E352" s="78" t="s">
        <v>65</v>
      </c>
      <c r="F352" s="12">
        <v>500</v>
      </c>
      <c r="G352" s="97">
        <f>G353</f>
        <v>210</v>
      </c>
      <c r="H352" s="97">
        <f t="shared" ref="H352:I352" si="161">H353</f>
        <v>210</v>
      </c>
      <c r="I352" s="97">
        <f t="shared" si="161"/>
        <v>210</v>
      </c>
    </row>
    <row r="353" spans="1:9" x14ac:dyDescent="0.2">
      <c r="A353" s="80" t="s">
        <v>28</v>
      </c>
      <c r="B353" s="13" t="s">
        <v>66</v>
      </c>
      <c r="C353" s="14" t="s">
        <v>3</v>
      </c>
      <c r="D353" s="13" t="s">
        <v>2</v>
      </c>
      <c r="E353" s="78" t="s">
        <v>65</v>
      </c>
      <c r="F353" s="12">
        <v>540</v>
      </c>
      <c r="G353" s="97">
        <v>210</v>
      </c>
      <c r="H353" s="97">
        <v>210</v>
      </c>
      <c r="I353" s="97">
        <v>210</v>
      </c>
    </row>
    <row r="354" spans="1:9" ht="33.75" x14ac:dyDescent="0.2">
      <c r="A354" s="3" t="s">
        <v>302</v>
      </c>
      <c r="B354" s="9" t="s">
        <v>66</v>
      </c>
      <c r="C354" s="10" t="s">
        <v>3</v>
      </c>
      <c r="D354" s="9" t="s">
        <v>2</v>
      </c>
      <c r="E354" s="11">
        <v>88530</v>
      </c>
      <c r="F354" s="12"/>
      <c r="G354" s="15">
        <f>G355</f>
        <v>1939.14</v>
      </c>
      <c r="H354" s="15">
        <f t="shared" ref="H354:I355" si="162">H355</f>
        <v>1454.355</v>
      </c>
      <c r="I354" s="54">
        <f t="shared" si="162"/>
        <v>1454.355</v>
      </c>
    </row>
    <row r="355" spans="1:9" x14ac:dyDescent="0.2">
      <c r="A355" s="3" t="s">
        <v>29</v>
      </c>
      <c r="B355" s="9" t="s">
        <v>66</v>
      </c>
      <c r="C355" s="10" t="s">
        <v>3</v>
      </c>
      <c r="D355" s="9" t="s">
        <v>2</v>
      </c>
      <c r="E355" s="11">
        <v>88530</v>
      </c>
      <c r="F355" s="12">
        <v>500</v>
      </c>
      <c r="G355" s="15">
        <f>G356</f>
        <v>1939.14</v>
      </c>
      <c r="H355" s="15">
        <f t="shared" si="162"/>
        <v>1454.355</v>
      </c>
      <c r="I355" s="54">
        <f t="shared" si="162"/>
        <v>1454.355</v>
      </c>
    </row>
    <row r="356" spans="1:9" x14ac:dyDescent="0.2">
      <c r="A356" s="3" t="s">
        <v>28</v>
      </c>
      <c r="B356" s="9" t="s">
        <v>66</v>
      </c>
      <c r="C356" s="10" t="s">
        <v>3</v>
      </c>
      <c r="D356" s="9" t="s">
        <v>2</v>
      </c>
      <c r="E356" s="11">
        <v>88530</v>
      </c>
      <c r="F356" s="12">
        <v>540</v>
      </c>
      <c r="G356" s="15">
        <v>1939.14</v>
      </c>
      <c r="H356" s="15">
        <v>1454.355</v>
      </c>
      <c r="I356" s="54">
        <v>1454.355</v>
      </c>
    </row>
    <row r="357" spans="1:9" ht="33.75" x14ac:dyDescent="0.2">
      <c r="A357" s="52" t="s">
        <v>274</v>
      </c>
      <c r="B357" s="23" t="s">
        <v>110</v>
      </c>
      <c r="C357" s="24" t="s">
        <v>3</v>
      </c>
      <c r="D357" s="23" t="s">
        <v>2</v>
      </c>
      <c r="E357" s="25" t="s">
        <v>9</v>
      </c>
      <c r="F357" s="8" t="s">
        <v>7</v>
      </c>
      <c r="G357" s="31">
        <f>G358+G361+G366+G369+G372</f>
        <v>136306.821</v>
      </c>
      <c r="H357" s="31">
        <f t="shared" ref="H357:I357" si="163">H358+H361+H366+H369+H372</f>
        <v>89334.46</v>
      </c>
      <c r="I357" s="31">
        <f t="shared" si="163"/>
        <v>155.30000000000001</v>
      </c>
    </row>
    <row r="358" spans="1:9" ht="33.75" x14ac:dyDescent="0.2">
      <c r="A358" s="80" t="s">
        <v>346</v>
      </c>
      <c r="B358" s="9">
        <v>10</v>
      </c>
      <c r="C358" s="10">
        <v>0</v>
      </c>
      <c r="D358" s="9" t="s">
        <v>2</v>
      </c>
      <c r="E358" s="11" t="str">
        <f>E359</f>
        <v>S0310</v>
      </c>
      <c r="F358" s="12" t="s">
        <v>7</v>
      </c>
      <c r="G358" s="15">
        <f t="shared" ref="G358:I359" si="164">G359</f>
        <v>33209.57</v>
      </c>
      <c r="H358" s="15">
        <f t="shared" si="164"/>
        <v>34607.660000000003</v>
      </c>
      <c r="I358" s="54">
        <f t="shared" si="164"/>
        <v>0</v>
      </c>
    </row>
    <row r="359" spans="1:9" ht="22.5" x14ac:dyDescent="0.2">
      <c r="A359" s="3" t="s">
        <v>99</v>
      </c>
      <c r="B359" s="9">
        <v>10</v>
      </c>
      <c r="C359" s="10">
        <v>0</v>
      </c>
      <c r="D359" s="9" t="s">
        <v>2</v>
      </c>
      <c r="E359" s="11" t="str">
        <f>E360</f>
        <v>S0310</v>
      </c>
      <c r="F359" s="12">
        <v>400</v>
      </c>
      <c r="G359" s="15">
        <f t="shared" si="164"/>
        <v>33209.57</v>
      </c>
      <c r="H359" s="15">
        <f t="shared" si="164"/>
        <v>34607.660000000003</v>
      </c>
      <c r="I359" s="54">
        <f t="shared" si="164"/>
        <v>0</v>
      </c>
    </row>
    <row r="360" spans="1:9" x14ac:dyDescent="0.2">
      <c r="A360" s="3" t="s">
        <v>98</v>
      </c>
      <c r="B360" s="9">
        <v>10</v>
      </c>
      <c r="C360" s="10">
        <v>0</v>
      </c>
      <c r="D360" s="9" t="s">
        <v>2</v>
      </c>
      <c r="E360" s="11" t="s">
        <v>347</v>
      </c>
      <c r="F360" s="12">
        <v>410</v>
      </c>
      <c r="G360" s="15">
        <v>33209.57</v>
      </c>
      <c r="H360" s="15">
        <v>34607.660000000003</v>
      </c>
      <c r="I360" s="54">
        <v>0</v>
      </c>
    </row>
    <row r="361" spans="1:9" ht="20.25" customHeight="1" x14ac:dyDescent="0.2">
      <c r="A361" s="99" t="s">
        <v>342</v>
      </c>
      <c r="B361" s="13">
        <v>10</v>
      </c>
      <c r="C361" s="14" t="s">
        <v>3</v>
      </c>
      <c r="D361" s="13" t="s">
        <v>2</v>
      </c>
      <c r="E361" s="78" t="s">
        <v>343</v>
      </c>
      <c r="F361" s="12"/>
      <c r="G361" s="15">
        <f>G364+G362</f>
        <v>52522.200000000004</v>
      </c>
      <c r="H361" s="15">
        <f t="shared" ref="H361:I361" si="165">H364+H362</f>
        <v>54726.8</v>
      </c>
      <c r="I361" s="15">
        <f t="shared" si="165"/>
        <v>155.30000000000001</v>
      </c>
    </row>
    <row r="362" spans="1:9" ht="20.25" customHeight="1" x14ac:dyDescent="0.2">
      <c r="A362" s="99" t="s">
        <v>40</v>
      </c>
      <c r="B362" s="9">
        <v>10</v>
      </c>
      <c r="C362" s="10">
        <v>0</v>
      </c>
      <c r="D362" s="9">
        <v>0</v>
      </c>
      <c r="E362" s="78" t="s">
        <v>369</v>
      </c>
      <c r="F362" s="12">
        <v>300</v>
      </c>
      <c r="G362" s="15">
        <f>G363</f>
        <v>155.30000000000001</v>
      </c>
      <c r="H362" s="15">
        <f>H363</f>
        <v>155.30000000000001</v>
      </c>
      <c r="I362" s="15">
        <f>I363</f>
        <v>155.30000000000001</v>
      </c>
    </row>
    <row r="363" spans="1:9" ht="20.25" customHeight="1" x14ac:dyDescent="0.2">
      <c r="A363" s="80" t="s">
        <v>44</v>
      </c>
      <c r="B363" s="9">
        <v>10</v>
      </c>
      <c r="C363" s="10">
        <v>0</v>
      </c>
      <c r="D363" s="9">
        <v>0</v>
      </c>
      <c r="E363" s="78" t="s">
        <v>369</v>
      </c>
      <c r="F363" s="12">
        <v>320</v>
      </c>
      <c r="G363" s="15">
        <v>155.30000000000001</v>
      </c>
      <c r="H363" s="15">
        <v>155.30000000000001</v>
      </c>
      <c r="I363" s="15">
        <v>155.30000000000001</v>
      </c>
    </row>
    <row r="364" spans="1:9" ht="22.5" x14ac:dyDescent="0.2">
      <c r="A364" s="3" t="s">
        <v>99</v>
      </c>
      <c r="B364" s="13">
        <v>10</v>
      </c>
      <c r="C364" s="14" t="s">
        <v>3</v>
      </c>
      <c r="D364" s="13" t="s">
        <v>2</v>
      </c>
      <c r="E364" s="78" t="s">
        <v>343</v>
      </c>
      <c r="F364" s="12">
        <v>400</v>
      </c>
      <c r="G364" s="15">
        <f>G365</f>
        <v>52366.9</v>
      </c>
      <c r="H364" s="15">
        <f t="shared" ref="H364:I364" si="166">H365</f>
        <v>54571.5</v>
      </c>
      <c r="I364" s="54">
        <f t="shared" si="166"/>
        <v>0</v>
      </c>
    </row>
    <row r="365" spans="1:9" x14ac:dyDescent="0.2">
      <c r="A365" s="3" t="s">
        <v>98</v>
      </c>
      <c r="B365" s="13">
        <v>10</v>
      </c>
      <c r="C365" s="14" t="s">
        <v>3</v>
      </c>
      <c r="D365" s="13" t="s">
        <v>2</v>
      </c>
      <c r="E365" s="78" t="s">
        <v>343</v>
      </c>
      <c r="F365" s="12">
        <v>410</v>
      </c>
      <c r="G365" s="15">
        <v>52366.9</v>
      </c>
      <c r="H365" s="15">
        <v>54571.5</v>
      </c>
      <c r="I365" s="54">
        <v>0</v>
      </c>
    </row>
    <row r="366" spans="1:9" ht="45" x14ac:dyDescent="0.2">
      <c r="A366" s="103" t="s">
        <v>348</v>
      </c>
      <c r="B366" s="9">
        <v>10</v>
      </c>
      <c r="C366" s="10">
        <v>0</v>
      </c>
      <c r="D366" s="9" t="s">
        <v>2</v>
      </c>
      <c r="E366" s="11" t="s">
        <v>349</v>
      </c>
      <c r="F366" s="12"/>
      <c r="G366" s="15">
        <f>G367</f>
        <v>31306.050999999999</v>
      </c>
      <c r="H366" s="15">
        <v>0</v>
      </c>
      <c r="I366" s="54">
        <v>0</v>
      </c>
    </row>
    <row r="367" spans="1:9" ht="22.5" x14ac:dyDescent="0.2">
      <c r="A367" s="75" t="s">
        <v>14</v>
      </c>
      <c r="B367" s="9">
        <v>10</v>
      </c>
      <c r="C367" s="10">
        <v>0</v>
      </c>
      <c r="D367" s="9" t="s">
        <v>2</v>
      </c>
      <c r="E367" s="11" t="s">
        <v>349</v>
      </c>
      <c r="F367" s="12">
        <v>200</v>
      </c>
      <c r="G367" s="15">
        <f>G368</f>
        <v>31306.050999999999</v>
      </c>
      <c r="H367" s="15">
        <v>0</v>
      </c>
      <c r="I367" s="54">
        <v>0</v>
      </c>
    </row>
    <row r="368" spans="1:9" ht="22.5" x14ac:dyDescent="0.2">
      <c r="A368" s="75" t="s">
        <v>13</v>
      </c>
      <c r="B368" s="9">
        <v>10</v>
      </c>
      <c r="C368" s="10">
        <v>0</v>
      </c>
      <c r="D368" s="9" t="s">
        <v>2</v>
      </c>
      <c r="E368" s="11" t="s">
        <v>349</v>
      </c>
      <c r="F368" s="12">
        <v>240</v>
      </c>
      <c r="G368" s="15">
        <v>31306.050999999999</v>
      </c>
      <c r="H368" s="15">
        <v>0</v>
      </c>
      <c r="I368" s="54">
        <v>0</v>
      </c>
    </row>
    <row r="369" spans="1:9" ht="45" x14ac:dyDescent="0.2">
      <c r="A369" s="75" t="s">
        <v>321</v>
      </c>
      <c r="B369" s="13">
        <v>10</v>
      </c>
      <c r="C369" s="14" t="s">
        <v>3</v>
      </c>
      <c r="D369" s="13" t="s">
        <v>2</v>
      </c>
      <c r="E369" s="78" t="s">
        <v>334</v>
      </c>
      <c r="F369" s="12"/>
      <c r="G369" s="16">
        <f>G370</f>
        <v>13535</v>
      </c>
      <c r="H369" s="16">
        <f t="shared" ref="H369:I370" si="167">H370</f>
        <v>0</v>
      </c>
      <c r="I369" s="16">
        <f t="shared" si="167"/>
        <v>0</v>
      </c>
    </row>
    <row r="370" spans="1:9" ht="22.5" x14ac:dyDescent="0.2">
      <c r="A370" s="75" t="s">
        <v>77</v>
      </c>
      <c r="B370" s="13">
        <v>10</v>
      </c>
      <c r="C370" s="14" t="s">
        <v>3</v>
      </c>
      <c r="D370" s="13" t="s">
        <v>2</v>
      </c>
      <c r="E370" s="78" t="s">
        <v>334</v>
      </c>
      <c r="F370" s="12">
        <v>600</v>
      </c>
      <c r="G370" s="16">
        <f>G371</f>
        <v>13535</v>
      </c>
      <c r="H370" s="16">
        <f t="shared" si="167"/>
        <v>0</v>
      </c>
      <c r="I370" s="16">
        <f t="shared" si="167"/>
        <v>0</v>
      </c>
    </row>
    <row r="371" spans="1:9" x14ac:dyDescent="0.2">
      <c r="A371" s="75" t="s">
        <v>146</v>
      </c>
      <c r="B371" s="13">
        <v>10</v>
      </c>
      <c r="C371" s="14" t="s">
        <v>3</v>
      </c>
      <c r="D371" s="13" t="s">
        <v>2</v>
      </c>
      <c r="E371" s="78" t="s">
        <v>334</v>
      </c>
      <c r="F371" s="12">
        <v>610</v>
      </c>
      <c r="G371" s="96">
        <f>690.7+12844.3</f>
        <v>13535</v>
      </c>
      <c r="H371" s="16">
        <v>0</v>
      </c>
      <c r="I371" s="16">
        <v>0</v>
      </c>
    </row>
    <row r="372" spans="1:9" ht="45" x14ac:dyDescent="0.2">
      <c r="A372" s="79" t="s">
        <v>322</v>
      </c>
      <c r="B372" s="13">
        <v>10</v>
      </c>
      <c r="C372" s="14" t="s">
        <v>3</v>
      </c>
      <c r="D372" s="13" t="s">
        <v>2</v>
      </c>
      <c r="E372" s="78" t="s">
        <v>335</v>
      </c>
      <c r="F372" s="12"/>
      <c r="G372" s="96">
        <f>G373</f>
        <v>5734</v>
      </c>
      <c r="H372" s="96">
        <f t="shared" ref="H372:I373" si="168">H373</f>
        <v>0</v>
      </c>
      <c r="I372" s="96">
        <f t="shared" si="168"/>
        <v>0</v>
      </c>
    </row>
    <row r="373" spans="1:9" ht="22.5" x14ac:dyDescent="0.2">
      <c r="A373" s="75" t="s">
        <v>77</v>
      </c>
      <c r="B373" s="13">
        <v>10</v>
      </c>
      <c r="C373" s="14" t="s">
        <v>3</v>
      </c>
      <c r="D373" s="13" t="s">
        <v>2</v>
      </c>
      <c r="E373" s="78" t="s">
        <v>335</v>
      </c>
      <c r="F373" s="12">
        <v>600</v>
      </c>
      <c r="G373" s="96">
        <f>G374</f>
        <v>5734</v>
      </c>
      <c r="H373" s="96">
        <f t="shared" si="168"/>
        <v>0</v>
      </c>
      <c r="I373" s="96">
        <f t="shared" si="168"/>
        <v>0</v>
      </c>
    </row>
    <row r="374" spans="1:9" x14ac:dyDescent="0.2">
      <c r="A374" s="75" t="s">
        <v>146</v>
      </c>
      <c r="B374" s="13">
        <v>10</v>
      </c>
      <c r="C374" s="14" t="s">
        <v>3</v>
      </c>
      <c r="D374" s="13" t="s">
        <v>2</v>
      </c>
      <c r="E374" s="78" t="s">
        <v>335</v>
      </c>
      <c r="F374" s="12">
        <v>610</v>
      </c>
      <c r="G374" s="96">
        <f>585.1+5148.9</f>
        <v>5734</v>
      </c>
      <c r="H374" s="16">
        <v>0</v>
      </c>
      <c r="I374" s="16">
        <v>0</v>
      </c>
    </row>
    <row r="375" spans="1:9" ht="45" x14ac:dyDescent="0.2">
      <c r="A375" s="52" t="s">
        <v>276</v>
      </c>
      <c r="B375" s="23">
        <v>11</v>
      </c>
      <c r="C375" s="24" t="s">
        <v>3</v>
      </c>
      <c r="D375" s="23" t="s">
        <v>2</v>
      </c>
      <c r="E375" s="25" t="s">
        <v>9</v>
      </c>
      <c r="F375" s="8" t="s">
        <v>7</v>
      </c>
      <c r="G375" s="31">
        <f>G376+G416+G420+G407+G380</f>
        <v>36989.101459999998</v>
      </c>
      <c r="H375" s="31">
        <f>H376+H416+H420+H407+H380</f>
        <v>34707.770919999995</v>
      </c>
      <c r="I375" s="53">
        <f>I376+I416+I420+I407+I380</f>
        <v>35721.629329999996</v>
      </c>
    </row>
    <row r="376" spans="1:9" ht="22.5" x14ac:dyDescent="0.2">
      <c r="A376" s="52" t="s">
        <v>298</v>
      </c>
      <c r="B376" s="23">
        <v>11</v>
      </c>
      <c r="C376" s="24">
        <v>1</v>
      </c>
      <c r="D376" s="23" t="s">
        <v>2</v>
      </c>
      <c r="E376" s="25" t="s">
        <v>9</v>
      </c>
      <c r="F376" s="8"/>
      <c r="G376" s="31">
        <f t="shared" ref="G376:I376" si="169">G377</f>
        <v>3491.3999999999996</v>
      </c>
      <c r="H376" s="31">
        <f t="shared" si="169"/>
        <v>3407.8</v>
      </c>
      <c r="I376" s="53">
        <f t="shared" si="169"/>
        <v>3411.5</v>
      </c>
    </row>
    <row r="377" spans="1:9" ht="22.5" x14ac:dyDescent="0.2">
      <c r="A377" s="80" t="s">
        <v>80</v>
      </c>
      <c r="B377" s="13">
        <v>11</v>
      </c>
      <c r="C377" s="14">
        <v>1</v>
      </c>
      <c r="D377" s="13" t="s">
        <v>2</v>
      </c>
      <c r="E377" s="78" t="s">
        <v>79</v>
      </c>
      <c r="F377" s="12" t="s">
        <v>7</v>
      </c>
      <c r="G377" s="16">
        <f t="shared" ref="G377:I377" si="170">G378</f>
        <v>3491.3999999999996</v>
      </c>
      <c r="H377" s="16">
        <f t="shared" si="170"/>
        <v>3407.8</v>
      </c>
      <c r="I377" s="54">
        <f t="shared" si="170"/>
        <v>3411.5</v>
      </c>
    </row>
    <row r="378" spans="1:9" ht="22.5" x14ac:dyDescent="0.2">
      <c r="A378" s="80" t="s">
        <v>14</v>
      </c>
      <c r="B378" s="13">
        <v>11</v>
      </c>
      <c r="C378" s="14">
        <v>1</v>
      </c>
      <c r="D378" s="13" t="s">
        <v>2</v>
      </c>
      <c r="E378" s="78" t="s">
        <v>79</v>
      </c>
      <c r="F378" s="12">
        <v>200</v>
      </c>
      <c r="G378" s="16">
        <f>G379</f>
        <v>3491.3999999999996</v>
      </c>
      <c r="H378" s="16">
        <f>H379</f>
        <v>3407.8</v>
      </c>
      <c r="I378" s="54">
        <f>I379</f>
        <v>3411.5</v>
      </c>
    </row>
    <row r="379" spans="1:9" ht="22.5" x14ac:dyDescent="0.2">
      <c r="A379" s="80" t="s">
        <v>13</v>
      </c>
      <c r="B379" s="13">
        <v>11</v>
      </c>
      <c r="C379" s="14">
        <v>1</v>
      </c>
      <c r="D379" s="13" t="s">
        <v>2</v>
      </c>
      <c r="E379" s="78" t="s">
        <v>79</v>
      </c>
      <c r="F379" s="12">
        <v>240</v>
      </c>
      <c r="G379" s="16">
        <v>3491.3999999999996</v>
      </c>
      <c r="H379" s="16">
        <v>3407.8</v>
      </c>
      <c r="I379" s="54">
        <v>3411.5</v>
      </c>
    </row>
    <row r="380" spans="1:9" ht="22.5" x14ac:dyDescent="0.2">
      <c r="A380" s="52" t="s">
        <v>299</v>
      </c>
      <c r="B380" s="23">
        <v>11</v>
      </c>
      <c r="C380" s="24">
        <v>2</v>
      </c>
      <c r="D380" s="23" t="s">
        <v>2</v>
      </c>
      <c r="E380" s="25">
        <v>0</v>
      </c>
      <c r="F380" s="8"/>
      <c r="G380" s="31">
        <f>G381+G384+G389+G394+G401+G404</f>
        <v>31894.986489999996</v>
      </c>
      <c r="H380" s="31">
        <f t="shared" ref="H380:I380" si="171">H381+H384+H389+H394+H401+H404</f>
        <v>30260.057669999998</v>
      </c>
      <c r="I380" s="53">
        <f t="shared" si="171"/>
        <v>31244.267959999997</v>
      </c>
    </row>
    <row r="381" spans="1:9" ht="33.75" x14ac:dyDescent="0.2">
      <c r="A381" s="80" t="s">
        <v>87</v>
      </c>
      <c r="B381" s="13">
        <v>11</v>
      </c>
      <c r="C381" s="14">
        <v>2</v>
      </c>
      <c r="D381" s="13" t="s">
        <v>2</v>
      </c>
      <c r="E381" s="78" t="s">
        <v>86</v>
      </c>
      <c r="F381" s="12" t="s">
        <v>7</v>
      </c>
      <c r="G381" s="16">
        <f t="shared" ref="G381:I382" si="172">G382</f>
        <v>9.7042199999999994</v>
      </c>
      <c r="H381" s="16">
        <f t="shared" si="172"/>
        <v>105.92458000000001</v>
      </c>
      <c r="I381" s="54">
        <f t="shared" si="172"/>
        <v>4.0055500000000004</v>
      </c>
    </row>
    <row r="382" spans="1:9" ht="22.5" x14ac:dyDescent="0.2">
      <c r="A382" s="80" t="s">
        <v>14</v>
      </c>
      <c r="B382" s="13">
        <v>11</v>
      </c>
      <c r="C382" s="14">
        <v>2</v>
      </c>
      <c r="D382" s="13" t="s">
        <v>2</v>
      </c>
      <c r="E382" s="78" t="s">
        <v>86</v>
      </c>
      <c r="F382" s="12">
        <v>200</v>
      </c>
      <c r="G382" s="16">
        <f t="shared" si="172"/>
        <v>9.7042199999999994</v>
      </c>
      <c r="H382" s="16">
        <f t="shared" si="172"/>
        <v>105.92458000000001</v>
      </c>
      <c r="I382" s="54">
        <f t="shared" si="172"/>
        <v>4.0055500000000004</v>
      </c>
    </row>
    <row r="383" spans="1:9" ht="22.5" x14ac:dyDescent="0.2">
      <c r="A383" s="80" t="s">
        <v>13</v>
      </c>
      <c r="B383" s="13">
        <v>11</v>
      </c>
      <c r="C383" s="14">
        <v>2</v>
      </c>
      <c r="D383" s="13" t="s">
        <v>2</v>
      </c>
      <c r="E383" s="78" t="s">
        <v>86</v>
      </c>
      <c r="F383" s="12">
        <v>240</v>
      </c>
      <c r="G383" s="16">
        <v>9.7042199999999994</v>
      </c>
      <c r="H383" s="16">
        <v>105.92458000000001</v>
      </c>
      <c r="I383" s="54">
        <v>4.0055500000000004</v>
      </c>
    </row>
    <row r="384" spans="1:9" ht="56.25" x14ac:dyDescent="0.2">
      <c r="A384" s="80" t="s">
        <v>243</v>
      </c>
      <c r="B384" s="13">
        <v>11</v>
      </c>
      <c r="C384" s="14">
        <v>2</v>
      </c>
      <c r="D384" s="13">
        <v>0</v>
      </c>
      <c r="E384" s="78">
        <v>78791</v>
      </c>
      <c r="F384" s="12"/>
      <c r="G384" s="16">
        <f t="shared" ref="G384:I384" si="173">G385+G387</f>
        <v>1464.56041</v>
      </c>
      <c r="H384" s="16">
        <f t="shared" si="173"/>
        <v>1477.4060099999999</v>
      </c>
      <c r="I384" s="54">
        <f t="shared" si="173"/>
        <v>1529.30225</v>
      </c>
    </row>
    <row r="385" spans="1:9" ht="45" x14ac:dyDescent="0.2">
      <c r="A385" s="80" t="s">
        <v>6</v>
      </c>
      <c r="B385" s="13">
        <v>11</v>
      </c>
      <c r="C385" s="14">
        <v>2</v>
      </c>
      <c r="D385" s="13" t="s">
        <v>2</v>
      </c>
      <c r="E385" s="78">
        <v>78791</v>
      </c>
      <c r="F385" s="12">
        <v>100</v>
      </c>
      <c r="G385" s="16">
        <f t="shared" ref="G385:I385" si="174">G386</f>
        <v>1324.56041</v>
      </c>
      <c r="H385" s="16">
        <f t="shared" si="174"/>
        <v>1337.4060099999999</v>
      </c>
      <c r="I385" s="54">
        <f t="shared" si="174"/>
        <v>1389.30225</v>
      </c>
    </row>
    <row r="386" spans="1:9" ht="22.5" x14ac:dyDescent="0.2">
      <c r="A386" s="80" t="s">
        <v>5</v>
      </c>
      <c r="B386" s="13">
        <v>11</v>
      </c>
      <c r="C386" s="14">
        <v>2</v>
      </c>
      <c r="D386" s="13" t="s">
        <v>2</v>
      </c>
      <c r="E386" s="78">
        <v>78791</v>
      </c>
      <c r="F386" s="12">
        <v>120</v>
      </c>
      <c r="G386" s="15">
        <v>1324.56041</v>
      </c>
      <c r="H386" s="15">
        <v>1337.4060099999999</v>
      </c>
      <c r="I386" s="54">
        <v>1389.30225</v>
      </c>
    </row>
    <row r="387" spans="1:9" ht="22.5" x14ac:dyDescent="0.2">
      <c r="A387" s="80" t="s">
        <v>14</v>
      </c>
      <c r="B387" s="13">
        <v>11</v>
      </c>
      <c r="C387" s="14">
        <v>2</v>
      </c>
      <c r="D387" s="13" t="s">
        <v>2</v>
      </c>
      <c r="E387" s="78">
        <v>78791</v>
      </c>
      <c r="F387" s="12">
        <v>200</v>
      </c>
      <c r="G387" s="15">
        <f>G388</f>
        <v>140</v>
      </c>
      <c r="H387" s="15">
        <f t="shared" ref="H387:I387" si="175">H388</f>
        <v>140</v>
      </c>
      <c r="I387" s="54">
        <f t="shared" si="175"/>
        <v>140</v>
      </c>
    </row>
    <row r="388" spans="1:9" ht="22.5" x14ac:dyDescent="0.2">
      <c r="A388" s="80" t="s">
        <v>13</v>
      </c>
      <c r="B388" s="13">
        <v>11</v>
      </c>
      <c r="C388" s="14">
        <v>2</v>
      </c>
      <c r="D388" s="13" t="s">
        <v>2</v>
      </c>
      <c r="E388" s="78">
        <v>78791</v>
      </c>
      <c r="F388" s="12">
        <v>240</v>
      </c>
      <c r="G388" s="16">
        <v>140</v>
      </c>
      <c r="H388" s="16">
        <v>140</v>
      </c>
      <c r="I388" s="54">
        <v>140</v>
      </c>
    </row>
    <row r="389" spans="1:9" ht="56.25" x14ac:dyDescent="0.2">
      <c r="A389" s="80" t="s">
        <v>245</v>
      </c>
      <c r="B389" s="13">
        <v>11</v>
      </c>
      <c r="C389" s="14">
        <v>2</v>
      </c>
      <c r="D389" s="13">
        <v>0</v>
      </c>
      <c r="E389" s="78">
        <v>78792</v>
      </c>
      <c r="F389" s="12"/>
      <c r="G389" s="16">
        <f>G390+G392</f>
        <v>6590.5218599999998</v>
      </c>
      <c r="H389" s="16">
        <f>H390+H392</f>
        <v>6648.32708</v>
      </c>
      <c r="I389" s="54">
        <f>I390+I392</f>
        <v>6881.8601600000002</v>
      </c>
    </row>
    <row r="390" spans="1:9" ht="45" x14ac:dyDescent="0.2">
      <c r="A390" s="80" t="s">
        <v>6</v>
      </c>
      <c r="B390" s="13">
        <v>11</v>
      </c>
      <c r="C390" s="14">
        <v>2</v>
      </c>
      <c r="D390" s="13" t="s">
        <v>2</v>
      </c>
      <c r="E390" s="78">
        <v>78792</v>
      </c>
      <c r="F390" s="12">
        <v>100</v>
      </c>
      <c r="G390" s="16">
        <f>G391</f>
        <v>5960.5218599999998</v>
      </c>
      <c r="H390" s="16">
        <f>H391</f>
        <v>6018.32708</v>
      </c>
      <c r="I390" s="54">
        <f>I391</f>
        <v>6251.8601600000002</v>
      </c>
    </row>
    <row r="391" spans="1:9" ht="22.5" x14ac:dyDescent="0.2">
      <c r="A391" s="80" t="s">
        <v>5</v>
      </c>
      <c r="B391" s="13">
        <v>11</v>
      </c>
      <c r="C391" s="14">
        <v>2</v>
      </c>
      <c r="D391" s="13" t="s">
        <v>2</v>
      </c>
      <c r="E391" s="78">
        <v>78792</v>
      </c>
      <c r="F391" s="12">
        <v>120</v>
      </c>
      <c r="G391" s="16">
        <v>5960.5218599999998</v>
      </c>
      <c r="H391" s="16">
        <v>6018.32708</v>
      </c>
      <c r="I391" s="54">
        <v>6251.8601600000002</v>
      </c>
    </row>
    <row r="392" spans="1:9" ht="22.5" x14ac:dyDescent="0.2">
      <c r="A392" s="80" t="s">
        <v>14</v>
      </c>
      <c r="B392" s="13">
        <v>11</v>
      </c>
      <c r="C392" s="14">
        <v>2</v>
      </c>
      <c r="D392" s="13" t="s">
        <v>2</v>
      </c>
      <c r="E392" s="78">
        <v>78792</v>
      </c>
      <c r="F392" s="12">
        <v>200</v>
      </c>
      <c r="G392" s="16">
        <f>G393</f>
        <v>630</v>
      </c>
      <c r="H392" s="16">
        <f>H393</f>
        <v>630</v>
      </c>
      <c r="I392" s="54">
        <f>I393</f>
        <v>630</v>
      </c>
    </row>
    <row r="393" spans="1:9" ht="22.5" x14ac:dyDescent="0.2">
      <c r="A393" s="80" t="s">
        <v>13</v>
      </c>
      <c r="B393" s="13">
        <v>11</v>
      </c>
      <c r="C393" s="14">
        <v>2</v>
      </c>
      <c r="D393" s="13" t="s">
        <v>2</v>
      </c>
      <c r="E393" s="78">
        <v>78792</v>
      </c>
      <c r="F393" s="12">
        <v>240</v>
      </c>
      <c r="G393" s="16">
        <v>630</v>
      </c>
      <c r="H393" s="16">
        <v>630</v>
      </c>
      <c r="I393" s="54">
        <v>630</v>
      </c>
    </row>
    <row r="394" spans="1:9" ht="22.5" x14ac:dyDescent="0.2">
      <c r="A394" s="80" t="s">
        <v>15</v>
      </c>
      <c r="B394" s="13">
        <v>11</v>
      </c>
      <c r="C394" s="14">
        <v>2</v>
      </c>
      <c r="D394" s="13" t="s">
        <v>2</v>
      </c>
      <c r="E394" s="78" t="s">
        <v>11</v>
      </c>
      <c r="F394" s="12" t="s">
        <v>7</v>
      </c>
      <c r="G394" s="16">
        <f>G395+G397+G399</f>
        <v>23725.199999999997</v>
      </c>
      <c r="H394" s="16">
        <f t="shared" ref="H394:I394" si="176">H395+H397+H399</f>
        <v>21923.399999999998</v>
      </c>
      <c r="I394" s="54">
        <f t="shared" si="176"/>
        <v>22724.1</v>
      </c>
    </row>
    <row r="395" spans="1:9" ht="45" x14ac:dyDescent="0.2">
      <c r="A395" s="80" t="s">
        <v>6</v>
      </c>
      <c r="B395" s="13">
        <v>11</v>
      </c>
      <c r="C395" s="14">
        <v>2</v>
      </c>
      <c r="D395" s="13" t="s">
        <v>2</v>
      </c>
      <c r="E395" s="78" t="s">
        <v>11</v>
      </c>
      <c r="F395" s="12">
        <v>100</v>
      </c>
      <c r="G395" s="16">
        <f t="shared" ref="G395:I395" si="177">G396</f>
        <v>20732.099999999999</v>
      </c>
      <c r="H395" s="16">
        <f t="shared" si="177"/>
        <v>20930.3</v>
      </c>
      <c r="I395" s="54">
        <f t="shared" si="177"/>
        <v>21731</v>
      </c>
    </row>
    <row r="396" spans="1:9" ht="22.5" x14ac:dyDescent="0.2">
      <c r="A396" s="80" t="s">
        <v>5</v>
      </c>
      <c r="B396" s="13">
        <v>11</v>
      </c>
      <c r="C396" s="14">
        <v>2</v>
      </c>
      <c r="D396" s="13" t="s">
        <v>2</v>
      </c>
      <c r="E396" s="78" t="s">
        <v>11</v>
      </c>
      <c r="F396" s="12">
        <v>120</v>
      </c>
      <c r="G396" s="16">
        <v>20732.099999999999</v>
      </c>
      <c r="H396" s="16">
        <v>20930.3</v>
      </c>
      <c r="I396" s="54">
        <v>21731</v>
      </c>
    </row>
    <row r="397" spans="1:9" ht="22.5" x14ac:dyDescent="0.2">
      <c r="A397" s="80" t="s">
        <v>14</v>
      </c>
      <c r="B397" s="13">
        <v>11</v>
      </c>
      <c r="C397" s="14">
        <v>2</v>
      </c>
      <c r="D397" s="13" t="s">
        <v>2</v>
      </c>
      <c r="E397" s="78" t="s">
        <v>11</v>
      </c>
      <c r="F397" s="12">
        <v>200</v>
      </c>
      <c r="G397" s="16">
        <f t="shared" ref="G397:I397" si="178">G398</f>
        <v>2984.1</v>
      </c>
      <c r="H397" s="16">
        <f t="shared" si="178"/>
        <v>984.1</v>
      </c>
      <c r="I397" s="54">
        <f t="shared" si="178"/>
        <v>984.1</v>
      </c>
    </row>
    <row r="398" spans="1:9" ht="22.5" x14ac:dyDescent="0.2">
      <c r="A398" s="80" t="s">
        <v>13</v>
      </c>
      <c r="B398" s="13">
        <v>11</v>
      </c>
      <c r="C398" s="14">
        <v>2</v>
      </c>
      <c r="D398" s="13" t="s">
        <v>2</v>
      </c>
      <c r="E398" s="78" t="s">
        <v>11</v>
      </c>
      <c r="F398" s="12">
        <v>240</v>
      </c>
      <c r="G398" s="16">
        <v>2984.1</v>
      </c>
      <c r="H398" s="16">
        <v>984.1</v>
      </c>
      <c r="I398" s="54">
        <v>984.1</v>
      </c>
    </row>
    <row r="399" spans="1:9" x14ac:dyDescent="0.2">
      <c r="A399" s="80" t="s">
        <v>71</v>
      </c>
      <c r="B399" s="13">
        <v>11</v>
      </c>
      <c r="C399" s="14">
        <v>2</v>
      </c>
      <c r="D399" s="13" t="s">
        <v>2</v>
      </c>
      <c r="E399" s="78" t="s">
        <v>11</v>
      </c>
      <c r="F399" s="12">
        <v>800</v>
      </c>
      <c r="G399" s="16">
        <f t="shared" ref="G399:I399" si="179">G400</f>
        <v>9</v>
      </c>
      <c r="H399" s="16">
        <f t="shared" si="179"/>
        <v>9</v>
      </c>
      <c r="I399" s="54">
        <f t="shared" si="179"/>
        <v>9</v>
      </c>
    </row>
    <row r="400" spans="1:9" x14ac:dyDescent="0.2">
      <c r="A400" s="80" t="s">
        <v>70</v>
      </c>
      <c r="B400" s="13">
        <v>11</v>
      </c>
      <c r="C400" s="14">
        <v>2</v>
      </c>
      <c r="D400" s="13" t="s">
        <v>2</v>
      </c>
      <c r="E400" s="78" t="s">
        <v>11</v>
      </c>
      <c r="F400" s="12">
        <v>850</v>
      </c>
      <c r="G400" s="16">
        <v>9</v>
      </c>
      <c r="H400" s="16">
        <v>9</v>
      </c>
      <c r="I400" s="54">
        <v>9</v>
      </c>
    </row>
    <row r="401" spans="1:9" ht="22.5" x14ac:dyDescent="0.2">
      <c r="A401" s="80" t="s">
        <v>84</v>
      </c>
      <c r="B401" s="13">
        <v>11</v>
      </c>
      <c r="C401" s="14">
        <v>2</v>
      </c>
      <c r="D401" s="13" t="s">
        <v>2</v>
      </c>
      <c r="E401" s="78" t="s">
        <v>83</v>
      </c>
      <c r="F401" s="12" t="s">
        <v>7</v>
      </c>
      <c r="G401" s="16">
        <f t="shared" ref="G401:I402" si="180">G402</f>
        <v>65</v>
      </c>
      <c r="H401" s="16">
        <f t="shared" si="180"/>
        <v>65</v>
      </c>
      <c r="I401" s="54">
        <f t="shared" si="180"/>
        <v>65</v>
      </c>
    </row>
    <row r="402" spans="1:9" x14ac:dyDescent="0.2">
      <c r="A402" s="80" t="s">
        <v>71</v>
      </c>
      <c r="B402" s="13">
        <v>11</v>
      </c>
      <c r="C402" s="14">
        <v>2</v>
      </c>
      <c r="D402" s="13" t="s">
        <v>2</v>
      </c>
      <c r="E402" s="78" t="s">
        <v>83</v>
      </c>
      <c r="F402" s="12">
        <v>800</v>
      </c>
      <c r="G402" s="16">
        <f t="shared" si="180"/>
        <v>65</v>
      </c>
      <c r="H402" s="16">
        <f t="shared" si="180"/>
        <v>65</v>
      </c>
      <c r="I402" s="54">
        <f t="shared" si="180"/>
        <v>65</v>
      </c>
    </row>
    <row r="403" spans="1:9" x14ac:dyDescent="0.2">
      <c r="A403" s="80" t="s">
        <v>70</v>
      </c>
      <c r="B403" s="13">
        <v>11</v>
      </c>
      <c r="C403" s="14">
        <v>2</v>
      </c>
      <c r="D403" s="13" t="s">
        <v>2</v>
      </c>
      <c r="E403" s="78" t="s">
        <v>83</v>
      </c>
      <c r="F403" s="12">
        <v>850</v>
      </c>
      <c r="G403" s="16">
        <v>65</v>
      </c>
      <c r="H403" s="16">
        <v>65</v>
      </c>
      <c r="I403" s="54">
        <v>65</v>
      </c>
    </row>
    <row r="404" spans="1:9" x14ac:dyDescent="0.2">
      <c r="A404" s="80" t="s">
        <v>82</v>
      </c>
      <c r="B404" s="13">
        <v>11</v>
      </c>
      <c r="C404" s="14">
        <v>2</v>
      </c>
      <c r="D404" s="13" t="s">
        <v>2</v>
      </c>
      <c r="E404" s="78" t="s">
        <v>81</v>
      </c>
      <c r="F404" s="12" t="s">
        <v>7</v>
      </c>
      <c r="G404" s="16">
        <f t="shared" ref="G404:I404" si="181">G405</f>
        <v>40</v>
      </c>
      <c r="H404" s="16">
        <f t="shared" si="181"/>
        <v>40</v>
      </c>
      <c r="I404" s="54">
        <f t="shared" si="181"/>
        <v>40</v>
      </c>
    </row>
    <row r="405" spans="1:9" ht="22.5" x14ac:dyDescent="0.2">
      <c r="A405" s="80" t="s">
        <v>14</v>
      </c>
      <c r="B405" s="13">
        <v>11</v>
      </c>
      <c r="C405" s="14">
        <v>2</v>
      </c>
      <c r="D405" s="13" t="s">
        <v>2</v>
      </c>
      <c r="E405" s="78" t="s">
        <v>81</v>
      </c>
      <c r="F405" s="12">
        <v>200</v>
      </c>
      <c r="G405" s="16">
        <f t="shared" ref="G405:I405" si="182">G406</f>
        <v>40</v>
      </c>
      <c r="H405" s="16">
        <f t="shared" si="182"/>
        <v>40</v>
      </c>
      <c r="I405" s="54">
        <f t="shared" si="182"/>
        <v>40</v>
      </c>
    </row>
    <row r="406" spans="1:9" ht="22.5" x14ac:dyDescent="0.2">
      <c r="A406" s="80" t="s">
        <v>13</v>
      </c>
      <c r="B406" s="13">
        <v>11</v>
      </c>
      <c r="C406" s="14">
        <v>2</v>
      </c>
      <c r="D406" s="13" t="s">
        <v>2</v>
      </c>
      <c r="E406" s="78" t="s">
        <v>81</v>
      </c>
      <c r="F406" s="12">
        <v>240</v>
      </c>
      <c r="G406" s="16">
        <v>40</v>
      </c>
      <c r="H406" s="16">
        <v>40</v>
      </c>
      <c r="I406" s="54">
        <v>40</v>
      </c>
    </row>
    <row r="407" spans="1:9" ht="22.5" x14ac:dyDescent="0.2">
      <c r="A407" s="52" t="s">
        <v>300</v>
      </c>
      <c r="B407" s="23">
        <v>11</v>
      </c>
      <c r="C407" s="24">
        <v>3</v>
      </c>
      <c r="D407" s="23">
        <v>0</v>
      </c>
      <c r="E407" s="25">
        <v>0</v>
      </c>
      <c r="F407" s="8"/>
      <c r="G407" s="31">
        <f>G408+G413</f>
        <v>647.23476000000005</v>
      </c>
      <c r="H407" s="31">
        <f t="shared" ref="H407" si="183">H408+H413</f>
        <v>78.010239999999996</v>
      </c>
      <c r="I407" s="53">
        <f>I408+I413</f>
        <v>78.010239999999996</v>
      </c>
    </row>
    <row r="408" spans="1:9" ht="22.5" x14ac:dyDescent="0.2">
      <c r="A408" s="80" t="s">
        <v>255</v>
      </c>
      <c r="B408" s="13">
        <v>11</v>
      </c>
      <c r="C408" s="14">
        <v>3</v>
      </c>
      <c r="D408" s="13">
        <v>0</v>
      </c>
      <c r="E408" s="78">
        <v>80550</v>
      </c>
      <c r="F408" s="12"/>
      <c r="G408" s="16">
        <f>G409+G411</f>
        <v>72</v>
      </c>
      <c r="H408" s="16">
        <f t="shared" ref="H408:I408" si="184">H409+H411</f>
        <v>72</v>
      </c>
      <c r="I408" s="16">
        <f t="shared" si="184"/>
        <v>72</v>
      </c>
    </row>
    <row r="409" spans="1:9" ht="45" x14ac:dyDescent="0.2">
      <c r="A409" s="80" t="s">
        <v>6</v>
      </c>
      <c r="B409" s="13">
        <v>11</v>
      </c>
      <c r="C409" s="14">
        <v>3</v>
      </c>
      <c r="D409" s="13">
        <v>0</v>
      </c>
      <c r="E409" s="78">
        <v>80550</v>
      </c>
      <c r="F409" s="12">
        <v>100</v>
      </c>
      <c r="G409" s="16">
        <f>G410</f>
        <v>20</v>
      </c>
      <c r="H409" s="16">
        <f t="shared" ref="H409:I409" si="185">H410</f>
        <v>20</v>
      </c>
      <c r="I409" s="54">
        <f t="shared" si="185"/>
        <v>20</v>
      </c>
    </row>
    <row r="410" spans="1:9" ht="22.5" x14ac:dyDescent="0.2">
      <c r="A410" s="80" t="s">
        <v>5</v>
      </c>
      <c r="B410" s="13">
        <v>11</v>
      </c>
      <c r="C410" s="14">
        <v>3</v>
      </c>
      <c r="D410" s="13">
        <v>0</v>
      </c>
      <c r="E410" s="78">
        <v>80550</v>
      </c>
      <c r="F410" s="12">
        <v>120</v>
      </c>
      <c r="G410" s="16">
        <v>20</v>
      </c>
      <c r="H410" s="16">
        <v>20</v>
      </c>
      <c r="I410" s="54">
        <v>20</v>
      </c>
    </row>
    <row r="411" spans="1:9" ht="22.5" x14ac:dyDescent="0.2">
      <c r="A411" s="80" t="s">
        <v>14</v>
      </c>
      <c r="B411" s="13">
        <v>11</v>
      </c>
      <c r="C411" s="14">
        <v>3</v>
      </c>
      <c r="D411" s="13">
        <v>0</v>
      </c>
      <c r="E411" s="78">
        <v>80550</v>
      </c>
      <c r="F411" s="12">
        <v>200</v>
      </c>
      <c r="G411" s="16">
        <f>G412</f>
        <v>52</v>
      </c>
      <c r="H411" s="16">
        <f t="shared" ref="H411:I411" si="186">H412</f>
        <v>52</v>
      </c>
      <c r="I411" s="16">
        <f t="shared" si="186"/>
        <v>52</v>
      </c>
    </row>
    <row r="412" spans="1:9" ht="22.5" x14ac:dyDescent="0.2">
      <c r="A412" s="80" t="s">
        <v>13</v>
      </c>
      <c r="B412" s="13">
        <v>11</v>
      </c>
      <c r="C412" s="14">
        <v>3</v>
      </c>
      <c r="D412" s="13">
        <v>0</v>
      </c>
      <c r="E412" s="78">
        <v>80550</v>
      </c>
      <c r="F412" s="12">
        <v>240</v>
      </c>
      <c r="G412" s="16">
        <v>52</v>
      </c>
      <c r="H412" s="16">
        <v>52</v>
      </c>
      <c r="I412" s="54">
        <v>52</v>
      </c>
    </row>
    <row r="413" spans="1:9" ht="22.5" x14ac:dyDescent="0.2">
      <c r="A413" s="80" t="s">
        <v>235</v>
      </c>
      <c r="B413" s="13">
        <v>11</v>
      </c>
      <c r="C413" s="14">
        <v>3</v>
      </c>
      <c r="D413" s="13" t="s">
        <v>2</v>
      </c>
      <c r="E413" s="78" t="s">
        <v>78</v>
      </c>
      <c r="F413" s="12" t="s">
        <v>7</v>
      </c>
      <c r="G413" s="16">
        <f>G414</f>
        <v>575.23476000000005</v>
      </c>
      <c r="H413" s="16">
        <f t="shared" ref="H413:I413" si="187">H414</f>
        <v>6.0102399999999996</v>
      </c>
      <c r="I413" s="54">
        <f t="shared" si="187"/>
        <v>6.0102399999999996</v>
      </c>
    </row>
    <row r="414" spans="1:9" ht="22.5" x14ac:dyDescent="0.2">
      <c r="A414" s="80" t="s">
        <v>14</v>
      </c>
      <c r="B414" s="13">
        <v>11</v>
      </c>
      <c r="C414" s="14">
        <v>3</v>
      </c>
      <c r="D414" s="13" t="s">
        <v>2</v>
      </c>
      <c r="E414" s="78" t="s">
        <v>78</v>
      </c>
      <c r="F414" s="12">
        <v>200</v>
      </c>
      <c r="G414" s="16">
        <f t="shared" ref="G414:I414" si="188">G415</f>
        <v>575.23476000000005</v>
      </c>
      <c r="H414" s="16">
        <f t="shared" si="188"/>
        <v>6.0102399999999996</v>
      </c>
      <c r="I414" s="54">
        <f t="shared" si="188"/>
        <v>6.0102399999999996</v>
      </c>
    </row>
    <row r="415" spans="1:9" ht="22.5" x14ac:dyDescent="0.2">
      <c r="A415" s="80" t="s">
        <v>13</v>
      </c>
      <c r="B415" s="13">
        <v>11</v>
      </c>
      <c r="C415" s="14">
        <v>3</v>
      </c>
      <c r="D415" s="13" t="s">
        <v>2</v>
      </c>
      <c r="E415" s="78" t="s">
        <v>78</v>
      </c>
      <c r="F415" s="12">
        <v>240</v>
      </c>
      <c r="G415" s="16">
        <v>575.23476000000005</v>
      </c>
      <c r="H415" s="16">
        <v>6.0102399999999996</v>
      </c>
      <c r="I415" s="54">
        <v>6.0102399999999996</v>
      </c>
    </row>
    <row r="416" spans="1:9" ht="22.5" x14ac:dyDescent="0.2">
      <c r="A416" s="52" t="s">
        <v>280</v>
      </c>
      <c r="B416" s="23">
        <v>11</v>
      </c>
      <c r="C416" s="24">
        <v>4</v>
      </c>
      <c r="D416" s="23">
        <v>0</v>
      </c>
      <c r="E416" s="25">
        <v>0</v>
      </c>
      <c r="F416" s="8"/>
      <c r="G416" s="31">
        <f>G417</f>
        <v>100</v>
      </c>
      <c r="H416" s="31">
        <f t="shared" ref="H416:I416" si="189">H417</f>
        <v>100</v>
      </c>
      <c r="I416" s="53">
        <f t="shared" si="189"/>
        <v>100</v>
      </c>
    </row>
    <row r="417" spans="1:9" ht="22.5" x14ac:dyDescent="0.2">
      <c r="A417" s="80" t="s">
        <v>236</v>
      </c>
      <c r="B417" s="13">
        <v>11</v>
      </c>
      <c r="C417" s="14">
        <v>4</v>
      </c>
      <c r="D417" s="13" t="s">
        <v>2</v>
      </c>
      <c r="E417" s="78">
        <v>78410</v>
      </c>
      <c r="F417" s="12" t="s">
        <v>7</v>
      </c>
      <c r="G417" s="16">
        <f t="shared" ref="G417:I418" si="190">G418</f>
        <v>100</v>
      </c>
      <c r="H417" s="16">
        <f t="shared" si="190"/>
        <v>100</v>
      </c>
      <c r="I417" s="54">
        <f t="shared" si="190"/>
        <v>100</v>
      </c>
    </row>
    <row r="418" spans="1:9" ht="22.5" x14ac:dyDescent="0.2">
      <c r="A418" s="80" t="s">
        <v>77</v>
      </c>
      <c r="B418" s="13">
        <v>11</v>
      </c>
      <c r="C418" s="14">
        <v>4</v>
      </c>
      <c r="D418" s="13" t="s">
        <v>2</v>
      </c>
      <c r="E418" s="78">
        <v>78410</v>
      </c>
      <c r="F418" s="12">
        <v>600</v>
      </c>
      <c r="G418" s="16">
        <f t="shared" si="190"/>
        <v>100</v>
      </c>
      <c r="H418" s="16">
        <f t="shared" si="190"/>
        <v>100</v>
      </c>
      <c r="I418" s="54">
        <f t="shared" si="190"/>
        <v>100</v>
      </c>
    </row>
    <row r="419" spans="1:9" ht="56.25" x14ac:dyDescent="0.2">
      <c r="A419" s="80" t="s">
        <v>366</v>
      </c>
      <c r="B419" s="13">
        <v>11</v>
      </c>
      <c r="C419" s="14">
        <v>4</v>
      </c>
      <c r="D419" s="13" t="s">
        <v>2</v>
      </c>
      <c r="E419" s="78">
        <v>78410</v>
      </c>
      <c r="F419" s="12">
        <v>630</v>
      </c>
      <c r="G419" s="16">
        <v>100</v>
      </c>
      <c r="H419" s="16">
        <v>100</v>
      </c>
      <c r="I419" s="54">
        <v>100</v>
      </c>
    </row>
    <row r="420" spans="1:9" x14ac:dyDescent="0.2">
      <c r="A420" s="52" t="s">
        <v>301</v>
      </c>
      <c r="B420" s="23">
        <v>11</v>
      </c>
      <c r="C420" s="24">
        <v>5</v>
      </c>
      <c r="D420" s="23">
        <v>0</v>
      </c>
      <c r="E420" s="25">
        <v>0</v>
      </c>
      <c r="F420" s="8"/>
      <c r="G420" s="31">
        <f>G421+G426</f>
        <v>855.48021000000006</v>
      </c>
      <c r="H420" s="31">
        <f t="shared" ref="H420:I420" si="191">H421+H426</f>
        <v>861.90300999999999</v>
      </c>
      <c r="I420" s="53">
        <f t="shared" si="191"/>
        <v>887.85113000000001</v>
      </c>
    </row>
    <row r="421" spans="1:9" ht="22.5" x14ac:dyDescent="0.2">
      <c r="A421" s="3" t="s">
        <v>91</v>
      </c>
      <c r="B421" s="13">
        <v>11</v>
      </c>
      <c r="C421" s="14">
        <v>5</v>
      </c>
      <c r="D421" s="13" t="s">
        <v>2</v>
      </c>
      <c r="E421" s="78" t="s">
        <v>90</v>
      </c>
      <c r="F421" s="12" t="s">
        <v>7</v>
      </c>
      <c r="G421" s="15">
        <f>G422+G424</f>
        <v>732.28021000000001</v>
      </c>
      <c r="H421" s="15">
        <f t="shared" ref="H421:I421" si="192">H422+H424</f>
        <v>738.70300999999995</v>
      </c>
      <c r="I421" s="54">
        <f t="shared" si="192"/>
        <v>764.65112999999997</v>
      </c>
    </row>
    <row r="422" spans="1:9" ht="45" x14ac:dyDescent="0.2">
      <c r="A422" s="3" t="s">
        <v>6</v>
      </c>
      <c r="B422" s="13">
        <v>11</v>
      </c>
      <c r="C422" s="14">
        <v>5</v>
      </c>
      <c r="D422" s="13" t="s">
        <v>2</v>
      </c>
      <c r="E422" s="78" t="s">
        <v>90</v>
      </c>
      <c r="F422" s="12">
        <v>100</v>
      </c>
      <c r="G422" s="15">
        <f>G423</f>
        <v>662.28021000000001</v>
      </c>
      <c r="H422" s="15">
        <f t="shared" ref="H422:I422" si="193">H423</f>
        <v>668.70300999999995</v>
      </c>
      <c r="I422" s="54">
        <f t="shared" si="193"/>
        <v>694.65112999999997</v>
      </c>
    </row>
    <row r="423" spans="1:9" ht="22.5" x14ac:dyDescent="0.2">
      <c r="A423" s="3" t="s">
        <v>5</v>
      </c>
      <c r="B423" s="13">
        <v>11</v>
      </c>
      <c r="C423" s="14">
        <v>5</v>
      </c>
      <c r="D423" s="13" t="s">
        <v>2</v>
      </c>
      <c r="E423" s="78" t="s">
        <v>90</v>
      </c>
      <c r="F423" s="12">
        <v>120</v>
      </c>
      <c r="G423" s="15">
        <v>662.28021000000001</v>
      </c>
      <c r="H423" s="15">
        <v>668.70300999999995</v>
      </c>
      <c r="I423" s="54">
        <v>694.65112999999997</v>
      </c>
    </row>
    <row r="424" spans="1:9" ht="22.5" x14ac:dyDescent="0.2">
      <c r="A424" s="3" t="s">
        <v>14</v>
      </c>
      <c r="B424" s="13">
        <v>11</v>
      </c>
      <c r="C424" s="14">
        <v>5</v>
      </c>
      <c r="D424" s="13" t="s">
        <v>2</v>
      </c>
      <c r="E424" s="78" t="s">
        <v>90</v>
      </c>
      <c r="F424" s="12">
        <v>200</v>
      </c>
      <c r="G424" s="15">
        <v>70</v>
      </c>
      <c r="H424" s="15">
        <v>70</v>
      </c>
      <c r="I424" s="54">
        <v>70</v>
      </c>
    </row>
    <row r="425" spans="1:9" ht="22.5" x14ac:dyDescent="0.2">
      <c r="A425" s="3" t="s">
        <v>13</v>
      </c>
      <c r="B425" s="13">
        <v>11</v>
      </c>
      <c r="C425" s="14">
        <v>5</v>
      </c>
      <c r="D425" s="13" t="s">
        <v>2</v>
      </c>
      <c r="E425" s="78" t="s">
        <v>90</v>
      </c>
      <c r="F425" s="12">
        <v>240</v>
      </c>
      <c r="G425" s="15">
        <v>70</v>
      </c>
      <c r="H425" s="15">
        <v>70</v>
      </c>
      <c r="I425" s="54">
        <v>70</v>
      </c>
    </row>
    <row r="426" spans="1:9" x14ac:dyDescent="0.2">
      <c r="A426" s="80" t="s">
        <v>256</v>
      </c>
      <c r="B426" s="13">
        <v>11</v>
      </c>
      <c r="C426" s="14">
        <v>5</v>
      </c>
      <c r="D426" s="13" t="s">
        <v>2</v>
      </c>
      <c r="E426" s="78" t="s">
        <v>89</v>
      </c>
      <c r="F426" s="12" t="s">
        <v>7</v>
      </c>
      <c r="G426" s="16">
        <f t="shared" ref="G426:I426" si="194">G427</f>
        <v>123.2</v>
      </c>
      <c r="H426" s="16">
        <f t="shared" si="194"/>
        <v>123.2</v>
      </c>
      <c r="I426" s="54">
        <f t="shared" si="194"/>
        <v>123.2</v>
      </c>
    </row>
    <row r="427" spans="1:9" ht="22.5" x14ac:dyDescent="0.2">
      <c r="A427" s="80" t="s">
        <v>14</v>
      </c>
      <c r="B427" s="13">
        <v>11</v>
      </c>
      <c r="C427" s="14">
        <v>5</v>
      </c>
      <c r="D427" s="13" t="s">
        <v>2</v>
      </c>
      <c r="E427" s="78" t="s">
        <v>89</v>
      </c>
      <c r="F427" s="12">
        <v>200</v>
      </c>
      <c r="G427" s="16">
        <f t="shared" ref="G427:I427" si="195">G428</f>
        <v>123.2</v>
      </c>
      <c r="H427" s="16">
        <f t="shared" si="195"/>
        <v>123.2</v>
      </c>
      <c r="I427" s="54">
        <f t="shared" si="195"/>
        <v>123.2</v>
      </c>
    </row>
    <row r="428" spans="1:9" ht="22.5" x14ac:dyDescent="0.2">
      <c r="A428" s="80" t="s">
        <v>13</v>
      </c>
      <c r="B428" s="13">
        <v>11</v>
      </c>
      <c r="C428" s="14">
        <v>5</v>
      </c>
      <c r="D428" s="13" t="s">
        <v>2</v>
      </c>
      <c r="E428" s="78" t="s">
        <v>89</v>
      </c>
      <c r="F428" s="12">
        <v>240</v>
      </c>
      <c r="G428" s="16">
        <v>123.2</v>
      </c>
      <c r="H428" s="16">
        <v>123.2</v>
      </c>
      <c r="I428" s="54">
        <v>123.2</v>
      </c>
    </row>
    <row r="429" spans="1:9" ht="56.25" x14ac:dyDescent="0.2">
      <c r="A429" s="52" t="s">
        <v>267</v>
      </c>
      <c r="B429" s="23">
        <v>12</v>
      </c>
      <c r="C429" s="24" t="s">
        <v>3</v>
      </c>
      <c r="D429" s="23" t="s">
        <v>2</v>
      </c>
      <c r="E429" s="25" t="s">
        <v>9</v>
      </c>
      <c r="F429" s="8" t="s">
        <v>7</v>
      </c>
      <c r="G429" s="31">
        <f>G430+G433+G436+G439+G447+G450+G453+G444</f>
        <v>51353.018100000001</v>
      </c>
      <c r="H429" s="31">
        <f t="shared" ref="H429:I429" si="196">H430+H433+H436+H439+H447+H450+H453+H444</f>
        <v>29416.308939999999</v>
      </c>
      <c r="I429" s="31">
        <f t="shared" si="196"/>
        <v>30963.638239999997</v>
      </c>
    </row>
    <row r="430" spans="1:9" ht="22.5" x14ac:dyDescent="0.2">
      <c r="A430" s="80" t="s">
        <v>136</v>
      </c>
      <c r="B430" s="13">
        <v>12</v>
      </c>
      <c r="C430" s="14" t="s">
        <v>3</v>
      </c>
      <c r="D430" s="13" t="s">
        <v>2</v>
      </c>
      <c r="E430" s="78" t="s">
        <v>134</v>
      </c>
      <c r="F430" s="12" t="s">
        <v>7</v>
      </c>
      <c r="G430" s="16">
        <f t="shared" ref="G430:I430" si="197">G431</f>
        <v>3408.0623000000001</v>
      </c>
      <c r="H430" s="16">
        <f t="shared" si="197"/>
        <v>3443.5843</v>
      </c>
      <c r="I430" s="54">
        <f t="shared" si="197"/>
        <v>3581.0136000000002</v>
      </c>
    </row>
    <row r="431" spans="1:9" x14ac:dyDescent="0.2">
      <c r="A431" s="80" t="s">
        <v>29</v>
      </c>
      <c r="B431" s="13">
        <v>12</v>
      </c>
      <c r="C431" s="14" t="s">
        <v>3</v>
      </c>
      <c r="D431" s="13" t="s">
        <v>2</v>
      </c>
      <c r="E431" s="78" t="s">
        <v>134</v>
      </c>
      <c r="F431" s="12">
        <v>500</v>
      </c>
      <c r="G431" s="16">
        <f t="shared" ref="G431:I431" si="198">G432</f>
        <v>3408.0623000000001</v>
      </c>
      <c r="H431" s="16">
        <f t="shared" si="198"/>
        <v>3443.5843</v>
      </c>
      <c r="I431" s="54">
        <f t="shared" si="198"/>
        <v>3581.0136000000002</v>
      </c>
    </row>
    <row r="432" spans="1:9" x14ac:dyDescent="0.2">
      <c r="A432" s="80" t="s">
        <v>135</v>
      </c>
      <c r="B432" s="13">
        <v>12</v>
      </c>
      <c r="C432" s="14" t="s">
        <v>3</v>
      </c>
      <c r="D432" s="13" t="s">
        <v>2</v>
      </c>
      <c r="E432" s="78" t="s">
        <v>134</v>
      </c>
      <c r="F432" s="12">
        <v>530</v>
      </c>
      <c r="G432" s="15">
        <v>3408.0623000000001</v>
      </c>
      <c r="H432" s="15">
        <v>3443.5843</v>
      </c>
      <c r="I432" s="54">
        <v>3581.0136000000002</v>
      </c>
    </row>
    <row r="433" spans="1:9" x14ac:dyDescent="0.2">
      <c r="A433" s="80" t="s">
        <v>129</v>
      </c>
      <c r="B433" s="13">
        <v>12</v>
      </c>
      <c r="C433" s="14" t="s">
        <v>3</v>
      </c>
      <c r="D433" s="13" t="s">
        <v>2</v>
      </c>
      <c r="E433" s="78" t="s">
        <v>128</v>
      </c>
      <c r="F433" s="12" t="s">
        <v>7</v>
      </c>
      <c r="G433" s="16">
        <f t="shared" ref="G433:I433" si="199">G434</f>
        <v>5033.6558000000005</v>
      </c>
      <c r="H433" s="16">
        <f t="shared" si="199"/>
        <v>4026.9246400000002</v>
      </c>
      <c r="I433" s="54">
        <f t="shared" si="199"/>
        <v>4026.9246400000002</v>
      </c>
    </row>
    <row r="434" spans="1:9" x14ac:dyDescent="0.2">
      <c r="A434" s="80" t="s">
        <v>29</v>
      </c>
      <c r="B434" s="13">
        <v>12</v>
      </c>
      <c r="C434" s="14" t="s">
        <v>3</v>
      </c>
      <c r="D434" s="13" t="s">
        <v>2</v>
      </c>
      <c r="E434" s="78" t="s">
        <v>128</v>
      </c>
      <c r="F434" s="12">
        <v>500</v>
      </c>
      <c r="G434" s="16">
        <f t="shared" ref="G434:I434" si="200">G435</f>
        <v>5033.6558000000005</v>
      </c>
      <c r="H434" s="16">
        <f t="shared" si="200"/>
        <v>4026.9246400000002</v>
      </c>
      <c r="I434" s="54">
        <f t="shared" si="200"/>
        <v>4026.9246400000002</v>
      </c>
    </row>
    <row r="435" spans="1:9" x14ac:dyDescent="0.2">
      <c r="A435" s="80" t="s">
        <v>124</v>
      </c>
      <c r="B435" s="13">
        <v>12</v>
      </c>
      <c r="C435" s="14" t="s">
        <v>3</v>
      </c>
      <c r="D435" s="13" t="s">
        <v>2</v>
      </c>
      <c r="E435" s="78" t="s">
        <v>128</v>
      </c>
      <c r="F435" s="12">
        <v>510</v>
      </c>
      <c r="G435" s="16">
        <v>5033.6558000000005</v>
      </c>
      <c r="H435" s="16">
        <v>4026.9246400000002</v>
      </c>
      <c r="I435" s="54">
        <v>4026.9246400000002</v>
      </c>
    </row>
    <row r="436" spans="1:9" ht="22.5" x14ac:dyDescent="0.2">
      <c r="A436" s="80" t="s">
        <v>142</v>
      </c>
      <c r="B436" s="13">
        <v>12</v>
      </c>
      <c r="C436" s="14" t="s">
        <v>3</v>
      </c>
      <c r="D436" s="13" t="s">
        <v>2</v>
      </c>
      <c r="E436" s="11">
        <v>78793</v>
      </c>
      <c r="F436" s="12" t="s">
        <v>7</v>
      </c>
      <c r="G436" s="16">
        <f t="shared" ref="G436:I436" si="201">G437</f>
        <v>875</v>
      </c>
      <c r="H436" s="16">
        <f t="shared" si="201"/>
        <v>875</v>
      </c>
      <c r="I436" s="54">
        <f t="shared" si="201"/>
        <v>875</v>
      </c>
    </row>
    <row r="437" spans="1:9" x14ac:dyDescent="0.2">
      <c r="A437" s="80" t="s">
        <v>29</v>
      </c>
      <c r="B437" s="13">
        <v>12</v>
      </c>
      <c r="C437" s="14" t="s">
        <v>3</v>
      </c>
      <c r="D437" s="13" t="s">
        <v>2</v>
      </c>
      <c r="E437" s="11">
        <v>78793</v>
      </c>
      <c r="F437" s="12">
        <v>500</v>
      </c>
      <c r="G437" s="16">
        <f t="shared" ref="G437:I437" si="202">G438</f>
        <v>875</v>
      </c>
      <c r="H437" s="16">
        <f t="shared" si="202"/>
        <v>875</v>
      </c>
      <c r="I437" s="54">
        <f t="shared" si="202"/>
        <v>875</v>
      </c>
    </row>
    <row r="438" spans="1:9" x14ac:dyDescent="0.2">
      <c r="A438" s="80" t="s">
        <v>135</v>
      </c>
      <c r="B438" s="13">
        <v>12</v>
      </c>
      <c r="C438" s="14" t="s">
        <v>3</v>
      </c>
      <c r="D438" s="13" t="s">
        <v>2</v>
      </c>
      <c r="E438" s="11">
        <v>78793</v>
      </c>
      <c r="F438" s="12">
        <v>530</v>
      </c>
      <c r="G438" s="15">
        <v>875</v>
      </c>
      <c r="H438" s="15">
        <v>875</v>
      </c>
      <c r="I438" s="54">
        <v>875</v>
      </c>
    </row>
    <row r="439" spans="1:9" ht="22.5" x14ac:dyDescent="0.2">
      <c r="A439" s="80" t="s">
        <v>15</v>
      </c>
      <c r="B439" s="13">
        <v>12</v>
      </c>
      <c r="C439" s="14" t="s">
        <v>3</v>
      </c>
      <c r="D439" s="13" t="s">
        <v>2</v>
      </c>
      <c r="E439" s="78" t="s">
        <v>11</v>
      </c>
      <c r="F439" s="12" t="s">
        <v>7</v>
      </c>
      <c r="G439" s="16">
        <f>G440+G442</f>
        <v>13162.5</v>
      </c>
      <c r="H439" s="16">
        <f t="shared" ref="H439:I439" si="203">H440+H442</f>
        <v>13283.5</v>
      </c>
      <c r="I439" s="54">
        <f t="shared" si="203"/>
        <v>13772.800000000001</v>
      </c>
    </row>
    <row r="440" spans="1:9" ht="45" x14ac:dyDescent="0.2">
      <c r="A440" s="80" t="s">
        <v>6</v>
      </c>
      <c r="B440" s="13">
        <v>12</v>
      </c>
      <c r="C440" s="14" t="s">
        <v>3</v>
      </c>
      <c r="D440" s="13" t="s">
        <v>2</v>
      </c>
      <c r="E440" s="78" t="s">
        <v>11</v>
      </c>
      <c r="F440" s="12">
        <v>100</v>
      </c>
      <c r="G440" s="16">
        <f t="shared" ref="G440:I440" si="204">G441</f>
        <v>12571.3</v>
      </c>
      <c r="H440" s="16">
        <f t="shared" si="204"/>
        <v>12692.3</v>
      </c>
      <c r="I440" s="54">
        <f t="shared" si="204"/>
        <v>13181.6</v>
      </c>
    </row>
    <row r="441" spans="1:9" ht="22.5" x14ac:dyDescent="0.2">
      <c r="A441" s="80" t="s">
        <v>5</v>
      </c>
      <c r="B441" s="13">
        <v>12</v>
      </c>
      <c r="C441" s="14" t="s">
        <v>3</v>
      </c>
      <c r="D441" s="13" t="s">
        <v>2</v>
      </c>
      <c r="E441" s="78" t="s">
        <v>11</v>
      </c>
      <c r="F441" s="12">
        <v>120</v>
      </c>
      <c r="G441" s="15">
        <v>12571.3</v>
      </c>
      <c r="H441" s="15">
        <v>12692.3</v>
      </c>
      <c r="I441" s="54">
        <v>13181.6</v>
      </c>
    </row>
    <row r="442" spans="1:9" ht="22.5" x14ac:dyDescent="0.2">
      <c r="A442" s="80" t="s">
        <v>14</v>
      </c>
      <c r="B442" s="13">
        <v>12</v>
      </c>
      <c r="C442" s="14" t="s">
        <v>3</v>
      </c>
      <c r="D442" s="13" t="s">
        <v>2</v>
      </c>
      <c r="E442" s="78" t="s">
        <v>11</v>
      </c>
      <c r="F442" s="12">
        <v>200</v>
      </c>
      <c r="G442" s="16">
        <f t="shared" ref="G442:I442" si="205">G443</f>
        <v>591.20000000000005</v>
      </c>
      <c r="H442" s="16">
        <f t="shared" si="205"/>
        <v>591.20000000000005</v>
      </c>
      <c r="I442" s="54">
        <f t="shared" si="205"/>
        <v>591.20000000000005</v>
      </c>
    </row>
    <row r="443" spans="1:9" ht="22.5" x14ac:dyDescent="0.2">
      <c r="A443" s="80" t="s">
        <v>13</v>
      </c>
      <c r="B443" s="13">
        <v>12</v>
      </c>
      <c r="C443" s="14" t="s">
        <v>3</v>
      </c>
      <c r="D443" s="13" t="s">
        <v>2</v>
      </c>
      <c r="E443" s="78" t="s">
        <v>11</v>
      </c>
      <c r="F443" s="12">
        <v>240</v>
      </c>
      <c r="G443" s="16">
        <v>591.20000000000005</v>
      </c>
      <c r="H443" s="16">
        <v>591.20000000000005</v>
      </c>
      <c r="I443" s="54">
        <v>591.20000000000005</v>
      </c>
    </row>
    <row r="444" spans="1:9" x14ac:dyDescent="0.2">
      <c r="A444" s="3" t="s">
        <v>328</v>
      </c>
      <c r="B444" s="9">
        <v>12</v>
      </c>
      <c r="C444" s="10">
        <v>0</v>
      </c>
      <c r="D444" s="9">
        <v>0</v>
      </c>
      <c r="E444" s="11">
        <v>80680</v>
      </c>
      <c r="F444" s="12"/>
      <c r="G444" s="16">
        <f>G445</f>
        <v>30</v>
      </c>
      <c r="H444" s="16">
        <f t="shared" ref="H444:I445" si="206">H445</f>
        <v>30</v>
      </c>
      <c r="I444" s="16">
        <f t="shared" si="206"/>
        <v>30</v>
      </c>
    </row>
    <row r="445" spans="1:9" ht="22.5" x14ac:dyDescent="0.2">
      <c r="A445" s="3" t="s">
        <v>77</v>
      </c>
      <c r="B445" s="9">
        <v>12</v>
      </c>
      <c r="C445" s="10">
        <v>0</v>
      </c>
      <c r="D445" s="9">
        <v>0</v>
      </c>
      <c r="E445" s="11">
        <v>80680</v>
      </c>
      <c r="F445" s="12">
        <v>600</v>
      </c>
      <c r="G445" s="16">
        <f>G446</f>
        <v>30</v>
      </c>
      <c r="H445" s="16">
        <f t="shared" si="206"/>
        <v>30</v>
      </c>
      <c r="I445" s="16">
        <f t="shared" si="206"/>
        <v>30</v>
      </c>
    </row>
    <row r="446" spans="1:9" x14ac:dyDescent="0.2">
      <c r="A446" s="3" t="s">
        <v>146</v>
      </c>
      <c r="B446" s="9">
        <v>12</v>
      </c>
      <c r="C446" s="10">
        <v>0</v>
      </c>
      <c r="D446" s="9">
        <v>0</v>
      </c>
      <c r="E446" s="11">
        <v>80680</v>
      </c>
      <c r="F446" s="12">
        <v>610</v>
      </c>
      <c r="G446" s="16">
        <v>30</v>
      </c>
      <c r="H446" s="16">
        <v>30</v>
      </c>
      <c r="I446" s="16">
        <v>30</v>
      </c>
    </row>
    <row r="447" spans="1:9" x14ac:dyDescent="0.2">
      <c r="A447" s="80" t="s">
        <v>132</v>
      </c>
      <c r="B447" s="13">
        <v>12</v>
      </c>
      <c r="C447" s="14" t="s">
        <v>3</v>
      </c>
      <c r="D447" s="13" t="s">
        <v>2</v>
      </c>
      <c r="E447" s="78" t="s">
        <v>131</v>
      </c>
      <c r="F447" s="12" t="s">
        <v>7</v>
      </c>
      <c r="G447" s="16">
        <f>G448</f>
        <v>5404.3</v>
      </c>
      <c r="H447" s="16">
        <f t="shared" ref="H447:I447" si="207">H448</f>
        <v>6402.5</v>
      </c>
      <c r="I447" s="54">
        <f t="shared" si="207"/>
        <v>7400.8</v>
      </c>
    </row>
    <row r="448" spans="1:9" x14ac:dyDescent="0.2">
      <c r="A448" s="80" t="s">
        <v>133</v>
      </c>
      <c r="B448" s="13">
        <v>12</v>
      </c>
      <c r="C448" s="14" t="s">
        <v>3</v>
      </c>
      <c r="D448" s="13" t="s">
        <v>2</v>
      </c>
      <c r="E448" s="78" t="s">
        <v>131</v>
      </c>
      <c r="F448" s="12">
        <v>700</v>
      </c>
      <c r="G448" s="16">
        <f t="shared" ref="G448:I448" si="208">G449</f>
        <v>5404.3</v>
      </c>
      <c r="H448" s="16">
        <f t="shared" si="208"/>
        <v>6402.5</v>
      </c>
      <c r="I448" s="54">
        <f t="shared" si="208"/>
        <v>7400.8</v>
      </c>
    </row>
    <row r="449" spans="1:9" x14ac:dyDescent="0.2">
      <c r="A449" s="80" t="s">
        <v>132</v>
      </c>
      <c r="B449" s="13">
        <v>12</v>
      </c>
      <c r="C449" s="14" t="s">
        <v>3</v>
      </c>
      <c r="D449" s="13" t="s">
        <v>2</v>
      </c>
      <c r="E449" s="78" t="s">
        <v>131</v>
      </c>
      <c r="F449" s="12">
        <v>730</v>
      </c>
      <c r="G449" s="15">
        <v>5404.3</v>
      </c>
      <c r="H449" s="15">
        <v>6402.5</v>
      </c>
      <c r="I449" s="54">
        <v>7400.8</v>
      </c>
    </row>
    <row r="450" spans="1:9" ht="22.5" x14ac:dyDescent="0.2">
      <c r="A450" s="80" t="s">
        <v>125</v>
      </c>
      <c r="B450" s="13">
        <v>12</v>
      </c>
      <c r="C450" s="14" t="s">
        <v>3</v>
      </c>
      <c r="D450" s="13" t="s">
        <v>2</v>
      </c>
      <c r="E450" s="78" t="s">
        <v>123</v>
      </c>
      <c r="F450" s="12" t="s">
        <v>7</v>
      </c>
      <c r="G450" s="16">
        <f t="shared" ref="G450:I450" si="209">G451</f>
        <v>21949</v>
      </c>
      <c r="H450" s="16">
        <f t="shared" si="209"/>
        <v>0</v>
      </c>
      <c r="I450" s="54">
        <f t="shared" si="209"/>
        <v>0</v>
      </c>
    </row>
    <row r="451" spans="1:9" x14ac:dyDescent="0.2">
      <c r="A451" s="80" t="s">
        <v>29</v>
      </c>
      <c r="B451" s="13">
        <v>12</v>
      </c>
      <c r="C451" s="14" t="s">
        <v>3</v>
      </c>
      <c r="D451" s="13" t="s">
        <v>2</v>
      </c>
      <c r="E451" s="78" t="s">
        <v>123</v>
      </c>
      <c r="F451" s="12">
        <v>500</v>
      </c>
      <c r="G451" s="16">
        <f t="shared" ref="G451:I451" si="210">G452</f>
        <v>21949</v>
      </c>
      <c r="H451" s="16">
        <f t="shared" si="210"/>
        <v>0</v>
      </c>
      <c r="I451" s="54">
        <f t="shared" si="210"/>
        <v>0</v>
      </c>
    </row>
    <row r="452" spans="1:9" x14ac:dyDescent="0.2">
      <c r="A452" s="3" t="s">
        <v>28</v>
      </c>
      <c r="B452" s="13">
        <v>12</v>
      </c>
      <c r="C452" s="14" t="s">
        <v>3</v>
      </c>
      <c r="D452" s="13" t="s">
        <v>2</v>
      </c>
      <c r="E452" s="78" t="s">
        <v>123</v>
      </c>
      <c r="F452" s="12">
        <v>540</v>
      </c>
      <c r="G452" s="16">
        <v>21949</v>
      </c>
      <c r="H452" s="16">
        <v>0</v>
      </c>
      <c r="I452" s="54">
        <v>0</v>
      </c>
    </row>
    <row r="453" spans="1:9" ht="22.5" x14ac:dyDescent="0.2">
      <c r="A453" s="80" t="s">
        <v>127</v>
      </c>
      <c r="B453" s="13">
        <v>12</v>
      </c>
      <c r="C453" s="14" t="s">
        <v>3</v>
      </c>
      <c r="D453" s="13" t="s">
        <v>2</v>
      </c>
      <c r="E453" s="78" t="s">
        <v>126</v>
      </c>
      <c r="F453" s="12" t="s">
        <v>7</v>
      </c>
      <c r="G453" s="16">
        <f t="shared" ref="G453:I453" si="211">G454</f>
        <v>1490.5</v>
      </c>
      <c r="H453" s="16">
        <f t="shared" si="211"/>
        <v>1354.8</v>
      </c>
      <c r="I453" s="54">
        <f t="shared" si="211"/>
        <v>1277.0999999999999</v>
      </c>
    </row>
    <row r="454" spans="1:9" x14ac:dyDescent="0.2">
      <c r="A454" s="80" t="s">
        <v>29</v>
      </c>
      <c r="B454" s="13">
        <v>12</v>
      </c>
      <c r="C454" s="14" t="s">
        <v>3</v>
      </c>
      <c r="D454" s="13" t="s">
        <v>2</v>
      </c>
      <c r="E454" s="78" t="s">
        <v>126</v>
      </c>
      <c r="F454" s="12">
        <v>500</v>
      </c>
      <c r="G454" s="16">
        <f t="shared" ref="G454:I454" si="212">G455</f>
        <v>1490.5</v>
      </c>
      <c r="H454" s="16">
        <f t="shared" si="212"/>
        <v>1354.8</v>
      </c>
      <c r="I454" s="54">
        <f t="shared" si="212"/>
        <v>1277.0999999999999</v>
      </c>
    </row>
    <row r="455" spans="1:9" x14ac:dyDescent="0.2">
      <c r="A455" s="80" t="s">
        <v>124</v>
      </c>
      <c r="B455" s="13">
        <v>12</v>
      </c>
      <c r="C455" s="14" t="s">
        <v>3</v>
      </c>
      <c r="D455" s="13" t="s">
        <v>2</v>
      </c>
      <c r="E455" s="78" t="s">
        <v>126</v>
      </c>
      <c r="F455" s="12">
        <v>510</v>
      </c>
      <c r="G455" s="16">
        <v>1490.5</v>
      </c>
      <c r="H455" s="16">
        <v>1354.8</v>
      </c>
      <c r="I455" s="54">
        <v>1277.0999999999999</v>
      </c>
    </row>
    <row r="456" spans="1:9" ht="33.75" x14ac:dyDescent="0.2">
      <c r="A456" s="52" t="s">
        <v>273</v>
      </c>
      <c r="B456" s="23">
        <v>13</v>
      </c>
      <c r="C456" s="24" t="s">
        <v>3</v>
      </c>
      <c r="D456" s="23" t="s">
        <v>2</v>
      </c>
      <c r="E456" s="25" t="s">
        <v>9</v>
      </c>
      <c r="F456" s="8" t="s">
        <v>7</v>
      </c>
      <c r="G456" s="31">
        <f>G457+G462+G465</f>
        <v>12105.8</v>
      </c>
      <c r="H456" s="31">
        <f>H457+H462+H465</f>
        <v>12182.1</v>
      </c>
      <c r="I456" s="53">
        <f>I457+I462+I465</f>
        <v>12611.3</v>
      </c>
    </row>
    <row r="457" spans="1:9" ht="22.5" x14ac:dyDescent="0.2">
      <c r="A457" s="80" t="s">
        <v>15</v>
      </c>
      <c r="B457" s="13">
        <v>13</v>
      </c>
      <c r="C457" s="14" t="s">
        <v>3</v>
      </c>
      <c r="D457" s="13" t="s">
        <v>2</v>
      </c>
      <c r="E457" s="78" t="s">
        <v>11</v>
      </c>
      <c r="F457" s="12" t="s">
        <v>7</v>
      </c>
      <c r="G457" s="16">
        <f>G458+G460</f>
        <v>11549.3</v>
      </c>
      <c r="H457" s="16">
        <f t="shared" ref="H457:I457" si="213">H458+H460</f>
        <v>11655.6</v>
      </c>
      <c r="I457" s="54">
        <f t="shared" si="213"/>
        <v>12084.8</v>
      </c>
    </row>
    <row r="458" spans="1:9" ht="45" x14ac:dyDescent="0.2">
      <c r="A458" s="80" t="s">
        <v>6</v>
      </c>
      <c r="B458" s="13">
        <v>13</v>
      </c>
      <c r="C458" s="14" t="s">
        <v>3</v>
      </c>
      <c r="D458" s="13" t="s">
        <v>2</v>
      </c>
      <c r="E458" s="78" t="s">
        <v>11</v>
      </c>
      <c r="F458" s="12">
        <v>100</v>
      </c>
      <c r="G458" s="16">
        <f t="shared" ref="G458:I458" si="214">G459</f>
        <v>11228</v>
      </c>
      <c r="H458" s="16">
        <f t="shared" si="214"/>
        <v>11334.300000000001</v>
      </c>
      <c r="I458" s="54">
        <f t="shared" si="214"/>
        <v>11763.5</v>
      </c>
    </row>
    <row r="459" spans="1:9" ht="22.5" x14ac:dyDescent="0.2">
      <c r="A459" s="80" t="s">
        <v>5</v>
      </c>
      <c r="B459" s="13">
        <v>13</v>
      </c>
      <c r="C459" s="14" t="s">
        <v>3</v>
      </c>
      <c r="D459" s="13" t="s">
        <v>2</v>
      </c>
      <c r="E459" s="78" t="s">
        <v>11</v>
      </c>
      <c r="F459" s="12">
        <v>120</v>
      </c>
      <c r="G459" s="16">
        <f>10625+603</f>
        <v>11228</v>
      </c>
      <c r="H459" s="16">
        <v>11334.300000000001</v>
      </c>
      <c r="I459" s="54">
        <v>11763.5</v>
      </c>
    </row>
    <row r="460" spans="1:9" ht="22.5" x14ac:dyDescent="0.2">
      <c r="A460" s="80" t="s">
        <v>14</v>
      </c>
      <c r="B460" s="13">
        <v>13</v>
      </c>
      <c r="C460" s="14" t="s">
        <v>3</v>
      </c>
      <c r="D460" s="13" t="s">
        <v>2</v>
      </c>
      <c r="E460" s="78" t="s">
        <v>11</v>
      </c>
      <c r="F460" s="12">
        <v>200</v>
      </c>
      <c r="G460" s="16">
        <f t="shared" ref="G460:I460" si="215">G461</f>
        <v>321.3</v>
      </c>
      <c r="H460" s="16">
        <f t="shared" si="215"/>
        <v>321.3</v>
      </c>
      <c r="I460" s="54">
        <f t="shared" si="215"/>
        <v>321.3</v>
      </c>
    </row>
    <row r="461" spans="1:9" ht="22.5" x14ac:dyDescent="0.2">
      <c r="A461" s="80" t="s">
        <v>13</v>
      </c>
      <c r="B461" s="13">
        <v>13</v>
      </c>
      <c r="C461" s="14" t="s">
        <v>3</v>
      </c>
      <c r="D461" s="13" t="s">
        <v>2</v>
      </c>
      <c r="E461" s="78" t="s">
        <v>11</v>
      </c>
      <c r="F461" s="12">
        <v>240</v>
      </c>
      <c r="G461" s="16">
        <v>321.3</v>
      </c>
      <c r="H461" s="16">
        <v>321.3</v>
      </c>
      <c r="I461" s="54">
        <v>321.3</v>
      </c>
    </row>
    <row r="462" spans="1:9" ht="56.25" x14ac:dyDescent="0.2">
      <c r="A462" s="80" t="s">
        <v>108</v>
      </c>
      <c r="B462" s="13">
        <v>13</v>
      </c>
      <c r="C462" s="14" t="s">
        <v>3</v>
      </c>
      <c r="D462" s="13" t="s">
        <v>2</v>
      </c>
      <c r="E462" s="78" t="s">
        <v>107</v>
      </c>
      <c r="F462" s="12" t="s">
        <v>7</v>
      </c>
      <c r="G462" s="16">
        <f t="shared" ref="G462:I463" si="216">G463</f>
        <v>470</v>
      </c>
      <c r="H462" s="16">
        <f t="shared" si="216"/>
        <v>440</v>
      </c>
      <c r="I462" s="54">
        <f t="shared" si="216"/>
        <v>440</v>
      </c>
    </row>
    <row r="463" spans="1:9" ht="22.5" x14ac:dyDescent="0.2">
      <c r="A463" s="80" t="s">
        <v>14</v>
      </c>
      <c r="B463" s="13">
        <v>13</v>
      </c>
      <c r="C463" s="14" t="s">
        <v>3</v>
      </c>
      <c r="D463" s="13" t="s">
        <v>2</v>
      </c>
      <c r="E463" s="78" t="s">
        <v>107</v>
      </c>
      <c r="F463" s="12">
        <v>200</v>
      </c>
      <c r="G463" s="16">
        <f t="shared" si="216"/>
        <v>470</v>
      </c>
      <c r="H463" s="16">
        <f t="shared" si="216"/>
        <v>440</v>
      </c>
      <c r="I463" s="54">
        <f t="shared" si="216"/>
        <v>440</v>
      </c>
    </row>
    <row r="464" spans="1:9" ht="22.5" x14ac:dyDescent="0.2">
      <c r="A464" s="80" t="s">
        <v>13</v>
      </c>
      <c r="B464" s="13">
        <v>13</v>
      </c>
      <c r="C464" s="14" t="s">
        <v>3</v>
      </c>
      <c r="D464" s="13" t="s">
        <v>2</v>
      </c>
      <c r="E464" s="78" t="s">
        <v>107</v>
      </c>
      <c r="F464" s="12">
        <v>240</v>
      </c>
      <c r="G464" s="16">
        <v>470</v>
      </c>
      <c r="H464" s="16">
        <v>440</v>
      </c>
      <c r="I464" s="54">
        <v>440</v>
      </c>
    </row>
    <row r="465" spans="1:9" ht="33.75" x14ac:dyDescent="0.2">
      <c r="A465" s="80" t="s">
        <v>106</v>
      </c>
      <c r="B465" s="13">
        <v>13</v>
      </c>
      <c r="C465" s="14" t="s">
        <v>3</v>
      </c>
      <c r="D465" s="13" t="s">
        <v>2</v>
      </c>
      <c r="E465" s="78" t="s">
        <v>105</v>
      </c>
      <c r="F465" s="12" t="s">
        <v>7</v>
      </c>
      <c r="G465" s="16">
        <f t="shared" ref="G465:I465" si="217">G466</f>
        <v>86.5</v>
      </c>
      <c r="H465" s="16">
        <f t="shared" si="217"/>
        <v>86.5</v>
      </c>
      <c r="I465" s="54">
        <f t="shared" si="217"/>
        <v>86.5</v>
      </c>
    </row>
    <row r="466" spans="1:9" ht="22.5" x14ac:dyDescent="0.2">
      <c r="A466" s="80" t="s">
        <v>14</v>
      </c>
      <c r="B466" s="13">
        <v>13</v>
      </c>
      <c r="C466" s="14" t="s">
        <v>3</v>
      </c>
      <c r="D466" s="13" t="s">
        <v>2</v>
      </c>
      <c r="E466" s="78" t="s">
        <v>105</v>
      </c>
      <c r="F466" s="12">
        <v>200</v>
      </c>
      <c r="G466" s="16">
        <f t="shared" ref="G466:I466" si="218">G467</f>
        <v>86.5</v>
      </c>
      <c r="H466" s="16">
        <f t="shared" si="218"/>
        <v>86.5</v>
      </c>
      <c r="I466" s="54">
        <f t="shared" si="218"/>
        <v>86.5</v>
      </c>
    </row>
    <row r="467" spans="1:9" ht="22.5" x14ac:dyDescent="0.2">
      <c r="A467" s="80" t="s">
        <v>13</v>
      </c>
      <c r="B467" s="13">
        <v>13</v>
      </c>
      <c r="C467" s="14" t="s">
        <v>3</v>
      </c>
      <c r="D467" s="13" t="s">
        <v>2</v>
      </c>
      <c r="E467" s="78" t="s">
        <v>105</v>
      </c>
      <c r="F467" s="12">
        <v>240</v>
      </c>
      <c r="G467" s="16">
        <v>86.5</v>
      </c>
      <c r="H467" s="16">
        <v>86.5</v>
      </c>
      <c r="I467" s="54">
        <v>86.5</v>
      </c>
    </row>
    <row r="468" spans="1:9" x14ac:dyDescent="0.2">
      <c r="A468" s="52" t="s">
        <v>239</v>
      </c>
      <c r="B468" s="13"/>
      <c r="C468" s="14"/>
      <c r="D468" s="13"/>
      <c r="E468" s="25"/>
      <c r="F468" s="8"/>
      <c r="G468" s="31">
        <f>G469+G474+G491+G501+G505+G515+G519+G497</f>
        <v>31370.199999999997</v>
      </c>
      <c r="H468" s="31">
        <f t="shared" ref="H468:I468" si="219">H469+H474+H491+H501+H505+H515+H519+H497</f>
        <v>36057.9</v>
      </c>
      <c r="I468" s="31">
        <f t="shared" si="219"/>
        <v>30757.200000000001</v>
      </c>
    </row>
    <row r="469" spans="1:9" ht="22.5" x14ac:dyDescent="0.2">
      <c r="A469" s="52" t="s">
        <v>253</v>
      </c>
      <c r="B469" s="23" t="s">
        <v>93</v>
      </c>
      <c r="C469" s="24" t="s">
        <v>3</v>
      </c>
      <c r="D469" s="23" t="s">
        <v>2</v>
      </c>
      <c r="E469" s="25" t="s">
        <v>9</v>
      </c>
      <c r="F469" s="8" t="s">
        <v>7</v>
      </c>
      <c r="G469" s="31">
        <f t="shared" ref="G469:I472" si="220">G470</f>
        <v>2843.3</v>
      </c>
      <c r="H469" s="31">
        <f t="shared" si="220"/>
        <v>2871.7</v>
      </c>
      <c r="I469" s="54">
        <f t="shared" si="220"/>
        <v>2986.5</v>
      </c>
    </row>
    <row r="470" spans="1:9" ht="22.5" x14ac:dyDescent="0.2">
      <c r="A470" s="80" t="s">
        <v>94</v>
      </c>
      <c r="B470" s="13" t="s">
        <v>93</v>
      </c>
      <c r="C470" s="14" t="s">
        <v>22</v>
      </c>
      <c r="D470" s="13" t="s">
        <v>2</v>
      </c>
      <c r="E470" s="78" t="s">
        <v>9</v>
      </c>
      <c r="F470" s="12" t="s">
        <v>7</v>
      </c>
      <c r="G470" s="16">
        <f t="shared" si="220"/>
        <v>2843.3</v>
      </c>
      <c r="H470" s="16">
        <f t="shared" si="220"/>
        <v>2871.7</v>
      </c>
      <c r="I470" s="54">
        <f t="shared" si="220"/>
        <v>2986.5</v>
      </c>
    </row>
    <row r="471" spans="1:9" ht="22.5" x14ac:dyDescent="0.2">
      <c r="A471" s="80" t="s">
        <v>15</v>
      </c>
      <c r="B471" s="13" t="s">
        <v>93</v>
      </c>
      <c r="C471" s="14" t="s">
        <v>22</v>
      </c>
      <c r="D471" s="13" t="s">
        <v>2</v>
      </c>
      <c r="E471" s="78" t="s">
        <v>11</v>
      </c>
      <c r="F471" s="12" t="s">
        <v>7</v>
      </c>
      <c r="G471" s="16">
        <f t="shared" si="220"/>
        <v>2843.3</v>
      </c>
      <c r="H471" s="16">
        <f t="shared" si="220"/>
        <v>2871.7</v>
      </c>
      <c r="I471" s="54">
        <f t="shared" si="220"/>
        <v>2986.5</v>
      </c>
    </row>
    <row r="472" spans="1:9" ht="45" x14ac:dyDescent="0.2">
      <c r="A472" s="80" t="s">
        <v>6</v>
      </c>
      <c r="B472" s="13" t="s">
        <v>93</v>
      </c>
      <c r="C472" s="14" t="s">
        <v>22</v>
      </c>
      <c r="D472" s="13" t="s">
        <v>2</v>
      </c>
      <c r="E472" s="78" t="s">
        <v>11</v>
      </c>
      <c r="F472" s="12">
        <v>100</v>
      </c>
      <c r="G472" s="16">
        <f t="shared" si="220"/>
        <v>2843.3</v>
      </c>
      <c r="H472" s="16">
        <f t="shared" si="220"/>
        <v>2871.7</v>
      </c>
      <c r="I472" s="54">
        <f t="shared" si="220"/>
        <v>2986.5</v>
      </c>
    </row>
    <row r="473" spans="1:9" ht="22.5" x14ac:dyDescent="0.2">
      <c r="A473" s="80" t="s">
        <v>5</v>
      </c>
      <c r="B473" s="13" t="s">
        <v>93</v>
      </c>
      <c r="C473" s="14" t="s">
        <v>22</v>
      </c>
      <c r="D473" s="13" t="s">
        <v>2</v>
      </c>
      <c r="E473" s="78" t="s">
        <v>11</v>
      </c>
      <c r="F473" s="12">
        <v>120</v>
      </c>
      <c r="G473" s="16">
        <v>2843.3</v>
      </c>
      <c r="H473" s="16">
        <v>2871.7</v>
      </c>
      <c r="I473" s="54">
        <v>2986.5</v>
      </c>
    </row>
    <row r="474" spans="1:9" ht="56.25" x14ac:dyDescent="0.2">
      <c r="A474" s="52" t="s">
        <v>24</v>
      </c>
      <c r="B474" s="23" t="s">
        <v>19</v>
      </c>
      <c r="C474" s="24" t="s">
        <v>3</v>
      </c>
      <c r="D474" s="23" t="s">
        <v>2</v>
      </c>
      <c r="E474" s="25" t="s">
        <v>9</v>
      </c>
      <c r="F474" s="8" t="s">
        <v>7</v>
      </c>
      <c r="G474" s="31">
        <f>G475+G479+G487</f>
        <v>4688.0999999999995</v>
      </c>
      <c r="H474" s="31">
        <f t="shared" ref="H474:I474" si="221">H475+H479+H487</f>
        <v>4724.8</v>
      </c>
      <c r="I474" s="53">
        <f t="shared" si="221"/>
        <v>4872.7</v>
      </c>
    </row>
    <row r="475" spans="1:9" ht="22.5" x14ac:dyDescent="0.2">
      <c r="A475" s="52" t="s">
        <v>23</v>
      </c>
      <c r="B475" s="23" t="s">
        <v>19</v>
      </c>
      <c r="C475" s="24" t="s">
        <v>22</v>
      </c>
      <c r="D475" s="23" t="s">
        <v>2</v>
      </c>
      <c r="E475" s="25" t="s">
        <v>9</v>
      </c>
      <c r="F475" s="8" t="s">
        <v>7</v>
      </c>
      <c r="G475" s="31">
        <f t="shared" ref="G475:I477" si="222">G476</f>
        <v>2116.5</v>
      </c>
      <c r="H475" s="31">
        <f t="shared" si="222"/>
        <v>2137.6999999999998</v>
      </c>
      <c r="I475" s="53">
        <f t="shared" si="222"/>
        <v>2223.1999999999998</v>
      </c>
    </row>
    <row r="476" spans="1:9" ht="22.5" x14ac:dyDescent="0.2">
      <c r="A476" s="80" t="s">
        <v>15</v>
      </c>
      <c r="B476" s="13" t="s">
        <v>19</v>
      </c>
      <c r="C476" s="14" t="s">
        <v>22</v>
      </c>
      <c r="D476" s="13" t="s">
        <v>2</v>
      </c>
      <c r="E476" s="78" t="s">
        <v>11</v>
      </c>
      <c r="F476" s="12" t="s">
        <v>7</v>
      </c>
      <c r="G476" s="16">
        <f t="shared" si="222"/>
        <v>2116.5</v>
      </c>
      <c r="H476" s="16">
        <f t="shared" si="222"/>
        <v>2137.6999999999998</v>
      </c>
      <c r="I476" s="54">
        <f t="shared" si="222"/>
        <v>2223.1999999999998</v>
      </c>
    </row>
    <row r="477" spans="1:9" ht="45" x14ac:dyDescent="0.2">
      <c r="A477" s="80" t="s">
        <v>6</v>
      </c>
      <c r="B477" s="13" t="s">
        <v>19</v>
      </c>
      <c r="C477" s="14" t="s">
        <v>22</v>
      </c>
      <c r="D477" s="13" t="s">
        <v>2</v>
      </c>
      <c r="E477" s="78" t="s">
        <v>11</v>
      </c>
      <c r="F477" s="12">
        <v>100</v>
      </c>
      <c r="G477" s="16">
        <f t="shared" si="222"/>
        <v>2116.5</v>
      </c>
      <c r="H477" s="16">
        <f t="shared" si="222"/>
        <v>2137.6999999999998</v>
      </c>
      <c r="I477" s="54">
        <f t="shared" si="222"/>
        <v>2223.1999999999998</v>
      </c>
    </row>
    <row r="478" spans="1:9" ht="22.5" x14ac:dyDescent="0.2">
      <c r="A478" s="80" t="s">
        <v>5</v>
      </c>
      <c r="B478" s="13" t="s">
        <v>19</v>
      </c>
      <c r="C478" s="14" t="s">
        <v>22</v>
      </c>
      <c r="D478" s="13" t="s">
        <v>2</v>
      </c>
      <c r="E478" s="78" t="s">
        <v>11</v>
      </c>
      <c r="F478" s="12">
        <v>120</v>
      </c>
      <c r="G478" s="15">
        <v>2116.5</v>
      </c>
      <c r="H478" s="15">
        <v>2137.6999999999998</v>
      </c>
      <c r="I478" s="54">
        <v>2223.1999999999998</v>
      </c>
    </row>
    <row r="479" spans="1:9" x14ac:dyDescent="0.2">
      <c r="A479" s="52" t="s">
        <v>21</v>
      </c>
      <c r="B479" s="23" t="s">
        <v>19</v>
      </c>
      <c r="C479" s="24" t="s">
        <v>20</v>
      </c>
      <c r="D479" s="23" t="s">
        <v>2</v>
      </c>
      <c r="E479" s="25" t="s">
        <v>9</v>
      </c>
      <c r="F479" s="8" t="s">
        <v>7</v>
      </c>
      <c r="G479" s="31">
        <f t="shared" ref="G479:I479" si="223">G480</f>
        <v>2076.4</v>
      </c>
      <c r="H479" s="31">
        <f t="shared" si="223"/>
        <v>2091.8000000000002</v>
      </c>
      <c r="I479" s="53">
        <f t="shared" si="223"/>
        <v>2154.2000000000003</v>
      </c>
    </row>
    <row r="480" spans="1:9" ht="22.5" x14ac:dyDescent="0.2">
      <c r="A480" s="80" t="s">
        <v>15</v>
      </c>
      <c r="B480" s="13" t="s">
        <v>19</v>
      </c>
      <c r="C480" s="14" t="s">
        <v>20</v>
      </c>
      <c r="D480" s="13" t="s">
        <v>2</v>
      </c>
      <c r="E480" s="78" t="s">
        <v>11</v>
      </c>
      <c r="F480" s="12" t="s">
        <v>7</v>
      </c>
      <c r="G480" s="15">
        <f>G481+G483+G485</f>
        <v>2076.4</v>
      </c>
      <c r="H480" s="15">
        <f t="shared" ref="H480:I480" si="224">H481+H483+H485</f>
        <v>2091.8000000000002</v>
      </c>
      <c r="I480" s="54">
        <f t="shared" si="224"/>
        <v>2154.2000000000003</v>
      </c>
    </row>
    <row r="481" spans="1:9" ht="45" x14ac:dyDescent="0.2">
      <c r="A481" s="80" t="s">
        <v>6</v>
      </c>
      <c r="B481" s="13" t="s">
        <v>19</v>
      </c>
      <c r="C481" s="14" t="s">
        <v>20</v>
      </c>
      <c r="D481" s="13" t="s">
        <v>2</v>
      </c>
      <c r="E481" s="78" t="s">
        <v>11</v>
      </c>
      <c r="F481" s="12">
        <v>100</v>
      </c>
      <c r="G481" s="15">
        <f>G482</f>
        <v>1671.1</v>
      </c>
      <c r="H481" s="15">
        <f t="shared" ref="H481:I481" si="225">H482</f>
        <v>1686.5</v>
      </c>
      <c r="I481" s="54">
        <f t="shared" si="225"/>
        <v>1748.9</v>
      </c>
    </row>
    <row r="482" spans="1:9" ht="22.5" x14ac:dyDescent="0.2">
      <c r="A482" s="80" t="s">
        <v>5</v>
      </c>
      <c r="B482" s="13" t="s">
        <v>19</v>
      </c>
      <c r="C482" s="14" t="s">
        <v>20</v>
      </c>
      <c r="D482" s="13" t="s">
        <v>2</v>
      </c>
      <c r="E482" s="78" t="s">
        <v>11</v>
      </c>
      <c r="F482" s="12">
        <v>120</v>
      </c>
      <c r="G482" s="15">
        <v>1671.1</v>
      </c>
      <c r="H482" s="15">
        <v>1686.5</v>
      </c>
      <c r="I482" s="54">
        <v>1748.9</v>
      </c>
    </row>
    <row r="483" spans="1:9" ht="22.5" x14ac:dyDescent="0.2">
      <c r="A483" s="80" t="s">
        <v>14</v>
      </c>
      <c r="B483" s="13" t="s">
        <v>19</v>
      </c>
      <c r="C483" s="14" t="s">
        <v>20</v>
      </c>
      <c r="D483" s="13" t="s">
        <v>2</v>
      </c>
      <c r="E483" s="78" t="s">
        <v>11</v>
      </c>
      <c r="F483" s="12">
        <v>200</v>
      </c>
      <c r="G483" s="15">
        <v>404.3</v>
      </c>
      <c r="H483" s="15">
        <v>404.3</v>
      </c>
      <c r="I483" s="54">
        <v>404.3</v>
      </c>
    </row>
    <row r="484" spans="1:9" ht="22.5" x14ac:dyDescent="0.2">
      <c r="A484" s="80" t="s">
        <v>13</v>
      </c>
      <c r="B484" s="13" t="s">
        <v>19</v>
      </c>
      <c r="C484" s="14" t="s">
        <v>20</v>
      </c>
      <c r="D484" s="13" t="s">
        <v>2</v>
      </c>
      <c r="E484" s="78" t="s">
        <v>11</v>
      </c>
      <c r="F484" s="12">
        <v>240</v>
      </c>
      <c r="G484" s="15">
        <v>404.3</v>
      </c>
      <c r="H484" s="15">
        <v>404.3</v>
      </c>
      <c r="I484" s="54">
        <v>404.3</v>
      </c>
    </row>
    <row r="485" spans="1:9" x14ac:dyDescent="0.2">
      <c r="A485" s="80" t="s">
        <v>71</v>
      </c>
      <c r="B485" s="13" t="s">
        <v>19</v>
      </c>
      <c r="C485" s="14" t="s">
        <v>20</v>
      </c>
      <c r="D485" s="13" t="s">
        <v>2</v>
      </c>
      <c r="E485" s="78" t="s">
        <v>11</v>
      </c>
      <c r="F485" s="12">
        <v>800</v>
      </c>
      <c r="G485" s="16">
        <v>1</v>
      </c>
      <c r="H485" s="15">
        <v>1</v>
      </c>
      <c r="I485" s="54">
        <v>1</v>
      </c>
    </row>
    <row r="486" spans="1:9" x14ac:dyDescent="0.2">
      <c r="A486" s="80" t="s">
        <v>70</v>
      </c>
      <c r="B486" s="13" t="s">
        <v>19</v>
      </c>
      <c r="C486" s="14" t="s">
        <v>20</v>
      </c>
      <c r="D486" s="13" t="s">
        <v>2</v>
      </c>
      <c r="E486" s="78" t="s">
        <v>11</v>
      </c>
      <c r="F486" s="12">
        <v>850</v>
      </c>
      <c r="G486" s="16">
        <v>1</v>
      </c>
      <c r="H486" s="15">
        <v>1</v>
      </c>
      <c r="I486" s="54">
        <v>1</v>
      </c>
    </row>
    <row r="487" spans="1:9" ht="22.5" x14ac:dyDescent="0.2">
      <c r="A487" s="52" t="s">
        <v>234</v>
      </c>
      <c r="B487" s="23" t="s">
        <v>19</v>
      </c>
      <c r="C487" s="24" t="s">
        <v>18</v>
      </c>
      <c r="D487" s="23" t="s">
        <v>2</v>
      </c>
      <c r="E487" s="25" t="s">
        <v>9</v>
      </c>
      <c r="F487" s="8" t="s">
        <v>7</v>
      </c>
      <c r="G487" s="28">
        <f t="shared" ref="G487:G489" si="226">G488</f>
        <v>495.2</v>
      </c>
      <c r="H487" s="31">
        <f t="shared" ref="H487:I488" si="227">H488</f>
        <v>495.3</v>
      </c>
      <c r="I487" s="53">
        <f t="shared" si="227"/>
        <v>495.3</v>
      </c>
    </row>
    <row r="488" spans="1:9" ht="22.5" x14ac:dyDescent="0.2">
      <c r="A488" s="80" t="s">
        <v>15</v>
      </c>
      <c r="B488" s="13" t="s">
        <v>19</v>
      </c>
      <c r="C488" s="14" t="s">
        <v>18</v>
      </c>
      <c r="D488" s="13" t="s">
        <v>2</v>
      </c>
      <c r="E488" s="78" t="s">
        <v>11</v>
      </c>
      <c r="F488" s="12" t="s">
        <v>7</v>
      </c>
      <c r="G488" s="15">
        <f t="shared" si="226"/>
        <v>495.2</v>
      </c>
      <c r="H488" s="16">
        <f t="shared" si="227"/>
        <v>495.3</v>
      </c>
      <c r="I488" s="54">
        <f t="shared" si="227"/>
        <v>495.3</v>
      </c>
    </row>
    <row r="489" spans="1:9" ht="45" x14ac:dyDescent="0.2">
      <c r="A489" s="80" t="s">
        <v>6</v>
      </c>
      <c r="B489" s="13" t="s">
        <v>19</v>
      </c>
      <c r="C489" s="14" t="s">
        <v>18</v>
      </c>
      <c r="D489" s="13" t="s">
        <v>2</v>
      </c>
      <c r="E489" s="78" t="s">
        <v>11</v>
      </c>
      <c r="F489" s="12">
        <v>100</v>
      </c>
      <c r="G489" s="15">
        <f t="shared" si="226"/>
        <v>495.2</v>
      </c>
      <c r="H489" s="16">
        <f t="shared" ref="H489:I489" si="228">H490</f>
        <v>495.3</v>
      </c>
      <c r="I489" s="54">
        <f t="shared" si="228"/>
        <v>495.3</v>
      </c>
    </row>
    <row r="490" spans="1:9" ht="22.5" x14ac:dyDescent="0.2">
      <c r="A490" s="80" t="s">
        <v>5</v>
      </c>
      <c r="B490" s="13" t="s">
        <v>19</v>
      </c>
      <c r="C490" s="14" t="s">
        <v>18</v>
      </c>
      <c r="D490" s="13" t="s">
        <v>2</v>
      </c>
      <c r="E490" s="78" t="s">
        <v>11</v>
      </c>
      <c r="F490" s="12">
        <v>120</v>
      </c>
      <c r="G490" s="15">
        <v>495.2</v>
      </c>
      <c r="H490" s="15">
        <v>495.3</v>
      </c>
      <c r="I490" s="54">
        <v>495.3</v>
      </c>
    </row>
    <row r="491" spans="1:9" ht="33.75" x14ac:dyDescent="0.2">
      <c r="A491" s="52" t="s">
        <v>16</v>
      </c>
      <c r="B491" s="23" t="s">
        <v>12</v>
      </c>
      <c r="C491" s="24" t="s">
        <v>3</v>
      </c>
      <c r="D491" s="23" t="s">
        <v>2</v>
      </c>
      <c r="E491" s="25" t="s">
        <v>9</v>
      </c>
      <c r="F491" s="8" t="s">
        <v>7</v>
      </c>
      <c r="G491" s="31">
        <f t="shared" ref="G491:I491" si="229">G492</f>
        <v>1400.2</v>
      </c>
      <c r="H491" s="31">
        <f t="shared" si="229"/>
        <v>1418.5</v>
      </c>
      <c r="I491" s="53">
        <f t="shared" si="229"/>
        <v>1492.3000000000002</v>
      </c>
    </row>
    <row r="492" spans="1:9" ht="22.5" x14ac:dyDescent="0.2">
      <c r="A492" s="80" t="s">
        <v>15</v>
      </c>
      <c r="B492" s="13" t="s">
        <v>12</v>
      </c>
      <c r="C492" s="14" t="s">
        <v>3</v>
      </c>
      <c r="D492" s="13" t="s">
        <v>2</v>
      </c>
      <c r="E492" s="78" t="s">
        <v>11</v>
      </c>
      <c r="F492" s="12" t="s">
        <v>7</v>
      </c>
      <c r="G492" s="15">
        <f>G493+G495</f>
        <v>1400.2</v>
      </c>
      <c r="H492" s="15">
        <f t="shared" ref="H492:I492" si="230">H493+H495</f>
        <v>1418.5</v>
      </c>
      <c r="I492" s="54">
        <f t="shared" si="230"/>
        <v>1492.3000000000002</v>
      </c>
    </row>
    <row r="493" spans="1:9" ht="45" x14ac:dyDescent="0.2">
      <c r="A493" s="80" t="s">
        <v>6</v>
      </c>
      <c r="B493" s="13" t="s">
        <v>12</v>
      </c>
      <c r="C493" s="14" t="s">
        <v>3</v>
      </c>
      <c r="D493" s="13" t="s">
        <v>2</v>
      </c>
      <c r="E493" s="78" t="s">
        <v>11</v>
      </c>
      <c r="F493" s="12">
        <v>100</v>
      </c>
      <c r="G493" s="15">
        <f>G494</f>
        <v>1349.8</v>
      </c>
      <c r="H493" s="16">
        <f t="shared" ref="H493:I493" si="231">H494</f>
        <v>1368.1</v>
      </c>
      <c r="I493" s="54">
        <f t="shared" si="231"/>
        <v>1441.9</v>
      </c>
    </row>
    <row r="494" spans="1:9" ht="22.5" x14ac:dyDescent="0.2">
      <c r="A494" s="80" t="s">
        <v>5</v>
      </c>
      <c r="B494" s="13" t="s">
        <v>12</v>
      </c>
      <c r="C494" s="14" t="s">
        <v>3</v>
      </c>
      <c r="D494" s="13" t="s">
        <v>2</v>
      </c>
      <c r="E494" s="78" t="s">
        <v>11</v>
      </c>
      <c r="F494" s="12">
        <v>120</v>
      </c>
      <c r="G494" s="15">
        <v>1349.8</v>
      </c>
      <c r="H494" s="16">
        <v>1368.1</v>
      </c>
      <c r="I494" s="54">
        <v>1441.9</v>
      </c>
    </row>
    <row r="495" spans="1:9" ht="22.5" x14ac:dyDescent="0.2">
      <c r="A495" s="80" t="s">
        <v>14</v>
      </c>
      <c r="B495" s="13" t="s">
        <v>12</v>
      </c>
      <c r="C495" s="14" t="s">
        <v>3</v>
      </c>
      <c r="D495" s="13" t="s">
        <v>2</v>
      </c>
      <c r="E495" s="78" t="s">
        <v>11</v>
      </c>
      <c r="F495" s="12">
        <v>200</v>
      </c>
      <c r="G495" s="15">
        <v>50.4</v>
      </c>
      <c r="H495" s="16">
        <v>50.4</v>
      </c>
      <c r="I495" s="54">
        <v>50.4</v>
      </c>
    </row>
    <row r="496" spans="1:9" ht="22.5" x14ac:dyDescent="0.2">
      <c r="A496" s="80" t="s">
        <v>13</v>
      </c>
      <c r="B496" s="13" t="s">
        <v>12</v>
      </c>
      <c r="C496" s="14" t="s">
        <v>3</v>
      </c>
      <c r="D496" s="13" t="s">
        <v>2</v>
      </c>
      <c r="E496" s="78" t="s">
        <v>11</v>
      </c>
      <c r="F496" s="12">
        <v>240</v>
      </c>
      <c r="G496" s="15">
        <v>50.4</v>
      </c>
      <c r="H496" s="16">
        <v>50.4</v>
      </c>
      <c r="I496" s="54">
        <v>50.4</v>
      </c>
    </row>
    <row r="497" spans="1:9" ht="33.75" x14ac:dyDescent="0.2">
      <c r="A497" s="55" t="s">
        <v>354</v>
      </c>
      <c r="B497" s="43">
        <v>54</v>
      </c>
      <c r="C497" s="44">
        <v>0</v>
      </c>
      <c r="D497" s="43">
        <v>0</v>
      </c>
      <c r="E497" s="25">
        <v>0</v>
      </c>
      <c r="F497" s="8"/>
      <c r="G497" s="31">
        <f>G498</f>
        <v>0</v>
      </c>
      <c r="H497" s="31">
        <f t="shared" ref="H497:I499" si="232">H498</f>
        <v>0</v>
      </c>
      <c r="I497" s="31">
        <f t="shared" si="232"/>
        <v>1931.2</v>
      </c>
    </row>
    <row r="498" spans="1:9" ht="22.5" x14ac:dyDescent="0.2">
      <c r="A498" s="3" t="s">
        <v>355</v>
      </c>
      <c r="B498" s="9">
        <v>54</v>
      </c>
      <c r="C498" s="10">
        <v>0</v>
      </c>
      <c r="D498" s="9">
        <v>0</v>
      </c>
      <c r="E498" s="78">
        <v>81110</v>
      </c>
      <c r="F498" s="12"/>
      <c r="G498" s="16">
        <f>G499</f>
        <v>0</v>
      </c>
      <c r="H498" s="16">
        <f t="shared" si="232"/>
        <v>0</v>
      </c>
      <c r="I498" s="16">
        <f t="shared" si="232"/>
        <v>1931.2</v>
      </c>
    </row>
    <row r="499" spans="1:9" x14ac:dyDescent="0.2">
      <c r="A499" s="3" t="s">
        <v>71</v>
      </c>
      <c r="B499" s="9">
        <v>54</v>
      </c>
      <c r="C499" s="10">
        <v>0</v>
      </c>
      <c r="D499" s="9">
        <v>0</v>
      </c>
      <c r="E499" s="11">
        <v>81110</v>
      </c>
      <c r="F499" s="12">
        <v>800</v>
      </c>
      <c r="G499" s="16">
        <f>G500</f>
        <v>0</v>
      </c>
      <c r="H499" s="16">
        <f t="shared" si="232"/>
        <v>0</v>
      </c>
      <c r="I499" s="16">
        <f t="shared" si="232"/>
        <v>1931.2</v>
      </c>
    </row>
    <row r="500" spans="1:9" x14ac:dyDescent="0.2">
      <c r="A500" s="3" t="s">
        <v>356</v>
      </c>
      <c r="B500" s="9">
        <v>54</v>
      </c>
      <c r="C500" s="10">
        <v>0</v>
      </c>
      <c r="D500" s="9">
        <v>0</v>
      </c>
      <c r="E500" s="11">
        <v>81110</v>
      </c>
      <c r="F500" s="12">
        <v>880</v>
      </c>
      <c r="G500" s="16">
        <v>0</v>
      </c>
      <c r="H500" s="16">
        <v>0</v>
      </c>
      <c r="I500" s="16">
        <v>1931.2</v>
      </c>
    </row>
    <row r="501" spans="1:9" ht="22.5" x14ac:dyDescent="0.2">
      <c r="A501" s="52" t="s">
        <v>32</v>
      </c>
      <c r="B501" s="23" t="s">
        <v>31</v>
      </c>
      <c r="C501" s="24" t="s">
        <v>3</v>
      </c>
      <c r="D501" s="23" t="s">
        <v>2</v>
      </c>
      <c r="E501" s="25" t="s">
        <v>9</v>
      </c>
      <c r="F501" s="8" t="s">
        <v>7</v>
      </c>
      <c r="G501" s="31">
        <f t="shared" ref="G501:I503" si="233">G502</f>
        <v>3000</v>
      </c>
      <c r="H501" s="31">
        <f t="shared" si="233"/>
        <v>5000</v>
      </c>
      <c r="I501" s="53">
        <f t="shared" si="233"/>
        <v>5000</v>
      </c>
    </row>
    <row r="502" spans="1:9" ht="22.5" x14ac:dyDescent="0.2">
      <c r="A502" s="80" t="s">
        <v>32</v>
      </c>
      <c r="B502" s="13" t="s">
        <v>31</v>
      </c>
      <c r="C502" s="14" t="s">
        <v>3</v>
      </c>
      <c r="D502" s="13" t="s">
        <v>2</v>
      </c>
      <c r="E502" s="78" t="s">
        <v>30</v>
      </c>
      <c r="F502" s="12" t="s">
        <v>7</v>
      </c>
      <c r="G502" s="16">
        <f t="shared" si="233"/>
        <v>3000</v>
      </c>
      <c r="H502" s="16">
        <f t="shared" si="233"/>
        <v>5000</v>
      </c>
      <c r="I502" s="54">
        <f t="shared" si="233"/>
        <v>5000</v>
      </c>
    </row>
    <row r="503" spans="1:9" x14ac:dyDescent="0.2">
      <c r="A503" s="80" t="s">
        <v>71</v>
      </c>
      <c r="B503" s="13" t="s">
        <v>31</v>
      </c>
      <c r="C503" s="14" t="s">
        <v>3</v>
      </c>
      <c r="D503" s="13" t="s">
        <v>2</v>
      </c>
      <c r="E503" s="78" t="s">
        <v>30</v>
      </c>
      <c r="F503" s="12">
        <v>800</v>
      </c>
      <c r="G503" s="16">
        <f t="shared" si="233"/>
        <v>3000</v>
      </c>
      <c r="H503" s="16">
        <f t="shared" si="233"/>
        <v>5000</v>
      </c>
      <c r="I503" s="54">
        <f t="shared" si="233"/>
        <v>5000</v>
      </c>
    </row>
    <row r="504" spans="1:9" x14ac:dyDescent="0.2">
      <c r="A504" s="80" t="s">
        <v>140</v>
      </c>
      <c r="B504" s="13" t="s">
        <v>31</v>
      </c>
      <c r="C504" s="14" t="s">
        <v>3</v>
      </c>
      <c r="D504" s="13" t="s">
        <v>2</v>
      </c>
      <c r="E504" s="78" t="s">
        <v>30</v>
      </c>
      <c r="F504" s="12">
        <v>870</v>
      </c>
      <c r="G504" s="16">
        <v>3000</v>
      </c>
      <c r="H504" s="16">
        <v>5000</v>
      </c>
      <c r="I504" s="54">
        <v>5000</v>
      </c>
    </row>
    <row r="505" spans="1:9" ht="22.5" x14ac:dyDescent="0.2">
      <c r="A505" s="52" t="s">
        <v>10</v>
      </c>
      <c r="B505" s="23" t="s">
        <v>4</v>
      </c>
      <c r="C505" s="24" t="s">
        <v>3</v>
      </c>
      <c r="D505" s="23" t="s">
        <v>2</v>
      </c>
      <c r="E505" s="25" t="s">
        <v>9</v>
      </c>
      <c r="F505" s="8" t="s">
        <v>7</v>
      </c>
      <c r="G505" s="31">
        <f>G506+G509+G512</f>
        <v>17098.599999999999</v>
      </c>
      <c r="H505" s="31">
        <f t="shared" ref="H505:I505" si="234">H506+H509+H512</f>
        <v>21382.9</v>
      </c>
      <c r="I505" s="31">
        <f t="shared" si="234"/>
        <v>11654.5</v>
      </c>
    </row>
    <row r="506" spans="1:9" ht="45" x14ac:dyDescent="0.2">
      <c r="A506" s="80" t="s">
        <v>8</v>
      </c>
      <c r="B506" s="13" t="s">
        <v>4</v>
      </c>
      <c r="C506" s="14" t="s">
        <v>3</v>
      </c>
      <c r="D506" s="13" t="s">
        <v>2</v>
      </c>
      <c r="E506" s="78" t="s">
        <v>1</v>
      </c>
      <c r="F506" s="12" t="s">
        <v>7</v>
      </c>
      <c r="G506" s="16">
        <f t="shared" ref="G506:I506" si="235">G507</f>
        <v>522</v>
      </c>
      <c r="H506" s="16">
        <f t="shared" si="235"/>
        <v>522</v>
      </c>
      <c r="I506" s="54">
        <f t="shared" si="235"/>
        <v>522</v>
      </c>
    </row>
    <row r="507" spans="1:9" ht="45" x14ac:dyDescent="0.2">
      <c r="A507" s="80" t="s">
        <v>6</v>
      </c>
      <c r="B507" s="13" t="s">
        <v>4</v>
      </c>
      <c r="C507" s="14" t="s">
        <v>3</v>
      </c>
      <c r="D507" s="13" t="s">
        <v>2</v>
      </c>
      <c r="E507" s="78" t="s">
        <v>1</v>
      </c>
      <c r="F507" s="12">
        <v>100</v>
      </c>
      <c r="G507" s="16">
        <f t="shared" ref="G507:I507" si="236">G508</f>
        <v>522</v>
      </c>
      <c r="H507" s="16">
        <f t="shared" si="236"/>
        <v>522</v>
      </c>
      <c r="I507" s="54">
        <f t="shared" si="236"/>
        <v>522</v>
      </c>
    </row>
    <row r="508" spans="1:9" ht="22.5" x14ac:dyDescent="0.2">
      <c r="A508" s="80" t="s">
        <v>5</v>
      </c>
      <c r="B508" s="13" t="s">
        <v>4</v>
      </c>
      <c r="C508" s="14" t="s">
        <v>3</v>
      </c>
      <c r="D508" s="13" t="s">
        <v>2</v>
      </c>
      <c r="E508" s="78" t="s">
        <v>1</v>
      </c>
      <c r="F508" s="12">
        <v>120</v>
      </c>
      <c r="G508" s="16">
        <v>522</v>
      </c>
      <c r="H508" s="16">
        <v>522</v>
      </c>
      <c r="I508" s="54">
        <v>522</v>
      </c>
    </row>
    <row r="509" spans="1:9" ht="33.75" x14ac:dyDescent="0.2">
      <c r="A509" s="80" t="s">
        <v>76</v>
      </c>
      <c r="B509" s="13" t="s">
        <v>4</v>
      </c>
      <c r="C509" s="14" t="s">
        <v>3</v>
      </c>
      <c r="D509" s="13" t="s">
        <v>2</v>
      </c>
      <c r="E509" s="78" t="s">
        <v>75</v>
      </c>
      <c r="F509" s="12" t="s">
        <v>7</v>
      </c>
      <c r="G509" s="16">
        <f t="shared" ref="G509:I509" si="237">G510</f>
        <v>3000</v>
      </c>
      <c r="H509" s="16">
        <f t="shared" si="237"/>
        <v>3000</v>
      </c>
      <c r="I509" s="54">
        <f t="shared" si="237"/>
        <v>3000</v>
      </c>
    </row>
    <row r="510" spans="1:9" x14ac:dyDescent="0.2">
      <c r="A510" s="80" t="s">
        <v>71</v>
      </c>
      <c r="B510" s="13" t="s">
        <v>4</v>
      </c>
      <c r="C510" s="14" t="s">
        <v>3</v>
      </c>
      <c r="D510" s="13" t="s">
        <v>2</v>
      </c>
      <c r="E510" s="78" t="s">
        <v>75</v>
      </c>
      <c r="F510" s="12">
        <v>800</v>
      </c>
      <c r="G510" s="16">
        <f t="shared" ref="G510:I510" si="238">G511</f>
        <v>3000</v>
      </c>
      <c r="H510" s="16">
        <f t="shared" si="238"/>
        <v>3000</v>
      </c>
      <c r="I510" s="54">
        <f t="shared" si="238"/>
        <v>3000</v>
      </c>
    </row>
    <row r="511" spans="1:9" x14ac:dyDescent="0.2">
      <c r="A511" s="80" t="s">
        <v>140</v>
      </c>
      <c r="B511" s="13" t="s">
        <v>4</v>
      </c>
      <c r="C511" s="14" t="s">
        <v>3</v>
      </c>
      <c r="D511" s="13" t="s">
        <v>2</v>
      </c>
      <c r="E511" s="78" t="s">
        <v>75</v>
      </c>
      <c r="F511" s="12">
        <v>870</v>
      </c>
      <c r="G511" s="16">
        <v>3000</v>
      </c>
      <c r="H511" s="16">
        <v>3000</v>
      </c>
      <c r="I511" s="54">
        <v>3000</v>
      </c>
    </row>
    <row r="512" spans="1:9" ht="56.25" x14ac:dyDescent="0.2">
      <c r="A512" s="80" t="s">
        <v>252</v>
      </c>
      <c r="B512" s="13" t="s">
        <v>4</v>
      </c>
      <c r="C512" s="14" t="s">
        <v>3</v>
      </c>
      <c r="D512" s="13" t="s">
        <v>2</v>
      </c>
      <c r="E512" s="78" t="s">
        <v>139</v>
      </c>
      <c r="F512" s="12" t="s">
        <v>7</v>
      </c>
      <c r="G512" s="16">
        <f t="shared" ref="G512:I513" si="239">G513</f>
        <v>13576.6</v>
      </c>
      <c r="H512" s="16">
        <f t="shared" si="239"/>
        <v>17860.900000000001</v>
      </c>
      <c r="I512" s="54">
        <f t="shared" si="239"/>
        <v>8132.5</v>
      </c>
    </row>
    <row r="513" spans="1:9" x14ac:dyDescent="0.2">
      <c r="A513" s="80" t="s">
        <v>71</v>
      </c>
      <c r="B513" s="13" t="s">
        <v>4</v>
      </c>
      <c r="C513" s="14" t="s">
        <v>3</v>
      </c>
      <c r="D513" s="13" t="s">
        <v>2</v>
      </c>
      <c r="E513" s="78" t="s">
        <v>139</v>
      </c>
      <c r="F513" s="12">
        <v>800</v>
      </c>
      <c r="G513" s="16">
        <f t="shared" si="239"/>
        <v>13576.6</v>
      </c>
      <c r="H513" s="16">
        <f t="shared" si="239"/>
        <v>17860.900000000001</v>
      </c>
      <c r="I513" s="54">
        <f t="shared" si="239"/>
        <v>8132.5</v>
      </c>
    </row>
    <row r="514" spans="1:9" x14ac:dyDescent="0.2">
      <c r="A514" s="80" t="s">
        <v>140</v>
      </c>
      <c r="B514" s="13" t="s">
        <v>4</v>
      </c>
      <c r="C514" s="14" t="s">
        <v>3</v>
      </c>
      <c r="D514" s="13" t="s">
        <v>2</v>
      </c>
      <c r="E514" s="78" t="s">
        <v>139</v>
      </c>
      <c r="F514" s="12">
        <v>870</v>
      </c>
      <c r="G514" s="16">
        <f>13876.6-300</f>
        <v>13576.6</v>
      </c>
      <c r="H514" s="16">
        <v>17860.900000000001</v>
      </c>
      <c r="I514" s="54">
        <v>8132.5</v>
      </c>
    </row>
    <row r="515" spans="1:9" x14ac:dyDescent="0.2">
      <c r="A515" s="52" t="s">
        <v>353</v>
      </c>
      <c r="B515" s="43">
        <v>59</v>
      </c>
      <c r="C515" s="44">
        <v>0</v>
      </c>
      <c r="D515" s="43">
        <v>0</v>
      </c>
      <c r="E515" s="29">
        <v>0</v>
      </c>
      <c r="F515" s="8"/>
      <c r="G515" s="28">
        <f>G516</f>
        <v>660</v>
      </c>
      <c r="H515" s="28">
        <f t="shared" ref="H515:I517" si="240">H516</f>
        <v>660</v>
      </c>
      <c r="I515" s="28">
        <f t="shared" si="240"/>
        <v>660</v>
      </c>
    </row>
    <row r="516" spans="1:9" x14ac:dyDescent="0.2">
      <c r="A516" s="80" t="s">
        <v>351</v>
      </c>
      <c r="B516" s="9">
        <v>59</v>
      </c>
      <c r="C516" s="10">
        <v>0</v>
      </c>
      <c r="D516" s="9">
        <v>0</v>
      </c>
      <c r="E516" s="11">
        <v>80970</v>
      </c>
      <c r="F516" s="12"/>
      <c r="G516" s="15">
        <f>G517</f>
        <v>660</v>
      </c>
      <c r="H516" s="15">
        <f t="shared" si="240"/>
        <v>660</v>
      </c>
      <c r="I516" s="15">
        <f t="shared" si="240"/>
        <v>660</v>
      </c>
    </row>
    <row r="517" spans="1:9" x14ac:dyDescent="0.2">
      <c r="A517" s="75" t="s">
        <v>71</v>
      </c>
      <c r="B517" s="9">
        <v>59</v>
      </c>
      <c r="C517" s="10">
        <v>0</v>
      </c>
      <c r="D517" s="9">
        <v>0</v>
      </c>
      <c r="E517" s="11">
        <v>80970</v>
      </c>
      <c r="F517" s="12">
        <v>800</v>
      </c>
      <c r="G517" s="15">
        <f>G518</f>
        <v>660</v>
      </c>
      <c r="H517" s="15">
        <f t="shared" si="240"/>
        <v>660</v>
      </c>
      <c r="I517" s="15">
        <f t="shared" si="240"/>
        <v>660</v>
      </c>
    </row>
    <row r="518" spans="1:9" x14ac:dyDescent="0.2">
      <c r="A518" s="75" t="s">
        <v>352</v>
      </c>
      <c r="B518" s="9">
        <v>59</v>
      </c>
      <c r="C518" s="10">
        <v>0</v>
      </c>
      <c r="D518" s="9">
        <v>0</v>
      </c>
      <c r="E518" s="11">
        <v>80970</v>
      </c>
      <c r="F518" s="12">
        <v>830</v>
      </c>
      <c r="G518" s="15">
        <v>660</v>
      </c>
      <c r="H518" s="15">
        <v>660</v>
      </c>
      <c r="I518" s="54">
        <v>660</v>
      </c>
    </row>
    <row r="519" spans="1:9" ht="22.5" x14ac:dyDescent="0.2">
      <c r="A519" s="52" t="s">
        <v>359</v>
      </c>
      <c r="B519" s="43">
        <v>60</v>
      </c>
      <c r="C519" s="44">
        <v>0</v>
      </c>
      <c r="D519" s="43">
        <v>0</v>
      </c>
      <c r="E519" s="29">
        <v>0</v>
      </c>
      <c r="F519" s="8"/>
      <c r="G519" s="28">
        <f>G520</f>
        <v>1680</v>
      </c>
      <c r="H519" s="28">
        <f t="shared" ref="H519:I521" si="241">H520</f>
        <v>0</v>
      </c>
      <c r="I519" s="28">
        <f t="shared" si="241"/>
        <v>2160</v>
      </c>
    </row>
    <row r="520" spans="1:9" ht="22.5" x14ac:dyDescent="0.2">
      <c r="A520" s="76" t="s">
        <v>323</v>
      </c>
      <c r="B520" s="9">
        <v>60</v>
      </c>
      <c r="C520" s="10">
        <v>0</v>
      </c>
      <c r="D520" s="9">
        <v>0</v>
      </c>
      <c r="E520" s="11">
        <v>70330</v>
      </c>
      <c r="F520" s="12"/>
      <c r="G520" s="15">
        <f t="shared" ref="G520:G521" si="242">G521</f>
        <v>1680</v>
      </c>
      <c r="H520" s="15">
        <f t="shared" si="241"/>
        <v>0</v>
      </c>
      <c r="I520" s="15">
        <f t="shared" si="241"/>
        <v>2160</v>
      </c>
    </row>
    <row r="521" spans="1:9" ht="22.5" x14ac:dyDescent="0.2">
      <c r="A521" s="75" t="s">
        <v>99</v>
      </c>
      <c r="B521" s="9">
        <v>60</v>
      </c>
      <c r="C521" s="10">
        <v>0</v>
      </c>
      <c r="D521" s="9">
        <v>0</v>
      </c>
      <c r="E521" s="11">
        <v>70330</v>
      </c>
      <c r="F521" s="12">
        <v>400</v>
      </c>
      <c r="G521" s="15">
        <f t="shared" si="242"/>
        <v>1680</v>
      </c>
      <c r="H521" s="15">
        <f t="shared" si="241"/>
        <v>0</v>
      </c>
      <c r="I521" s="15">
        <f t="shared" si="241"/>
        <v>2160</v>
      </c>
    </row>
    <row r="522" spans="1:9" x14ac:dyDescent="0.2">
      <c r="A522" s="3" t="s">
        <v>98</v>
      </c>
      <c r="B522" s="9">
        <v>60</v>
      </c>
      <c r="C522" s="10">
        <v>0</v>
      </c>
      <c r="D522" s="9">
        <v>0</v>
      </c>
      <c r="E522" s="11">
        <v>70330</v>
      </c>
      <c r="F522" s="12">
        <v>410</v>
      </c>
      <c r="G522" s="15">
        <v>1680</v>
      </c>
      <c r="H522" s="15">
        <v>0</v>
      </c>
      <c r="I522" s="54">
        <v>2160</v>
      </c>
    </row>
    <row r="523" spans="1:9" x14ac:dyDescent="0.2">
      <c r="A523" s="75"/>
      <c r="B523" s="13"/>
      <c r="C523" s="14"/>
      <c r="D523" s="13"/>
      <c r="E523" s="78"/>
      <c r="F523" s="12"/>
      <c r="G523" s="16"/>
      <c r="H523" s="16"/>
      <c r="I523" s="16"/>
    </row>
    <row r="524" spans="1:9" ht="13.5" thickBot="1" x14ac:dyDescent="0.25">
      <c r="A524" s="107"/>
      <c r="B524" s="108"/>
      <c r="C524" s="109"/>
      <c r="D524" s="108"/>
      <c r="E524" s="110"/>
      <c r="F524" s="111"/>
      <c r="G524" s="112"/>
      <c r="H524" s="112"/>
      <c r="I524" s="113"/>
    </row>
    <row r="525" spans="1:9" ht="13.5" thickBot="1" x14ac:dyDescent="0.25">
      <c r="A525" s="38" t="s">
        <v>292</v>
      </c>
      <c r="B525" s="39"/>
      <c r="C525" s="36"/>
      <c r="D525" s="35"/>
      <c r="E525" s="37"/>
      <c r="F525" s="40"/>
      <c r="G525" s="60">
        <f t="shared" ref="G525" si="243">D525+F525</f>
        <v>0</v>
      </c>
      <c r="H525" s="61">
        <v>35000</v>
      </c>
      <c r="I525" s="61">
        <v>38000</v>
      </c>
    </row>
    <row r="526" spans="1:9" ht="13.5" thickBot="1" x14ac:dyDescent="0.25">
      <c r="A526" s="164" t="s">
        <v>0</v>
      </c>
      <c r="B526" s="164"/>
      <c r="C526" s="164"/>
      <c r="D526" s="164"/>
      <c r="E526" s="164"/>
      <c r="F526" s="164"/>
      <c r="G526" s="60">
        <f>G10+G468+G525</f>
        <v>1341120.76352</v>
      </c>
      <c r="H526" s="61">
        <f>H10+H468+H525</f>
        <v>1378311.2637499999</v>
      </c>
      <c r="I526" s="143">
        <f>I10+I468+I525</f>
        <v>1405917.2643299997</v>
      </c>
    </row>
    <row r="527" spans="1:9" x14ac:dyDescent="0.2">
      <c r="A527" s="20"/>
      <c r="B527" s="20"/>
      <c r="C527" s="20"/>
      <c r="D527" s="20"/>
      <c r="E527" s="20"/>
      <c r="F527" s="20"/>
      <c r="G527" s="62"/>
      <c r="H527" s="62"/>
      <c r="I527" s="62"/>
    </row>
    <row r="528" spans="1:9" x14ac:dyDescent="0.2">
      <c r="A528" s="20"/>
      <c r="B528" s="20"/>
      <c r="C528" s="20"/>
      <c r="D528" s="20"/>
      <c r="E528" s="20"/>
      <c r="F528" s="20"/>
      <c r="G528" s="62"/>
      <c r="H528" s="62"/>
      <c r="I528" s="62"/>
    </row>
    <row r="529" spans="1:9" x14ac:dyDescent="0.2">
      <c r="A529" s="20"/>
      <c r="B529" s="20"/>
      <c r="C529" s="20"/>
      <c r="D529" s="20"/>
      <c r="E529" s="20"/>
      <c r="F529" s="20"/>
      <c r="G529" s="62"/>
      <c r="H529" s="62"/>
      <c r="I529" s="62"/>
    </row>
    <row r="530" spans="1:9" x14ac:dyDescent="0.2">
      <c r="A530" s="20"/>
      <c r="B530" s="20"/>
      <c r="C530" s="20"/>
      <c r="D530" s="20"/>
      <c r="E530" s="20"/>
      <c r="F530" s="20"/>
      <c r="G530" s="62"/>
      <c r="H530" s="62"/>
      <c r="I530" s="62"/>
    </row>
    <row r="531" spans="1:9" x14ac:dyDescent="0.2">
      <c r="A531" s="63"/>
      <c r="B531" s="63"/>
      <c r="C531" s="63"/>
      <c r="D531" s="63"/>
      <c r="E531" s="63"/>
      <c r="F531" s="63"/>
      <c r="G531" s="106"/>
      <c r="H531" s="106"/>
      <c r="I531" s="106"/>
    </row>
    <row r="532" spans="1:9" x14ac:dyDescent="0.2">
      <c r="A532" s="63"/>
      <c r="B532" s="63"/>
      <c r="C532" s="63"/>
      <c r="D532" s="63"/>
      <c r="E532" s="63"/>
      <c r="F532" s="63"/>
      <c r="G532" s="105"/>
      <c r="H532" s="105"/>
      <c r="I532" s="105"/>
    </row>
    <row r="533" spans="1:9" x14ac:dyDescent="0.2">
      <c r="A533" s="63"/>
      <c r="B533" s="63"/>
      <c r="C533" s="63"/>
      <c r="D533" s="63"/>
      <c r="G533" s="62"/>
      <c r="H533" s="62"/>
      <c r="I533" s="62"/>
    </row>
    <row r="534" spans="1:9" x14ac:dyDescent="0.2">
      <c r="A534" s="63"/>
      <c r="B534" s="63"/>
      <c r="C534" s="63"/>
      <c r="D534" s="63"/>
      <c r="E534" s="63"/>
      <c r="F534" s="63"/>
    </row>
    <row r="535" spans="1:9" x14ac:dyDescent="0.2">
      <c r="A535" s="63"/>
      <c r="D535" s="64"/>
      <c r="E535" s="64"/>
      <c r="F535" s="151"/>
    </row>
    <row r="537" spans="1:9" x14ac:dyDescent="0.2">
      <c r="G537" s="71"/>
    </row>
    <row r="538" spans="1:9" x14ac:dyDescent="0.2">
      <c r="G538" s="71"/>
    </row>
    <row r="539" spans="1:9" x14ac:dyDescent="0.2">
      <c r="G539" s="71"/>
    </row>
    <row r="540" spans="1:9" x14ac:dyDescent="0.2">
      <c r="G540" s="71"/>
    </row>
    <row r="541" spans="1:9" x14ac:dyDescent="0.2">
      <c r="G541" s="72"/>
      <c r="H541" s="73"/>
    </row>
    <row r="542" spans="1:9" x14ac:dyDescent="0.2">
      <c r="D542" s="64"/>
      <c r="E542" s="64"/>
      <c r="F542" s="64"/>
      <c r="G542" s="71"/>
    </row>
    <row r="543" spans="1:9" x14ac:dyDescent="0.2">
      <c r="D543" s="64"/>
      <c r="G543" s="71"/>
    </row>
    <row r="544" spans="1:9" x14ac:dyDescent="0.2">
      <c r="D544" s="64"/>
      <c r="E544" s="64"/>
      <c r="F544" s="64"/>
      <c r="G544" s="71"/>
    </row>
    <row r="545" spans="7:7" x14ac:dyDescent="0.2">
      <c r="G545" s="71"/>
    </row>
    <row r="546" spans="7:7" x14ac:dyDescent="0.2">
      <c r="G546" s="71"/>
    </row>
    <row r="548" spans="7:7" x14ac:dyDescent="0.2">
      <c r="G548" s="74"/>
    </row>
  </sheetData>
  <mergeCells count="9">
    <mergeCell ref="G2:I3"/>
    <mergeCell ref="A5:I5"/>
    <mergeCell ref="I7:I8"/>
    <mergeCell ref="H7:H8"/>
    <mergeCell ref="A526:F526"/>
    <mergeCell ref="A7:A8"/>
    <mergeCell ref="B7:E8"/>
    <mergeCell ref="F7:F8"/>
    <mergeCell ref="G7:G8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rowBreaks count="1" manualBreakCount="1">
    <brk id="4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№5</vt:lpstr>
      <vt:lpstr>Приложение №6</vt:lpstr>
      <vt:lpstr>'Приложение №5'!Заголовки_для_печати</vt:lpstr>
      <vt:lpstr>'Приложение №5'!Область_печати</vt:lpstr>
      <vt:lpstr>'Приложение №6'!Область_печати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2020-12-10T13:25:08Z</cp:lastPrinted>
  <dcterms:created xsi:type="dcterms:W3CDTF">2018-05-31T13:02:00Z</dcterms:created>
  <dcterms:modified xsi:type="dcterms:W3CDTF">2020-12-10T13:25:10Z</dcterms:modified>
</cp:coreProperties>
</file>