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6660" activeTab="0"/>
  </bookViews>
  <sheets>
    <sheet name="Успеваемость" sheetId="1" r:id="rId1"/>
  </sheets>
  <definedNames/>
  <calcPr fullCalcOnLoad="1"/>
</workbook>
</file>

<file path=xl/sharedStrings.xml><?xml version="1.0" encoding="utf-8"?>
<sst xmlns="http://schemas.openxmlformats.org/spreadsheetml/2006/main" count="143" uniqueCount="50">
  <si>
    <t>В течение уч. года:</t>
  </si>
  <si>
    <t>Кол-во уч-ся на конец уч. года</t>
  </si>
  <si>
    <t>Из них:</t>
  </si>
  <si>
    <t>Успевают:</t>
  </si>
  <si>
    <t xml:space="preserve">прибыли </t>
  </si>
  <si>
    <t xml:space="preserve">выбыли </t>
  </si>
  <si>
    <t>% успев.</t>
  </si>
  <si>
    <t xml:space="preserve">без "3" (чел.) </t>
  </si>
  <si>
    <t>качество знаний (%)</t>
  </si>
  <si>
    <t>Классы</t>
  </si>
  <si>
    <t>1-4 кл.</t>
  </si>
  <si>
    <t>5-9 кл.</t>
  </si>
  <si>
    <t>10-11 кл.</t>
  </si>
  <si>
    <t>1-11 кл.</t>
  </si>
  <si>
    <t>Кол-во уч-ся на начало уч. года(данные гос. стат.)</t>
  </si>
  <si>
    <t>Муниципальный район/городской округ</t>
  </si>
  <si>
    <t>не имеют академической задолженности (чел)</t>
  </si>
  <si>
    <t>не прошли промежуточную аттрестаци по уважительной причине (чел)</t>
  </si>
  <si>
    <t>имеют академическую задолженность (чел)</t>
  </si>
  <si>
    <t xml:space="preserve">ipopova@dvinaland.ru </t>
  </si>
  <si>
    <t>Из числа имеющих академическую задолженность:</t>
  </si>
  <si>
    <t>Х</t>
  </si>
  <si>
    <t>Исполнитель:</t>
  </si>
  <si>
    <t xml:space="preserve">1.Результаты обучения в  муниципальных  общеобразовательных учреждениях в 2019/20учебном году (без учета вечерних (сменных) школ)  </t>
  </si>
  <si>
    <t>переведены условно    (чел)</t>
  </si>
  <si>
    <t>оставлены на повторное обучение (чел)</t>
  </si>
  <si>
    <t>переведены на обучение по адаптированным ООП            (чел)</t>
  </si>
  <si>
    <t>переведены на обучение по индивидуальному учебному плану (чел)</t>
  </si>
  <si>
    <t>вып. со справ. (чел)</t>
  </si>
  <si>
    <t>оценивались     (чел)</t>
  </si>
  <si>
    <t>МБОУ "Бобровская СШ"</t>
  </si>
  <si>
    <t>МБОУ "Васьковская СШ"</t>
  </si>
  <si>
    <t>МБОУ "Ластольская СШ"</t>
  </si>
  <si>
    <t>МБОУ "Приморская СШ"</t>
  </si>
  <si>
    <t>филиал «Пертоминская ОШ-сад»</t>
  </si>
  <si>
    <t>МБОУ "Летне-Золотицкая ОШ"</t>
  </si>
  <si>
    <t>МБОУ "Талажская СШ"</t>
  </si>
  <si>
    <t>филиал "Верхне-Золотицкая ОШ-ДС"</t>
  </si>
  <si>
    <t>филиал "Повракульская НШ - ДС"</t>
  </si>
  <si>
    <t>муниципальное образование "Приморский муниципальный район"</t>
  </si>
  <si>
    <t>филиал "Пустошинская СШ-ДС"</t>
  </si>
  <si>
    <t>филиал "Вознесенская СШ-ДС"</t>
  </si>
  <si>
    <t>МБОУ "Заостровская СШ"</t>
  </si>
  <si>
    <t>МБОУ "Катунинская СШ"</t>
  </si>
  <si>
    <t>филиал "Лопшеньгская ОШ"</t>
  </si>
  <si>
    <t>филиал "Лудская НШ"</t>
  </si>
  <si>
    <t>МБОУ "Патракеевская ОШ"</t>
  </si>
  <si>
    <t>МБОУ "Соловецкая СШ"</t>
  </si>
  <si>
    <t>МБОУ "Уемская СШ"</t>
  </si>
  <si>
    <t>2018-2019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</si>
</sst>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6"/>
      <name val="Arial"/>
      <family val="2"/>
    </font>
    <font>
      <b/>
      <sz val="6"/>
      <name val="Arial Cyr"/>
      <family val="0"/>
    </font>
    <font>
      <b/>
      <sz val="11"/>
      <name val="Arial Cyr"/>
      <family val="0"/>
    </font>
    <font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6" fontId="1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57" applyNumberFormat="1" applyFont="1" applyFill="1" applyBorder="1" applyAlignment="1">
      <alignment horizontal="right"/>
    </xf>
    <xf numFmtId="10" fontId="3" fillId="0" borderId="0" xfId="57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42" applyAlignment="1" applyProtection="1">
      <alignment/>
      <protection/>
    </xf>
    <xf numFmtId="16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16" fontId="1" fillId="0" borderId="13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0" xfId="57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0" fontId="3" fillId="10" borderId="10" xfId="57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3" xfId="57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10" fontId="3" fillId="24" borderId="13" xfId="57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57" applyNumberFormat="1" applyFont="1" applyFill="1" applyBorder="1" applyAlignment="1">
      <alignment horizontal="center" vertical="center" wrapText="1"/>
    </xf>
    <xf numFmtId="10" fontId="3" fillId="0" borderId="0" xfId="57" applyNumberFormat="1" applyFont="1" applyFill="1" applyBorder="1" applyAlignment="1">
      <alignment horizontal="center" vertical="center" wrapText="1"/>
    </xf>
    <xf numFmtId="16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3" fillId="0" borderId="0" xfId="57" applyNumberFormat="1" applyFont="1" applyFill="1" applyBorder="1" applyAlignment="1" applyProtection="1">
      <alignment horizontal="center" vertical="center" wrapText="1"/>
      <protection/>
    </xf>
    <xf numFmtId="10" fontId="3" fillId="0" borderId="0" xfId="57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popova@dvinaland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8"/>
  <sheetViews>
    <sheetView tabSelected="1" view="pageBreakPreview" zoomScaleSheetLayoutView="100" zoomScalePageLayoutView="0" workbookViewId="0" topLeftCell="I66">
      <selection activeCell="A2" sqref="A2:R88"/>
    </sheetView>
  </sheetViews>
  <sheetFormatPr defaultColWidth="9.00390625" defaultRowHeight="12.75"/>
  <cols>
    <col min="1" max="1" width="14.00390625" style="0" customWidth="1"/>
    <col min="2" max="2" width="7.25390625" style="0" customWidth="1"/>
    <col min="3" max="3" width="9.25390625" style="0" customWidth="1"/>
    <col min="4" max="4" width="7.875" style="0" customWidth="1"/>
    <col min="5" max="5" width="7.625" style="0" customWidth="1"/>
    <col min="6" max="6" width="7.75390625" style="0" customWidth="1"/>
    <col min="7" max="8" width="7.625" style="0" customWidth="1"/>
    <col min="9" max="9" width="8.00390625" style="0" customWidth="1"/>
    <col min="11" max="11" width="8.00390625" style="0" customWidth="1"/>
    <col min="12" max="12" width="8.25390625" style="0" customWidth="1"/>
    <col min="13" max="13" width="8.375" style="0" customWidth="1"/>
    <col min="14" max="15" width="8.125" style="0" customWidth="1"/>
    <col min="16" max="17" width="7.00390625" style="0" customWidth="1"/>
    <col min="18" max="18" width="8.75390625" style="0" customWidth="1"/>
  </cols>
  <sheetData>
    <row r="1" spans="17:18" ht="12.75">
      <c r="Q1" s="57"/>
      <c r="R1" s="57"/>
    </row>
    <row r="2" spans="1:18" ht="15">
      <c r="A2" s="58" t="s">
        <v>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2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ht="12.75">
      <c r="A4" s="59" t="s">
        <v>15</v>
      </c>
      <c r="B4" s="59" t="s">
        <v>9</v>
      </c>
      <c r="C4" s="59" t="s">
        <v>14</v>
      </c>
      <c r="D4" s="60" t="s">
        <v>0</v>
      </c>
      <c r="E4" s="60"/>
      <c r="F4" s="59" t="s">
        <v>1</v>
      </c>
      <c r="G4" s="60" t="s">
        <v>2</v>
      </c>
      <c r="H4" s="60"/>
      <c r="I4" s="60"/>
      <c r="J4" s="60" t="s">
        <v>20</v>
      </c>
      <c r="K4" s="60"/>
      <c r="L4" s="60"/>
      <c r="M4" s="60"/>
      <c r="N4" s="60"/>
      <c r="O4" s="1"/>
      <c r="P4" s="59" t="s">
        <v>29</v>
      </c>
      <c r="Q4" s="60" t="s">
        <v>3</v>
      </c>
      <c r="R4" s="60"/>
    </row>
    <row r="5" spans="1:18" ht="112.5">
      <c r="A5" s="59"/>
      <c r="B5" s="59"/>
      <c r="C5" s="59"/>
      <c r="D5" s="2" t="s">
        <v>4</v>
      </c>
      <c r="E5" s="2" t="s">
        <v>5</v>
      </c>
      <c r="F5" s="59"/>
      <c r="G5" s="2" t="s">
        <v>16</v>
      </c>
      <c r="H5" s="2" t="s">
        <v>17</v>
      </c>
      <c r="I5" s="2" t="s">
        <v>18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6</v>
      </c>
      <c r="P5" s="59"/>
      <c r="Q5" s="2" t="s">
        <v>7</v>
      </c>
      <c r="R5" s="2" t="s">
        <v>8</v>
      </c>
    </row>
    <row r="6" spans="1:19" s="10" customFormat="1" ht="8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8">
        <v>7</v>
      </c>
      <c r="H6" s="8"/>
      <c r="I6" s="8">
        <v>8</v>
      </c>
      <c r="J6" s="9">
        <v>9</v>
      </c>
      <c r="K6" s="8">
        <v>10</v>
      </c>
      <c r="L6" s="8">
        <v>11</v>
      </c>
      <c r="M6" s="8">
        <v>12</v>
      </c>
      <c r="N6" s="8">
        <v>13</v>
      </c>
      <c r="O6" s="8">
        <v>14</v>
      </c>
      <c r="P6" s="8">
        <v>15</v>
      </c>
      <c r="Q6" s="8">
        <v>16</v>
      </c>
      <c r="R6" s="12">
        <v>17</v>
      </c>
      <c r="S6" s="11"/>
    </row>
    <row r="7" spans="1:18" s="4" customFormat="1" ht="11.25">
      <c r="A7" s="54" t="s">
        <v>30</v>
      </c>
      <c r="B7" s="3" t="s">
        <v>10</v>
      </c>
      <c r="C7" s="2">
        <v>87</v>
      </c>
      <c r="D7" s="2">
        <v>1</v>
      </c>
      <c r="E7" s="2">
        <v>0</v>
      </c>
      <c r="F7" s="37">
        <f aca="true" t="shared" si="0" ref="F7:F14">C7+D7-E7</f>
        <v>88</v>
      </c>
      <c r="G7" s="2">
        <v>87</v>
      </c>
      <c r="H7" s="2">
        <v>0</v>
      </c>
      <c r="I7" s="38">
        <f>F7-G7-H7</f>
        <v>1</v>
      </c>
      <c r="J7" s="39">
        <v>0</v>
      </c>
      <c r="K7" s="2">
        <v>1</v>
      </c>
      <c r="L7" s="2">
        <v>0</v>
      </c>
      <c r="M7" s="2">
        <v>0</v>
      </c>
      <c r="N7" s="2" t="s">
        <v>21</v>
      </c>
      <c r="O7" s="40">
        <f>G7/F7</f>
        <v>0.9886363636363636</v>
      </c>
      <c r="P7" s="2">
        <v>44</v>
      </c>
      <c r="Q7" s="2">
        <v>30</v>
      </c>
      <c r="R7" s="40">
        <f aca="true" t="shared" si="1" ref="R7:R14">Q7/P7</f>
        <v>0.6818181818181818</v>
      </c>
    </row>
    <row r="8" spans="1:18" s="4" customFormat="1" ht="11.25">
      <c r="A8" s="55"/>
      <c r="B8" s="5" t="s">
        <v>11</v>
      </c>
      <c r="C8" s="2">
        <v>88</v>
      </c>
      <c r="D8" s="2">
        <v>2</v>
      </c>
      <c r="E8" s="2">
        <v>3</v>
      </c>
      <c r="F8" s="37">
        <f t="shared" si="0"/>
        <v>87</v>
      </c>
      <c r="G8" s="2">
        <v>87</v>
      </c>
      <c r="H8" s="2">
        <v>0</v>
      </c>
      <c r="I8" s="38">
        <f>F8-G8</f>
        <v>0</v>
      </c>
      <c r="J8" s="39">
        <v>0</v>
      </c>
      <c r="K8" s="2">
        <v>0</v>
      </c>
      <c r="L8" s="2">
        <v>0</v>
      </c>
      <c r="M8" s="2">
        <v>0</v>
      </c>
      <c r="N8" s="2">
        <v>0</v>
      </c>
      <c r="O8" s="40">
        <f>G8/F8</f>
        <v>1</v>
      </c>
      <c r="P8" s="2">
        <v>87</v>
      </c>
      <c r="Q8" s="2">
        <v>39</v>
      </c>
      <c r="R8" s="40">
        <f t="shared" si="1"/>
        <v>0.4482758620689655</v>
      </c>
    </row>
    <row r="9" spans="1:18" ht="12.75">
      <c r="A9" s="55"/>
      <c r="B9" s="5" t="s">
        <v>12</v>
      </c>
      <c r="C9" s="2">
        <v>14</v>
      </c>
      <c r="D9" s="2">
        <v>0</v>
      </c>
      <c r="E9" s="2">
        <v>2</v>
      </c>
      <c r="F9" s="37">
        <f t="shared" si="0"/>
        <v>12</v>
      </c>
      <c r="G9" s="2">
        <v>11</v>
      </c>
      <c r="H9" s="2">
        <v>0</v>
      </c>
      <c r="I9" s="38">
        <f>F9-G9</f>
        <v>1</v>
      </c>
      <c r="J9" s="39">
        <v>1</v>
      </c>
      <c r="K9" s="2">
        <v>0</v>
      </c>
      <c r="L9" s="2">
        <v>0</v>
      </c>
      <c r="M9" s="2">
        <v>0</v>
      </c>
      <c r="N9" s="2">
        <v>0</v>
      </c>
      <c r="O9" s="40">
        <f>G9/F9</f>
        <v>0.9166666666666666</v>
      </c>
      <c r="P9" s="2">
        <v>12</v>
      </c>
      <c r="Q9" s="2">
        <v>9</v>
      </c>
      <c r="R9" s="40">
        <f t="shared" si="1"/>
        <v>0.75</v>
      </c>
    </row>
    <row r="10" spans="1:18" ht="12.75">
      <c r="A10" s="56"/>
      <c r="B10" s="6" t="s">
        <v>13</v>
      </c>
      <c r="C10" s="37">
        <f>SUM(C7:C9)</f>
        <v>189</v>
      </c>
      <c r="D10" s="37">
        <f>SUM(D7:D9)</f>
        <v>3</v>
      </c>
      <c r="E10" s="37">
        <f>SUM(E7:E9)</f>
        <v>5</v>
      </c>
      <c r="F10" s="37">
        <f t="shared" si="0"/>
        <v>187</v>
      </c>
      <c r="G10" s="37">
        <f>SUM(G7:G9)</f>
        <v>185</v>
      </c>
      <c r="H10" s="37">
        <v>0</v>
      </c>
      <c r="I10" s="38">
        <f>F10-G10</f>
        <v>2</v>
      </c>
      <c r="J10" s="37">
        <v>1</v>
      </c>
      <c r="K10" s="37">
        <f>SUM(K7:K9)</f>
        <v>1</v>
      </c>
      <c r="L10" s="37">
        <f>SUM(L7:L9)</f>
        <v>0</v>
      </c>
      <c r="M10" s="37">
        <f>SUM(M7:M9)</f>
        <v>0</v>
      </c>
      <c r="N10" s="37">
        <f>SUM(N7:N9)</f>
        <v>0</v>
      </c>
      <c r="O10" s="40">
        <f>G10/F10</f>
        <v>0.9893048128342246</v>
      </c>
      <c r="P10" s="37">
        <f>SUM(P7:P9)</f>
        <v>143</v>
      </c>
      <c r="Q10" s="37">
        <f>SUM(Q7:Q9)</f>
        <v>78</v>
      </c>
      <c r="R10" s="40">
        <f>Q10/P10</f>
        <v>0.5454545454545454</v>
      </c>
    </row>
    <row r="11" spans="1:18" ht="12.75">
      <c r="A11" s="54" t="s">
        <v>31</v>
      </c>
      <c r="B11" s="3" t="s">
        <v>10</v>
      </c>
      <c r="C11" s="2">
        <v>54</v>
      </c>
      <c r="D11" s="2">
        <v>0</v>
      </c>
      <c r="E11" s="2">
        <v>0</v>
      </c>
      <c r="F11" s="37">
        <f t="shared" si="0"/>
        <v>54</v>
      </c>
      <c r="G11" s="2">
        <v>54</v>
      </c>
      <c r="H11" s="2">
        <v>0</v>
      </c>
      <c r="I11" s="38">
        <f>F11-G11-H11</f>
        <v>0</v>
      </c>
      <c r="J11" s="39">
        <v>0</v>
      </c>
      <c r="K11" s="2">
        <v>0</v>
      </c>
      <c r="L11" s="2">
        <v>0</v>
      </c>
      <c r="M11" s="2">
        <v>0</v>
      </c>
      <c r="N11" s="2">
        <v>0</v>
      </c>
      <c r="O11" s="40">
        <f>G11/F11</f>
        <v>1</v>
      </c>
      <c r="P11" s="2">
        <v>39</v>
      </c>
      <c r="Q11" s="2">
        <v>26</v>
      </c>
      <c r="R11" s="40">
        <f t="shared" si="1"/>
        <v>0.6666666666666666</v>
      </c>
    </row>
    <row r="12" spans="1:18" ht="12.75">
      <c r="A12" s="55"/>
      <c r="B12" s="5" t="s">
        <v>11</v>
      </c>
      <c r="C12" s="2">
        <v>74</v>
      </c>
      <c r="D12" s="2">
        <v>2</v>
      </c>
      <c r="E12" s="2">
        <v>0</v>
      </c>
      <c r="F12" s="37">
        <f t="shared" si="0"/>
        <v>76</v>
      </c>
      <c r="G12" s="2">
        <v>76</v>
      </c>
      <c r="H12" s="2">
        <v>0</v>
      </c>
      <c r="I12" s="38">
        <f>F12-G12</f>
        <v>0</v>
      </c>
      <c r="J12" s="39">
        <v>0</v>
      </c>
      <c r="K12" s="2">
        <v>0</v>
      </c>
      <c r="L12" s="2">
        <v>0</v>
      </c>
      <c r="M12" s="2">
        <v>0</v>
      </c>
      <c r="N12" s="2">
        <v>0</v>
      </c>
      <c r="O12" s="40">
        <v>1</v>
      </c>
      <c r="P12" s="2">
        <v>76</v>
      </c>
      <c r="Q12" s="2">
        <v>41</v>
      </c>
      <c r="R12" s="40">
        <f t="shared" si="1"/>
        <v>0.5394736842105263</v>
      </c>
    </row>
    <row r="13" spans="1:18" ht="12.75">
      <c r="A13" s="55"/>
      <c r="B13" s="5" t="s">
        <v>12</v>
      </c>
      <c r="C13" s="2">
        <v>20</v>
      </c>
      <c r="D13" s="2">
        <v>0</v>
      </c>
      <c r="E13" s="2">
        <v>0</v>
      </c>
      <c r="F13" s="37">
        <f t="shared" si="0"/>
        <v>20</v>
      </c>
      <c r="G13" s="2">
        <v>20</v>
      </c>
      <c r="H13" s="2">
        <v>0</v>
      </c>
      <c r="I13" s="38">
        <v>0</v>
      </c>
      <c r="J13" s="39">
        <v>0</v>
      </c>
      <c r="K13" s="2">
        <v>0</v>
      </c>
      <c r="L13" s="2">
        <v>0</v>
      </c>
      <c r="M13" s="2">
        <v>0</v>
      </c>
      <c r="N13" s="2">
        <v>0</v>
      </c>
      <c r="O13" s="40">
        <f aca="true" t="shared" si="2" ref="O13:O18">G13/F13</f>
        <v>1</v>
      </c>
      <c r="P13" s="2">
        <v>20</v>
      </c>
      <c r="Q13" s="2">
        <v>9</v>
      </c>
      <c r="R13" s="40">
        <f t="shared" si="1"/>
        <v>0.45</v>
      </c>
    </row>
    <row r="14" spans="1:18" ht="12.75">
      <c r="A14" s="56"/>
      <c r="B14" s="6" t="s">
        <v>13</v>
      </c>
      <c r="C14" s="37">
        <f>SUM(C11:C13)</f>
        <v>148</v>
      </c>
      <c r="D14" s="37">
        <f>SUM(D11:D13)</f>
        <v>2</v>
      </c>
      <c r="E14" s="37">
        <f>SUM(E11:E13)</f>
        <v>0</v>
      </c>
      <c r="F14" s="37">
        <f t="shared" si="0"/>
        <v>150</v>
      </c>
      <c r="G14" s="37">
        <f>SUM(G11:G13)</f>
        <v>150</v>
      </c>
      <c r="H14" s="37">
        <v>0</v>
      </c>
      <c r="I14" s="38">
        <f>F14-G14</f>
        <v>0</v>
      </c>
      <c r="J14" s="37">
        <v>0</v>
      </c>
      <c r="K14" s="37">
        <f>SUM(K11:K13)</f>
        <v>0</v>
      </c>
      <c r="L14" s="37">
        <f>SUM(L11:L13)</f>
        <v>0</v>
      </c>
      <c r="M14" s="37">
        <f>SUM(M11:M13)</f>
        <v>0</v>
      </c>
      <c r="N14" s="37">
        <f>SUM(N11:N13)</f>
        <v>0</v>
      </c>
      <c r="O14" s="40">
        <f t="shared" si="2"/>
        <v>1</v>
      </c>
      <c r="P14" s="37">
        <f>SUM(P11:P13)</f>
        <v>135</v>
      </c>
      <c r="Q14" s="37">
        <f>SUM(Q11:Q13)</f>
        <v>76</v>
      </c>
      <c r="R14" s="40">
        <f t="shared" si="1"/>
        <v>0.562962962962963</v>
      </c>
    </row>
    <row r="15" spans="1:18" ht="12.75">
      <c r="A15" s="54" t="s">
        <v>32</v>
      </c>
      <c r="B15" s="3" t="s">
        <v>10</v>
      </c>
      <c r="C15" s="2">
        <v>20</v>
      </c>
      <c r="D15" s="2">
        <v>0</v>
      </c>
      <c r="E15" s="2">
        <v>0</v>
      </c>
      <c r="F15" s="37">
        <v>20</v>
      </c>
      <c r="G15" s="2">
        <v>20</v>
      </c>
      <c r="H15" s="2">
        <v>0</v>
      </c>
      <c r="I15" s="38">
        <f>F15-G15-H15</f>
        <v>0</v>
      </c>
      <c r="J15" s="39">
        <v>0</v>
      </c>
      <c r="K15" s="2">
        <v>0</v>
      </c>
      <c r="L15" s="2">
        <v>0</v>
      </c>
      <c r="M15" s="2">
        <v>0</v>
      </c>
      <c r="N15" s="2" t="s">
        <v>21</v>
      </c>
      <c r="O15" s="40">
        <f t="shared" si="2"/>
        <v>1</v>
      </c>
      <c r="P15" s="2">
        <v>16</v>
      </c>
      <c r="Q15" s="2">
        <v>9</v>
      </c>
      <c r="R15" s="40">
        <f aca="true" t="shared" si="3" ref="R15:R22">Q15/P15</f>
        <v>0.5625</v>
      </c>
    </row>
    <row r="16" spans="1:18" ht="12.75">
      <c r="A16" s="55"/>
      <c r="B16" s="5" t="s">
        <v>11</v>
      </c>
      <c r="C16" s="2">
        <v>20</v>
      </c>
      <c r="D16" s="2">
        <v>0</v>
      </c>
      <c r="E16" s="2">
        <v>0</v>
      </c>
      <c r="F16" s="37">
        <v>20</v>
      </c>
      <c r="G16" s="2">
        <v>20</v>
      </c>
      <c r="H16" s="2">
        <v>0</v>
      </c>
      <c r="I16" s="38">
        <f>F16-G16</f>
        <v>0</v>
      </c>
      <c r="J16" s="39">
        <v>0</v>
      </c>
      <c r="K16" s="2">
        <v>0</v>
      </c>
      <c r="L16" s="2">
        <v>0</v>
      </c>
      <c r="M16" s="2">
        <v>0</v>
      </c>
      <c r="N16" s="2">
        <v>0</v>
      </c>
      <c r="O16" s="40">
        <f t="shared" si="2"/>
        <v>1</v>
      </c>
      <c r="P16" s="2">
        <v>20</v>
      </c>
      <c r="Q16" s="2">
        <v>12</v>
      </c>
      <c r="R16" s="40">
        <f t="shared" si="3"/>
        <v>0.6</v>
      </c>
    </row>
    <row r="17" spans="1:18" ht="12.75">
      <c r="A17" s="55"/>
      <c r="B17" s="5" t="s">
        <v>12</v>
      </c>
      <c r="C17" s="2">
        <v>2</v>
      </c>
      <c r="D17" s="2">
        <v>1</v>
      </c>
      <c r="E17" s="2">
        <v>0</v>
      </c>
      <c r="F17" s="37">
        <f aca="true" t="shared" si="4" ref="F17:F22">C17+D17-E17</f>
        <v>3</v>
      </c>
      <c r="G17" s="2">
        <v>3</v>
      </c>
      <c r="H17" s="2">
        <v>0</v>
      </c>
      <c r="I17" s="38">
        <f>F17-G17</f>
        <v>0</v>
      </c>
      <c r="J17" s="39">
        <v>0</v>
      </c>
      <c r="K17" s="2">
        <v>0</v>
      </c>
      <c r="L17" s="2">
        <v>0</v>
      </c>
      <c r="M17" s="2">
        <v>0</v>
      </c>
      <c r="N17" s="2">
        <v>0</v>
      </c>
      <c r="O17" s="40">
        <f t="shared" si="2"/>
        <v>1</v>
      </c>
      <c r="P17" s="2">
        <v>3</v>
      </c>
      <c r="Q17" s="2">
        <v>2</v>
      </c>
      <c r="R17" s="40">
        <f t="shared" si="3"/>
        <v>0.6666666666666666</v>
      </c>
    </row>
    <row r="18" spans="1:18" ht="12.75">
      <c r="A18" s="56"/>
      <c r="B18" s="6" t="s">
        <v>13</v>
      </c>
      <c r="C18" s="37">
        <f>SUM(C15:C17)</f>
        <v>42</v>
      </c>
      <c r="D18" s="37">
        <f>SUM(D15:D17)</f>
        <v>1</v>
      </c>
      <c r="E18" s="37">
        <f>SUM(E15:E17)</f>
        <v>0</v>
      </c>
      <c r="F18" s="37">
        <v>43</v>
      </c>
      <c r="G18" s="37">
        <f>SUM(G15:G17)</f>
        <v>43</v>
      </c>
      <c r="H18" s="37">
        <v>0</v>
      </c>
      <c r="I18" s="38">
        <f>F18-G18</f>
        <v>0</v>
      </c>
      <c r="J18" s="37">
        <v>0</v>
      </c>
      <c r="K18" s="37">
        <f>SUM(K15:K17)</f>
        <v>0</v>
      </c>
      <c r="L18" s="37">
        <f>SUM(L15:L17)</f>
        <v>0</v>
      </c>
      <c r="M18" s="37">
        <f>SUM(M15:M17)</f>
        <v>0</v>
      </c>
      <c r="N18" s="37">
        <f>SUM(N15:N17)</f>
        <v>0</v>
      </c>
      <c r="O18" s="40">
        <f t="shared" si="2"/>
        <v>1</v>
      </c>
      <c r="P18" s="37">
        <f>SUM(P15:P17)</f>
        <v>39</v>
      </c>
      <c r="Q18" s="37">
        <f>SUM(Q15:Q17)</f>
        <v>23</v>
      </c>
      <c r="R18" s="40">
        <f t="shared" si="3"/>
        <v>0.5897435897435898</v>
      </c>
    </row>
    <row r="19" spans="1:18" ht="12.75">
      <c r="A19" s="54" t="s">
        <v>40</v>
      </c>
      <c r="B19" s="27" t="s">
        <v>10</v>
      </c>
      <c r="C19" s="2">
        <v>9</v>
      </c>
      <c r="D19" s="2">
        <v>0</v>
      </c>
      <c r="E19" s="2">
        <v>0</v>
      </c>
      <c r="F19" s="37">
        <f t="shared" si="4"/>
        <v>9</v>
      </c>
      <c r="G19" s="2">
        <v>9</v>
      </c>
      <c r="H19" s="2">
        <v>0</v>
      </c>
      <c r="I19" s="38">
        <f>F19-G19-H19</f>
        <v>0</v>
      </c>
      <c r="J19" s="39">
        <v>0</v>
      </c>
      <c r="K19" s="2">
        <v>0</v>
      </c>
      <c r="L19" s="2">
        <v>0</v>
      </c>
      <c r="M19" s="2">
        <v>0</v>
      </c>
      <c r="N19" s="2" t="s">
        <v>21</v>
      </c>
      <c r="O19" s="40">
        <f aca="true" t="shared" si="5" ref="O19:O26">G19/F19</f>
        <v>1</v>
      </c>
      <c r="P19" s="2">
        <v>7</v>
      </c>
      <c r="Q19" s="2">
        <v>5</v>
      </c>
      <c r="R19" s="40">
        <f t="shared" si="3"/>
        <v>0.7142857142857143</v>
      </c>
    </row>
    <row r="20" spans="1:18" ht="12.75">
      <c r="A20" s="55"/>
      <c r="B20" s="28" t="s">
        <v>11</v>
      </c>
      <c r="C20" s="2">
        <v>23</v>
      </c>
      <c r="D20" s="2">
        <v>0</v>
      </c>
      <c r="E20" s="2">
        <v>2</v>
      </c>
      <c r="F20" s="37">
        <f t="shared" si="4"/>
        <v>21</v>
      </c>
      <c r="G20" s="2">
        <v>21</v>
      </c>
      <c r="H20" s="2">
        <v>0</v>
      </c>
      <c r="I20" s="38">
        <f>F20-G20</f>
        <v>0</v>
      </c>
      <c r="J20" s="39">
        <v>0</v>
      </c>
      <c r="K20" s="2">
        <v>0</v>
      </c>
      <c r="L20" s="2">
        <v>0</v>
      </c>
      <c r="M20" s="2">
        <v>0</v>
      </c>
      <c r="N20" s="2">
        <v>0</v>
      </c>
      <c r="O20" s="40">
        <f t="shared" si="5"/>
        <v>1</v>
      </c>
      <c r="P20" s="2">
        <v>21</v>
      </c>
      <c r="Q20" s="2">
        <v>11</v>
      </c>
      <c r="R20" s="40">
        <f t="shared" si="3"/>
        <v>0.5238095238095238</v>
      </c>
    </row>
    <row r="21" spans="1:18" ht="12.75">
      <c r="A21" s="55"/>
      <c r="B21" s="28" t="s">
        <v>12</v>
      </c>
      <c r="C21" s="2">
        <v>5</v>
      </c>
      <c r="D21" s="2">
        <v>0</v>
      </c>
      <c r="E21" s="2">
        <v>0</v>
      </c>
      <c r="F21" s="37">
        <f t="shared" si="4"/>
        <v>5</v>
      </c>
      <c r="G21" s="2">
        <v>5</v>
      </c>
      <c r="H21" s="2">
        <v>0</v>
      </c>
      <c r="I21" s="38">
        <f>F21-G21</f>
        <v>0</v>
      </c>
      <c r="J21" s="39">
        <v>0</v>
      </c>
      <c r="K21" s="2">
        <v>0</v>
      </c>
      <c r="L21" s="2">
        <v>0</v>
      </c>
      <c r="M21" s="2">
        <v>0</v>
      </c>
      <c r="N21" s="2">
        <v>0</v>
      </c>
      <c r="O21" s="40">
        <f t="shared" si="5"/>
        <v>1</v>
      </c>
      <c r="P21" s="2">
        <v>5</v>
      </c>
      <c r="Q21" s="2">
        <v>3</v>
      </c>
      <c r="R21" s="40">
        <f t="shared" si="3"/>
        <v>0.6</v>
      </c>
    </row>
    <row r="22" spans="1:18" ht="12.75">
      <c r="A22" s="56"/>
      <c r="B22" s="29" t="s">
        <v>13</v>
      </c>
      <c r="C22" s="37">
        <f>SUM(C19:C21)</f>
        <v>37</v>
      </c>
      <c r="D22" s="37">
        <f>SUM(D19:D21)</f>
        <v>0</v>
      </c>
      <c r="E22" s="37">
        <f>SUM(E19:E21)</f>
        <v>2</v>
      </c>
      <c r="F22" s="37">
        <f t="shared" si="4"/>
        <v>35</v>
      </c>
      <c r="G22" s="37">
        <f>SUM(G19:G21)</f>
        <v>35</v>
      </c>
      <c r="H22" s="37"/>
      <c r="I22" s="38">
        <f>F22-G22</f>
        <v>0</v>
      </c>
      <c r="J22" s="37">
        <v>0</v>
      </c>
      <c r="K22" s="37">
        <f>SUM(K19:K21)</f>
        <v>0</v>
      </c>
      <c r="L22" s="37">
        <f>SUM(L19:L21)</f>
        <v>0</v>
      </c>
      <c r="M22" s="37">
        <f>SUM(M19:M21)</f>
        <v>0</v>
      </c>
      <c r="N22" s="37">
        <f>SUM(N19:N21)</f>
        <v>0</v>
      </c>
      <c r="O22" s="40">
        <f t="shared" si="5"/>
        <v>1</v>
      </c>
      <c r="P22" s="37">
        <f>SUM(P19:P21)</f>
        <v>33</v>
      </c>
      <c r="Q22" s="37">
        <f>SUM(Q19:Q21)</f>
        <v>19</v>
      </c>
      <c r="R22" s="40">
        <f t="shared" si="3"/>
        <v>0.5757575757575758</v>
      </c>
    </row>
    <row r="23" spans="1:18" ht="12.75" customHeight="1">
      <c r="A23" s="54" t="s">
        <v>41</v>
      </c>
      <c r="B23" s="48" t="s">
        <v>10</v>
      </c>
      <c r="C23" s="2">
        <v>8</v>
      </c>
      <c r="D23" s="2">
        <v>0</v>
      </c>
      <c r="E23" s="2">
        <v>0</v>
      </c>
      <c r="F23" s="37">
        <f>C23+D23-E23</f>
        <v>8</v>
      </c>
      <c r="G23" s="2">
        <v>8</v>
      </c>
      <c r="H23" s="2">
        <v>0</v>
      </c>
      <c r="I23" s="38">
        <f>F23-G23-H23</f>
        <v>0</v>
      </c>
      <c r="J23" s="39">
        <v>0</v>
      </c>
      <c r="K23" s="2">
        <v>0</v>
      </c>
      <c r="L23" s="2">
        <v>0</v>
      </c>
      <c r="M23" s="2">
        <v>0</v>
      </c>
      <c r="N23" s="2" t="s">
        <v>21</v>
      </c>
      <c r="O23" s="40">
        <f t="shared" si="5"/>
        <v>1</v>
      </c>
      <c r="P23" s="2">
        <v>6</v>
      </c>
      <c r="Q23" s="2">
        <v>4</v>
      </c>
      <c r="R23" s="40">
        <f>Q23/P23</f>
        <v>0.6666666666666666</v>
      </c>
    </row>
    <row r="24" spans="1:18" ht="12.75">
      <c r="A24" s="55"/>
      <c r="B24" s="49" t="s">
        <v>11</v>
      </c>
      <c r="C24" s="2">
        <v>17</v>
      </c>
      <c r="D24" s="2">
        <v>0</v>
      </c>
      <c r="E24" s="2">
        <v>0</v>
      </c>
      <c r="F24" s="37">
        <f>C24+D24-E24</f>
        <v>17</v>
      </c>
      <c r="G24" s="2">
        <v>17</v>
      </c>
      <c r="H24" s="2">
        <v>0</v>
      </c>
      <c r="I24" s="38">
        <f>F24-G24</f>
        <v>0</v>
      </c>
      <c r="J24" s="39">
        <v>0</v>
      </c>
      <c r="K24" s="2">
        <v>0</v>
      </c>
      <c r="L24" s="2">
        <v>0</v>
      </c>
      <c r="M24" s="2">
        <v>0</v>
      </c>
      <c r="N24" s="2">
        <v>0</v>
      </c>
      <c r="O24" s="40">
        <f t="shared" si="5"/>
        <v>1</v>
      </c>
      <c r="P24" s="2">
        <v>17</v>
      </c>
      <c r="Q24" s="2">
        <v>8</v>
      </c>
      <c r="R24" s="40">
        <f>Q24/P24</f>
        <v>0.47058823529411764</v>
      </c>
    </row>
    <row r="25" spans="1:18" ht="17.25" customHeight="1">
      <c r="A25" s="55"/>
      <c r="B25" s="49" t="s">
        <v>12</v>
      </c>
      <c r="C25" s="2">
        <v>6</v>
      </c>
      <c r="D25" s="2">
        <v>0</v>
      </c>
      <c r="E25" s="2">
        <v>0</v>
      </c>
      <c r="F25" s="37">
        <f>C25+D25-E25</f>
        <v>6</v>
      </c>
      <c r="G25" s="2">
        <v>6</v>
      </c>
      <c r="H25" s="2">
        <v>0</v>
      </c>
      <c r="I25" s="38">
        <f>F25-G25</f>
        <v>0</v>
      </c>
      <c r="J25" s="39">
        <v>0</v>
      </c>
      <c r="K25" s="2">
        <v>0</v>
      </c>
      <c r="L25" s="2">
        <v>0</v>
      </c>
      <c r="M25" s="2">
        <v>0</v>
      </c>
      <c r="N25" s="2">
        <v>0</v>
      </c>
      <c r="O25" s="40">
        <f t="shared" si="5"/>
        <v>1</v>
      </c>
      <c r="P25" s="2">
        <v>6</v>
      </c>
      <c r="Q25" s="2">
        <v>4</v>
      </c>
      <c r="R25" s="40">
        <f>Q25/P25</f>
        <v>0.6666666666666666</v>
      </c>
    </row>
    <row r="26" spans="1:18" ht="12.75">
      <c r="A26" s="56"/>
      <c r="B26" s="50" t="s">
        <v>13</v>
      </c>
      <c r="C26" s="37">
        <f>SUM(C23:C25)</f>
        <v>31</v>
      </c>
      <c r="D26" s="37">
        <f>SUM(D23:D25)</f>
        <v>0</v>
      </c>
      <c r="E26" s="37">
        <f>SUM(E23:E25)</f>
        <v>0</v>
      </c>
      <c r="F26" s="37">
        <f>C26+D26-E26</f>
        <v>31</v>
      </c>
      <c r="G26" s="37">
        <f>SUM(G23:G25)</f>
        <v>31</v>
      </c>
      <c r="H26" s="37">
        <f>SUM(H23:H25)</f>
        <v>0</v>
      </c>
      <c r="I26" s="38">
        <f>F26-G26</f>
        <v>0</v>
      </c>
      <c r="J26" s="37">
        <v>0</v>
      </c>
      <c r="K26" s="37">
        <f>SUM(K23:K25)</f>
        <v>0</v>
      </c>
      <c r="L26" s="37">
        <f>SUM(L23:L25)</f>
        <v>0</v>
      </c>
      <c r="M26" s="37">
        <f>SUM(M23:M25)</f>
        <v>0</v>
      </c>
      <c r="N26" s="37">
        <f>SUM(N23:N25)</f>
        <v>0</v>
      </c>
      <c r="O26" s="40">
        <f t="shared" si="5"/>
        <v>1</v>
      </c>
      <c r="P26" s="37">
        <f>SUM(P23:P25)</f>
        <v>29</v>
      </c>
      <c r="Q26" s="37">
        <f>SUM(Q23:Q25)</f>
        <v>16</v>
      </c>
      <c r="R26" s="40">
        <f>Q26/P26</f>
        <v>0.5517241379310345</v>
      </c>
    </row>
    <row r="27" spans="1:18" ht="12.75">
      <c r="A27" s="54" t="s">
        <v>42</v>
      </c>
      <c r="B27" s="3" t="s">
        <v>10</v>
      </c>
      <c r="C27" s="2">
        <v>131</v>
      </c>
      <c r="D27" s="2">
        <v>3</v>
      </c>
      <c r="E27" s="2">
        <v>1</v>
      </c>
      <c r="F27" s="37">
        <v>133</v>
      </c>
      <c r="G27" s="2">
        <v>133</v>
      </c>
      <c r="H27" s="2">
        <v>0</v>
      </c>
      <c r="I27" s="38">
        <f>F27-G27-H27</f>
        <v>0</v>
      </c>
      <c r="J27" s="39">
        <v>0</v>
      </c>
      <c r="K27" s="2">
        <v>0</v>
      </c>
      <c r="L27" s="2">
        <v>0</v>
      </c>
      <c r="M27" s="2">
        <v>0</v>
      </c>
      <c r="N27" s="2" t="s">
        <v>21</v>
      </c>
      <c r="O27" s="40">
        <f aca="true" t="shared" si="6" ref="O27:O34">G27/F27</f>
        <v>1</v>
      </c>
      <c r="P27" s="2">
        <v>100</v>
      </c>
      <c r="Q27" s="2">
        <v>57</v>
      </c>
      <c r="R27" s="40">
        <f aca="true" t="shared" si="7" ref="R27:R34">Q27/P27</f>
        <v>0.57</v>
      </c>
    </row>
    <row r="28" spans="1:18" ht="12.75">
      <c r="A28" s="55"/>
      <c r="B28" s="5" t="s">
        <v>11</v>
      </c>
      <c r="C28" s="2">
        <v>120</v>
      </c>
      <c r="D28" s="2">
        <v>3</v>
      </c>
      <c r="E28" s="2">
        <v>1</v>
      </c>
      <c r="F28" s="37">
        <v>122</v>
      </c>
      <c r="G28" s="2">
        <v>119</v>
      </c>
      <c r="H28" s="2">
        <v>0</v>
      </c>
      <c r="I28" s="38">
        <f>F28-G28</f>
        <v>3</v>
      </c>
      <c r="J28" s="39">
        <v>3</v>
      </c>
      <c r="K28" s="2">
        <v>0</v>
      </c>
      <c r="L28" s="2">
        <v>0</v>
      </c>
      <c r="M28" s="2">
        <v>0</v>
      </c>
      <c r="N28" s="2">
        <v>0</v>
      </c>
      <c r="O28" s="40">
        <f t="shared" si="6"/>
        <v>0.9754098360655737</v>
      </c>
      <c r="P28" s="2">
        <v>122</v>
      </c>
      <c r="Q28" s="2">
        <v>61</v>
      </c>
      <c r="R28" s="40">
        <f t="shared" si="7"/>
        <v>0.5</v>
      </c>
    </row>
    <row r="29" spans="1:18" ht="12.75">
      <c r="A29" s="55"/>
      <c r="B29" s="5" t="s">
        <v>12</v>
      </c>
      <c r="C29" s="2">
        <v>23</v>
      </c>
      <c r="D29" s="2">
        <v>4</v>
      </c>
      <c r="E29" s="2">
        <v>0</v>
      </c>
      <c r="F29" s="37">
        <v>27</v>
      </c>
      <c r="G29" s="2">
        <v>27</v>
      </c>
      <c r="H29" s="2">
        <v>0</v>
      </c>
      <c r="I29" s="38">
        <f>F29-G29</f>
        <v>0</v>
      </c>
      <c r="J29" s="39">
        <v>0</v>
      </c>
      <c r="K29" s="2">
        <v>0</v>
      </c>
      <c r="L29" s="2">
        <v>0</v>
      </c>
      <c r="M29" s="2">
        <v>0</v>
      </c>
      <c r="N29" s="2">
        <v>0</v>
      </c>
      <c r="O29" s="40">
        <f t="shared" si="6"/>
        <v>1</v>
      </c>
      <c r="P29" s="2">
        <v>27</v>
      </c>
      <c r="Q29" s="2">
        <v>24</v>
      </c>
      <c r="R29" s="40">
        <f t="shared" si="7"/>
        <v>0.8888888888888888</v>
      </c>
    </row>
    <row r="30" spans="1:18" ht="12.75">
      <c r="A30" s="56"/>
      <c r="B30" s="6" t="s">
        <v>13</v>
      </c>
      <c r="C30" s="37">
        <f>SUM(C27:C29)</f>
        <v>274</v>
      </c>
      <c r="D30" s="37">
        <f>SUM(D27:D29)</f>
        <v>10</v>
      </c>
      <c r="E30" s="37">
        <f>SUM(E27:E29)</f>
        <v>2</v>
      </c>
      <c r="F30" s="37">
        <f aca="true" t="shared" si="8" ref="F30:F38">C30+D30-E30</f>
        <v>282</v>
      </c>
      <c r="G30" s="37">
        <f>SUM(G27:G29)</f>
        <v>279</v>
      </c>
      <c r="H30" s="37"/>
      <c r="I30" s="38">
        <f>F30-G30</f>
        <v>3</v>
      </c>
      <c r="J30" s="37">
        <v>3</v>
      </c>
      <c r="K30" s="37">
        <f>SUM(K27:K29)</f>
        <v>0</v>
      </c>
      <c r="L30" s="37">
        <f>SUM(L27:L29)</f>
        <v>0</v>
      </c>
      <c r="M30" s="37">
        <f>SUM(M27:M29)</f>
        <v>0</v>
      </c>
      <c r="N30" s="37">
        <f>SUM(N27:N29)</f>
        <v>0</v>
      </c>
      <c r="O30" s="40">
        <f t="shared" si="6"/>
        <v>0.9893617021276596</v>
      </c>
      <c r="P30" s="37">
        <f>SUM(P27:P29)</f>
        <v>249</v>
      </c>
      <c r="Q30" s="37">
        <f>SUM(Q27:Q29)</f>
        <v>142</v>
      </c>
      <c r="R30" s="40">
        <f t="shared" si="7"/>
        <v>0.570281124497992</v>
      </c>
    </row>
    <row r="31" spans="1:18" ht="12.75">
      <c r="A31" s="54" t="s">
        <v>43</v>
      </c>
      <c r="B31" s="3" t="s">
        <v>10</v>
      </c>
      <c r="C31" s="2">
        <v>281</v>
      </c>
      <c r="D31" s="2">
        <v>8</v>
      </c>
      <c r="E31" s="2">
        <v>6</v>
      </c>
      <c r="F31" s="37">
        <f t="shared" si="8"/>
        <v>283</v>
      </c>
      <c r="G31" s="2">
        <v>283</v>
      </c>
      <c r="H31" s="2">
        <v>0</v>
      </c>
      <c r="I31" s="38">
        <f>F31-G31-H31</f>
        <v>0</v>
      </c>
      <c r="J31" s="39">
        <v>0</v>
      </c>
      <c r="K31" s="2">
        <v>0</v>
      </c>
      <c r="L31" s="2">
        <v>0</v>
      </c>
      <c r="M31" s="2">
        <v>0</v>
      </c>
      <c r="N31" s="2" t="s">
        <v>21</v>
      </c>
      <c r="O31" s="40">
        <f t="shared" si="6"/>
        <v>1</v>
      </c>
      <c r="P31" s="2">
        <v>219</v>
      </c>
      <c r="Q31" s="2">
        <v>154</v>
      </c>
      <c r="R31" s="40">
        <f t="shared" si="7"/>
        <v>0.7031963470319634</v>
      </c>
    </row>
    <row r="32" spans="1:18" ht="12.75">
      <c r="A32" s="55"/>
      <c r="B32" s="5" t="s">
        <v>11</v>
      </c>
      <c r="C32" s="2">
        <v>252</v>
      </c>
      <c r="D32" s="2">
        <v>3</v>
      </c>
      <c r="E32" s="2">
        <v>4</v>
      </c>
      <c r="F32" s="37">
        <f t="shared" si="8"/>
        <v>251</v>
      </c>
      <c r="G32" s="2">
        <v>251</v>
      </c>
      <c r="H32" s="2">
        <v>0</v>
      </c>
      <c r="I32" s="38">
        <f>F32-G32</f>
        <v>0</v>
      </c>
      <c r="J32" s="39">
        <v>0</v>
      </c>
      <c r="K32" s="2">
        <v>0</v>
      </c>
      <c r="L32" s="2">
        <v>0</v>
      </c>
      <c r="M32" s="2">
        <v>0</v>
      </c>
      <c r="N32" s="2">
        <v>0</v>
      </c>
      <c r="O32" s="40">
        <f t="shared" si="6"/>
        <v>1</v>
      </c>
      <c r="P32" s="2">
        <v>251</v>
      </c>
      <c r="Q32" s="2">
        <v>105</v>
      </c>
      <c r="R32" s="40">
        <f t="shared" si="7"/>
        <v>0.41832669322709165</v>
      </c>
    </row>
    <row r="33" spans="1:18" ht="12.75">
      <c r="A33" s="55"/>
      <c r="B33" s="5" t="s">
        <v>12</v>
      </c>
      <c r="C33" s="2">
        <v>42</v>
      </c>
      <c r="D33" s="2">
        <v>1</v>
      </c>
      <c r="E33" s="2">
        <v>3</v>
      </c>
      <c r="F33" s="37">
        <f t="shared" si="8"/>
        <v>40</v>
      </c>
      <c r="G33" s="2">
        <v>40</v>
      </c>
      <c r="H33" s="2">
        <v>0</v>
      </c>
      <c r="I33" s="38">
        <f>F33-G33</f>
        <v>0</v>
      </c>
      <c r="J33" s="39">
        <v>0</v>
      </c>
      <c r="K33" s="2">
        <v>0</v>
      </c>
      <c r="L33" s="2">
        <v>0</v>
      </c>
      <c r="M33" s="2">
        <v>0</v>
      </c>
      <c r="N33" s="2">
        <v>0</v>
      </c>
      <c r="O33" s="40">
        <f t="shared" si="6"/>
        <v>1</v>
      </c>
      <c r="P33" s="2">
        <v>40</v>
      </c>
      <c r="Q33" s="2">
        <v>17</v>
      </c>
      <c r="R33" s="40">
        <f t="shared" si="7"/>
        <v>0.425</v>
      </c>
    </row>
    <row r="34" spans="1:18" ht="12.75">
      <c r="A34" s="56"/>
      <c r="B34" s="6" t="s">
        <v>13</v>
      </c>
      <c r="C34" s="37">
        <f>SUM(C31:C33)</f>
        <v>575</v>
      </c>
      <c r="D34" s="37">
        <f>SUM(D31:D33)</f>
        <v>12</v>
      </c>
      <c r="E34" s="37">
        <f>SUM(E31:E33)</f>
        <v>13</v>
      </c>
      <c r="F34" s="37">
        <f t="shared" si="8"/>
        <v>574</v>
      </c>
      <c r="G34" s="37">
        <f>SUM(G31:G33)</f>
        <v>574</v>
      </c>
      <c r="H34" s="37"/>
      <c r="I34" s="38">
        <f>F34-G34</f>
        <v>0</v>
      </c>
      <c r="J34" s="37">
        <v>0</v>
      </c>
      <c r="K34" s="37">
        <f>SUM(K31:K33)</f>
        <v>0</v>
      </c>
      <c r="L34" s="37">
        <f>SUM(L31:L33)</f>
        <v>0</v>
      </c>
      <c r="M34" s="37">
        <f>SUM(M31:M33)</f>
        <v>0</v>
      </c>
      <c r="N34" s="37">
        <f>SUM(N31:N33)</f>
        <v>0</v>
      </c>
      <c r="O34" s="40">
        <f t="shared" si="6"/>
        <v>1</v>
      </c>
      <c r="P34" s="37">
        <f>SUM(P31:P33)</f>
        <v>510</v>
      </c>
      <c r="Q34" s="37">
        <f>SUM(Q31:Q33)</f>
        <v>276</v>
      </c>
      <c r="R34" s="40">
        <f t="shared" si="7"/>
        <v>0.5411764705882353</v>
      </c>
    </row>
    <row r="35" spans="1:18" ht="12.75">
      <c r="A35" s="54" t="s">
        <v>33</v>
      </c>
      <c r="B35" s="3" t="s">
        <v>10</v>
      </c>
      <c r="C35" s="2">
        <v>139</v>
      </c>
      <c r="D35" s="2">
        <v>4</v>
      </c>
      <c r="E35" s="2">
        <v>4</v>
      </c>
      <c r="F35" s="37">
        <f t="shared" si="8"/>
        <v>139</v>
      </c>
      <c r="G35" s="2">
        <v>139</v>
      </c>
      <c r="H35" s="2">
        <v>0</v>
      </c>
      <c r="I35" s="38">
        <f>F35-G35-H35</f>
        <v>0</v>
      </c>
      <c r="J35" s="39">
        <v>0</v>
      </c>
      <c r="K35" s="2">
        <v>0</v>
      </c>
      <c r="L35" s="2">
        <v>0</v>
      </c>
      <c r="M35" s="2">
        <v>0</v>
      </c>
      <c r="N35" s="2" t="s">
        <v>21</v>
      </c>
      <c r="O35" s="40">
        <f aca="true" t="shared" si="9" ref="O35:O45">G35/F35</f>
        <v>1</v>
      </c>
      <c r="P35" s="2">
        <v>106</v>
      </c>
      <c r="Q35" s="2">
        <v>79</v>
      </c>
      <c r="R35" s="40">
        <f aca="true" t="shared" si="10" ref="R35:R46">Q35/P35</f>
        <v>0.7452830188679245</v>
      </c>
    </row>
    <row r="36" spans="1:18" ht="12.75">
      <c r="A36" s="55"/>
      <c r="B36" s="5" t="s">
        <v>11</v>
      </c>
      <c r="C36" s="2">
        <v>138</v>
      </c>
      <c r="D36" s="2">
        <v>1</v>
      </c>
      <c r="E36" s="2">
        <v>3</v>
      </c>
      <c r="F36" s="37">
        <f t="shared" si="8"/>
        <v>136</v>
      </c>
      <c r="G36" s="2">
        <v>136</v>
      </c>
      <c r="H36" s="2">
        <v>0</v>
      </c>
      <c r="I36" s="38">
        <f>F36-G36</f>
        <v>0</v>
      </c>
      <c r="J36" s="39">
        <v>0</v>
      </c>
      <c r="K36" s="2">
        <v>0</v>
      </c>
      <c r="L36" s="2">
        <v>0</v>
      </c>
      <c r="M36" s="2">
        <v>0</v>
      </c>
      <c r="N36" s="2">
        <v>0</v>
      </c>
      <c r="O36" s="40">
        <f t="shared" si="9"/>
        <v>1</v>
      </c>
      <c r="P36" s="2">
        <v>136</v>
      </c>
      <c r="Q36" s="2">
        <v>58</v>
      </c>
      <c r="R36" s="40">
        <f t="shared" si="10"/>
        <v>0.4264705882352941</v>
      </c>
    </row>
    <row r="37" spans="1:18" ht="12.75">
      <c r="A37" s="55"/>
      <c r="B37" s="5" t="s">
        <v>12</v>
      </c>
      <c r="C37" s="2">
        <v>27</v>
      </c>
      <c r="D37" s="2">
        <v>0</v>
      </c>
      <c r="E37" s="2">
        <v>1</v>
      </c>
      <c r="F37" s="37">
        <f t="shared" si="8"/>
        <v>26</v>
      </c>
      <c r="G37" s="2">
        <v>26</v>
      </c>
      <c r="H37" s="2">
        <v>0</v>
      </c>
      <c r="I37" s="38">
        <f>F37-G37</f>
        <v>0</v>
      </c>
      <c r="J37" s="39">
        <v>0</v>
      </c>
      <c r="K37" s="2">
        <v>0</v>
      </c>
      <c r="L37" s="2">
        <v>0</v>
      </c>
      <c r="M37" s="2">
        <v>0</v>
      </c>
      <c r="N37" s="2">
        <v>0</v>
      </c>
      <c r="O37" s="40">
        <f t="shared" si="9"/>
        <v>1</v>
      </c>
      <c r="P37" s="2">
        <v>26</v>
      </c>
      <c r="Q37" s="2">
        <v>12</v>
      </c>
      <c r="R37" s="40">
        <f t="shared" si="10"/>
        <v>0.46153846153846156</v>
      </c>
    </row>
    <row r="38" spans="1:18" ht="12.75">
      <c r="A38" s="56"/>
      <c r="B38" s="6" t="s">
        <v>13</v>
      </c>
      <c r="C38" s="37">
        <f>SUM(C35:C37)</f>
        <v>304</v>
      </c>
      <c r="D38" s="37">
        <f>SUM(D35:D37)</f>
        <v>5</v>
      </c>
      <c r="E38" s="37">
        <f>SUM(E35:E37)</f>
        <v>8</v>
      </c>
      <c r="F38" s="37">
        <f t="shared" si="8"/>
        <v>301</v>
      </c>
      <c r="G38" s="37">
        <f>SUM(G35:G37)</f>
        <v>301</v>
      </c>
      <c r="H38" s="37">
        <v>0</v>
      </c>
      <c r="I38" s="38">
        <f>F38-G38</f>
        <v>0</v>
      </c>
      <c r="J38" s="37">
        <v>0</v>
      </c>
      <c r="K38" s="37">
        <f>SUM(K35:K37)</f>
        <v>0</v>
      </c>
      <c r="L38" s="37">
        <f>SUM(L35:L37)</f>
        <v>0</v>
      </c>
      <c r="M38" s="37">
        <f>SUM(M35:M37)</f>
        <v>0</v>
      </c>
      <c r="N38" s="37">
        <f>SUM(N35:N37)</f>
        <v>0</v>
      </c>
      <c r="O38" s="40">
        <f t="shared" si="9"/>
        <v>1</v>
      </c>
      <c r="P38" s="37">
        <f>SUM(P35:P37)</f>
        <v>268</v>
      </c>
      <c r="Q38" s="37">
        <f>SUM(Q35:Q37)</f>
        <v>149</v>
      </c>
      <c r="R38" s="40">
        <f t="shared" si="10"/>
        <v>0.5559701492537313</v>
      </c>
    </row>
    <row r="39" spans="1:18" ht="12.75">
      <c r="A39" s="54" t="s">
        <v>44</v>
      </c>
      <c r="B39" s="3" t="s">
        <v>10</v>
      </c>
      <c r="C39" s="2">
        <v>11</v>
      </c>
      <c r="D39" s="2">
        <v>0</v>
      </c>
      <c r="E39" s="2">
        <v>0</v>
      </c>
      <c r="F39" s="37">
        <f aca="true" t="shared" si="11" ref="F39:F46">C39+D39-E39</f>
        <v>11</v>
      </c>
      <c r="G39" s="2">
        <v>11</v>
      </c>
      <c r="H39" s="2">
        <v>0</v>
      </c>
      <c r="I39" s="38">
        <f>F39-G39-H39</f>
        <v>0</v>
      </c>
      <c r="J39" s="39">
        <v>0</v>
      </c>
      <c r="K39" s="2">
        <v>0</v>
      </c>
      <c r="L39" s="2">
        <v>0</v>
      </c>
      <c r="M39" s="2">
        <v>0</v>
      </c>
      <c r="N39" s="2" t="s">
        <v>21</v>
      </c>
      <c r="O39" s="40">
        <f t="shared" si="9"/>
        <v>1</v>
      </c>
      <c r="P39" s="2">
        <v>9</v>
      </c>
      <c r="Q39" s="2">
        <v>7</v>
      </c>
      <c r="R39" s="40">
        <f t="shared" si="10"/>
        <v>0.7777777777777778</v>
      </c>
    </row>
    <row r="40" spans="1:18" ht="12.75">
      <c r="A40" s="55"/>
      <c r="B40" s="5" t="s">
        <v>11</v>
      </c>
      <c r="C40" s="2">
        <v>7</v>
      </c>
      <c r="D40" s="2">
        <v>0</v>
      </c>
      <c r="E40" s="2">
        <v>0</v>
      </c>
      <c r="F40" s="37">
        <f t="shared" si="11"/>
        <v>7</v>
      </c>
      <c r="G40" s="2">
        <v>7</v>
      </c>
      <c r="H40" s="2">
        <v>0</v>
      </c>
      <c r="I40" s="38">
        <f>F40-G40</f>
        <v>0</v>
      </c>
      <c r="J40" s="39">
        <v>0</v>
      </c>
      <c r="K40" s="2">
        <v>0</v>
      </c>
      <c r="L40" s="2">
        <v>0</v>
      </c>
      <c r="M40" s="2">
        <v>0</v>
      </c>
      <c r="N40" s="2">
        <v>0</v>
      </c>
      <c r="O40" s="40">
        <f t="shared" si="9"/>
        <v>1</v>
      </c>
      <c r="P40" s="2">
        <v>7</v>
      </c>
      <c r="Q40" s="2">
        <v>5</v>
      </c>
      <c r="R40" s="40">
        <f t="shared" si="10"/>
        <v>0.7142857142857143</v>
      </c>
    </row>
    <row r="41" spans="1:18" ht="12.75">
      <c r="A41" s="55"/>
      <c r="B41" s="5" t="s">
        <v>12</v>
      </c>
      <c r="C41" s="2">
        <v>0</v>
      </c>
      <c r="D41" s="2">
        <v>0</v>
      </c>
      <c r="E41" s="2">
        <v>0</v>
      </c>
      <c r="F41" s="37">
        <f t="shared" si="11"/>
        <v>0</v>
      </c>
      <c r="G41" s="2">
        <v>0</v>
      </c>
      <c r="H41" s="2">
        <v>0</v>
      </c>
      <c r="I41" s="38">
        <f>F41-G41</f>
        <v>0</v>
      </c>
      <c r="J41" s="39">
        <v>0</v>
      </c>
      <c r="K41" s="2">
        <v>0</v>
      </c>
      <c r="L41" s="2">
        <v>0</v>
      </c>
      <c r="M41" s="2">
        <v>0</v>
      </c>
      <c r="N41" s="2">
        <v>0</v>
      </c>
      <c r="O41" s="40" t="e">
        <f t="shared" si="9"/>
        <v>#DIV/0!</v>
      </c>
      <c r="P41" s="2">
        <v>0</v>
      </c>
      <c r="Q41" s="2">
        <v>0</v>
      </c>
      <c r="R41" s="40" t="e">
        <f t="shared" si="10"/>
        <v>#DIV/0!</v>
      </c>
    </row>
    <row r="42" spans="1:18" ht="12.75">
      <c r="A42" s="56"/>
      <c r="B42" s="6" t="s">
        <v>13</v>
      </c>
      <c r="C42" s="37">
        <f>SUM(C39:C41)</f>
        <v>18</v>
      </c>
      <c r="D42" s="37">
        <f>SUM(D39:D41)</f>
        <v>0</v>
      </c>
      <c r="E42" s="37">
        <f>SUM(E39:E41)</f>
        <v>0</v>
      </c>
      <c r="F42" s="37">
        <f t="shared" si="11"/>
        <v>18</v>
      </c>
      <c r="G42" s="37">
        <f>SUM(G39:G41)</f>
        <v>18</v>
      </c>
      <c r="H42" s="37"/>
      <c r="I42" s="38">
        <f>F42-G42</f>
        <v>0</v>
      </c>
      <c r="J42" s="37">
        <v>0</v>
      </c>
      <c r="K42" s="37">
        <f>SUM(K39:K41)</f>
        <v>0</v>
      </c>
      <c r="L42" s="37">
        <f>SUM(L39:L41)</f>
        <v>0</v>
      </c>
      <c r="M42" s="37">
        <f>SUM(M39:M41)</f>
        <v>0</v>
      </c>
      <c r="N42" s="37">
        <f>SUM(N39:N41)</f>
        <v>0</v>
      </c>
      <c r="O42" s="40">
        <f t="shared" si="9"/>
        <v>1</v>
      </c>
      <c r="P42" s="37">
        <f>SUM(P39:P41)</f>
        <v>16</v>
      </c>
      <c r="Q42" s="37">
        <f>SUM(Q39:Q41)</f>
        <v>12</v>
      </c>
      <c r="R42" s="40">
        <f t="shared" si="10"/>
        <v>0.75</v>
      </c>
    </row>
    <row r="43" spans="1:18" ht="12.75">
      <c r="A43" s="65" t="s">
        <v>34</v>
      </c>
      <c r="B43" s="33" t="s">
        <v>10</v>
      </c>
      <c r="C43" s="36">
        <v>4</v>
      </c>
      <c r="D43" s="36">
        <v>0</v>
      </c>
      <c r="E43" s="36">
        <v>0</v>
      </c>
      <c r="F43" s="41">
        <f t="shared" si="11"/>
        <v>4</v>
      </c>
      <c r="G43" s="36">
        <v>3</v>
      </c>
      <c r="H43" s="36">
        <v>0</v>
      </c>
      <c r="I43" s="42">
        <f>F43-G43-H43</f>
        <v>1</v>
      </c>
      <c r="J43" s="43">
        <v>0</v>
      </c>
      <c r="K43" s="36">
        <v>1</v>
      </c>
      <c r="L43" s="36">
        <v>0</v>
      </c>
      <c r="M43" s="36">
        <v>0</v>
      </c>
      <c r="N43" s="36" t="s">
        <v>21</v>
      </c>
      <c r="O43" s="44">
        <f t="shared" si="9"/>
        <v>0.75</v>
      </c>
      <c r="P43" s="36">
        <v>4</v>
      </c>
      <c r="Q43" s="36">
        <v>1</v>
      </c>
      <c r="R43" s="44">
        <f t="shared" si="10"/>
        <v>0.25</v>
      </c>
    </row>
    <row r="44" spans="1:18" ht="12.75">
      <c r="A44" s="65"/>
      <c r="B44" s="34" t="s">
        <v>11</v>
      </c>
      <c r="C44" s="36">
        <v>10</v>
      </c>
      <c r="D44" s="36">
        <v>0</v>
      </c>
      <c r="E44" s="36">
        <v>0</v>
      </c>
      <c r="F44" s="41">
        <f t="shared" si="11"/>
        <v>10</v>
      </c>
      <c r="G44" s="36">
        <v>10</v>
      </c>
      <c r="H44" s="36">
        <v>0</v>
      </c>
      <c r="I44" s="42">
        <f>F44-G44</f>
        <v>0</v>
      </c>
      <c r="J44" s="43">
        <v>0</v>
      </c>
      <c r="K44" s="36">
        <v>0</v>
      </c>
      <c r="L44" s="36">
        <v>0</v>
      </c>
      <c r="M44" s="36">
        <v>0</v>
      </c>
      <c r="N44" s="36">
        <v>0</v>
      </c>
      <c r="O44" s="44">
        <f t="shared" si="9"/>
        <v>1</v>
      </c>
      <c r="P44" s="36">
        <v>10</v>
      </c>
      <c r="Q44" s="36">
        <v>3</v>
      </c>
      <c r="R44" s="44">
        <f t="shared" si="10"/>
        <v>0.3</v>
      </c>
    </row>
    <row r="45" spans="1:18" ht="12.75">
      <c r="A45" s="65"/>
      <c r="B45" s="34" t="s">
        <v>12</v>
      </c>
      <c r="C45" s="36">
        <v>0</v>
      </c>
      <c r="D45" s="36">
        <v>0</v>
      </c>
      <c r="E45" s="36">
        <v>0</v>
      </c>
      <c r="F45" s="41">
        <f t="shared" si="11"/>
        <v>0</v>
      </c>
      <c r="G45" s="36">
        <v>0</v>
      </c>
      <c r="H45" s="36">
        <v>0</v>
      </c>
      <c r="I45" s="42">
        <f>F45-G45</f>
        <v>0</v>
      </c>
      <c r="J45" s="43">
        <v>0</v>
      </c>
      <c r="K45" s="36">
        <v>0</v>
      </c>
      <c r="L45" s="36">
        <v>0</v>
      </c>
      <c r="M45" s="36">
        <v>0</v>
      </c>
      <c r="N45" s="36">
        <v>0</v>
      </c>
      <c r="O45" s="44" t="e">
        <f t="shared" si="9"/>
        <v>#DIV/0!</v>
      </c>
      <c r="P45" s="36">
        <v>0</v>
      </c>
      <c r="Q45" s="36">
        <v>0</v>
      </c>
      <c r="R45" s="44" t="e">
        <f t="shared" si="10"/>
        <v>#DIV/0!</v>
      </c>
    </row>
    <row r="46" spans="1:18" ht="12.75">
      <c r="A46" s="65"/>
      <c r="B46" s="35" t="s">
        <v>13</v>
      </c>
      <c r="C46" s="41">
        <f>SUM(C43:C45)</f>
        <v>14</v>
      </c>
      <c r="D46" s="41">
        <f>SUM(D43:D45)</f>
        <v>0</v>
      </c>
      <c r="E46" s="41">
        <f>SUM(E43:E45)</f>
        <v>0</v>
      </c>
      <c r="F46" s="41">
        <f t="shared" si="11"/>
        <v>14</v>
      </c>
      <c r="G46" s="41">
        <f>SUM(G43:G45)</f>
        <v>13</v>
      </c>
      <c r="H46" s="41"/>
      <c r="I46" s="42">
        <f>F46-G46</f>
        <v>1</v>
      </c>
      <c r="J46" s="41">
        <v>0</v>
      </c>
      <c r="K46" s="41">
        <f>SUM(K43:K45)</f>
        <v>1</v>
      </c>
      <c r="L46" s="41">
        <f>SUM(L43:L45)</f>
        <v>0</v>
      </c>
      <c r="M46" s="41">
        <f>SUM(M43:M45)</f>
        <v>0</v>
      </c>
      <c r="N46" s="41">
        <f>SUM(N43:N45)</f>
        <v>0</v>
      </c>
      <c r="O46" s="44">
        <f>G46/F46</f>
        <v>0.9285714285714286</v>
      </c>
      <c r="P46" s="41">
        <f>SUM(P43:P45)</f>
        <v>14</v>
      </c>
      <c r="Q46" s="41">
        <f>SUM(Q43:Q45)</f>
        <v>4</v>
      </c>
      <c r="R46" s="44">
        <f t="shared" si="10"/>
        <v>0.2857142857142857</v>
      </c>
    </row>
    <row r="47" spans="1:18" ht="12.75">
      <c r="A47" s="54" t="s">
        <v>45</v>
      </c>
      <c r="B47" s="3" t="s">
        <v>10</v>
      </c>
      <c r="C47" s="2">
        <v>4</v>
      </c>
      <c r="D47" s="2">
        <v>0</v>
      </c>
      <c r="E47" s="2">
        <v>0</v>
      </c>
      <c r="F47" s="37">
        <f aca="true" t="shared" si="12" ref="F47:F54">C47+D47-E47</f>
        <v>4</v>
      </c>
      <c r="G47" s="2">
        <v>4</v>
      </c>
      <c r="H47" s="2">
        <v>0</v>
      </c>
      <c r="I47" s="38">
        <f>F47-G47-H47</f>
        <v>0</v>
      </c>
      <c r="J47" s="39">
        <v>0</v>
      </c>
      <c r="K47" s="2">
        <v>0</v>
      </c>
      <c r="L47" s="2">
        <v>0</v>
      </c>
      <c r="M47" s="2">
        <v>0</v>
      </c>
      <c r="N47" s="2" t="s">
        <v>21</v>
      </c>
      <c r="O47" s="40">
        <f aca="true" t="shared" si="13" ref="O47:O54">G47/F47</f>
        <v>1</v>
      </c>
      <c r="P47" s="2">
        <v>4</v>
      </c>
      <c r="Q47" s="2">
        <v>1</v>
      </c>
      <c r="R47" s="40">
        <f aca="true" t="shared" si="14" ref="R47:R54">Q47/P47</f>
        <v>0.25</v>
      </c>
    </row>
    <row r="48" spans="1:18" ht="12.75">
      <c r="A48" s="55"/>
      <c r="B48" s="5" t="s">
        <v>11</v>
      </c>
      <c r="C48" s="2">
        <v>0</v>
      </c>
      <c r="D48" s="2">
        <v>0</v>
      </c>
      <c r="E48" s="2">
        <v>0</v>
      </c>
      <c r="F48" s="37">
        <f t="shared" si="12"/>
        <v>0</v>
      </c>
      <c r="G48" s="2">
        <v>0</v>
      </c>
      <c r="H48" s="2">
        <v>0</v>
      </c>
      <c r="I48" s="38">
        <f>F48-G48</f>
        <v>0</v>
      </c>
      <c r="J48" s="39">
        <v>0</v>
      </c>
      <c r="K48" s="2">
        <v>0</v>
      </c>
      <c r="L48" s="2">
        <v>0</v>
      </c>
      <c r="M48" s="2">
        <v>0</v>
      </c>
      <c r="N48" s="2">
        <v>0</v>
      </c>
      <c r="O48" s="40" t="e">
        <f t="shared" si="13"/>
        <v>#DIV/0!</v>
      </c>
      <c r="P48" s="2">
        <v>0</v>
      </c>
      <c r="Q48" s="2">
        <v>0</v>
      </c>
      <c r="R48" s="40" t="e">
        <f t="shared" si="14"/>
        <v>#DIV/0!</v>
      </c>
    </row>
    <row r="49" spans="1:18" ht="12.75">
      <c r="A49" s="55"/>
      <c r="B49" s="5" t="s">
        <v>12</v>
      </c>
      <c r="C49" s="2">
        <v>0</v>
      </c>
      <c r="D49" s="2">
        <v>0</v>
      </c>
      <c r="E49" s="2">
        <v>0</v>
      </c>
      <c r="F49" s="37">
        <f t="shared" si="12"/>
        <v>0</v>
      </c>
      <c r="G49" s="2">
        <v>0</v>
      </c>
      <c r="H49" s="2">
        <v>0</v>
      </c>
      <c r="I49" s="38">
        <f>F49-G49</f>
        <v>0</v>
      </c>
      <c r="J49" s="39">
        <v>0</v>
      </c>
      <c r="K49" s="2">
        <v>0</v>
      </c>
      <c r="L49" s="2">
        <v>0</v>
      </c>
      <c r="M49" s="2">
        <v>0</v>
      </c>
      <c r="N49" s="2">
        <v>0</v>
      </c>
      <c r="O49" s="40" t="e">
        <f t="shared" si="13"/>
        <v>#DIV/0!</v>
      </c>
      <c r="P49" s="2">
        <v>0</v>
      </c>
      <c r="Q49" s="2">
        <v>0</v>
      </c>
      <c r="R49" s="40" t="e">
        <f t="shared" si="14"/>
        <v>#DIV/0!</v>
      </c>
    </row>
    <row r="50" spans="1:18" ht="12.75">
      <c r="A50" s="56"/>
      <c r="B50" s="6" t="s">
        <v>13</v>
      </c>
      <c r="C50" s="37">
        <f>SUM(C47:C49)</f>
        <v>4</v>
      </c>
      <c r="D50" s="37">
        <f>SUM(D47:D49)</f>
        <v>0</v>
      </c>
      <c r="E50" s="37">
        <f>SUM(E47:E49)</f>
        <v>0</v>
      </c>
      <c r="F50" s="37">
        <f t="shared" si="12"/>
        <v>4</v>
      </c>
      <c r="G50" s="37">
        <f>SUM(G47:G49)</f>
        <v>4</v>
      </c>
      <c r="H50" s="37">
        <v>0</v>
      </c>
      <c r="I50" s="38">
        <f>F50-G50</f>
        <v>0</v>
      </c>
      <c r="J50" s="37">
        <v>0</v>
      </c>
      <c r="K50" s="37">
        <f>SUM(K47:K49)</f>
        <v>0</v>
      </c>
      <c r="L50" s="37">
        <f>SUM(L47:L49)</f>
        <v>0</v>
      </c>
      <c r="M50" s="37">
        <f>SUM(M47:M49)</f>
        <v>0</v>
      </c>
      <c r="N50" s="37">
        <f>SUM(N47:N49)</f>
        <v>0</v>
      </c>
      <c r="O50" s="40">
        <f t="shared" si="13"/>
        <v>1</v>
      </c>
      <c r="P50" s="37">
        <f>SUM(P47:P49)</f>
        <v>4</v>
      </c>
      <c r="Q50" s="37">
        <f>SUM(Q47:Q49)</f>
        <v>1</v>
      </c>
      <c r="R50" s="40">
        <f t="shared" si="14"/>
        <v>0.25</v>
      </c>
    </row>
    <row r="51" spans="1:18" ht="12.75">
      <c r="A51" s="54" t="s">
        <v>35</v>
      </c>
      <c r="B51" s="3" t="s">
        <v>10</v>
      </c>
      <c r="C51" s="2">
        <v>5</v>
      </c>
      <c r="D51" s="2">
        <v>0</v>
      </c>
      <c r="E51" s="2">
        <v>0</v>
      </c>
      <c r="F51" s="37">
        <f t="shared" si="12"/>
        <v>5</v>
      </c>
      <c r="G51" s="2">
        <v>5</v>
      </c>
      <c r="H51" s="2">
        <v>0</v>
      </c>
      <c r="I51" s="38">
        <f>F51-G51-H51</f>
        <v>0</v>
      </c>
      <c r="J51" s="39">
        <v>0</v>
      </c>
      <c r="K51" s="2">
        <v>0</v>
      </c>
      <c r="L51" s="2">
        <v>0</v>
      </c>
      <c r="M51" s="2">
        <v>0</v>
      </c>
      <c r="N51" s="2" t="s">
        <v>21</v>
      </c>
      <c r="O51" s="40">
        <f t="shared" si="13"/>
        <v>1</v>
      </c>
      <c r="P51" s="2">
        <v>5</v>
      </c>
      <c r="Q51" s="2">
        <v>4</v>
      </c>
      <c r="R51" s="40">
        <f t="shared" si="14"/>
        <v>0.8</v>
      </c>
    </row>
    <row r="52" spans="1:18" ht="12.75">
      <c r="A52" s="55"/>
      <c r="B52" s="5" t="s">
        <v>11</v>
      </c>
      <c r="C52" s="2">
        <v>9</v>
      </c>
      <c r="D52" s="2">
        <v>0</v>
      </c>
      <c r="E52" s="2">
        <v>0</v>
      </c>
      <c r="F52" s="37">
        <f t="shared" si="12"/>
        <v>9</v>
      </c>
      <c r="G52" s="2">
        <v>9</v>
      </c>
      <c r="H52" s="2">
        <v>0</v>
      </c>
      <c r="I52" s="38">
        <f>F52-G52</f>
        <v>0</v>
      </c>
      <c r="J52" s="39">
        <v>0</v>
      </c>
      <c r="K52" s="2">
        <v>0</v>
      </c>
      <c r="L52" s="2">
        <v>0</v>
      </c>
      <c r="M52" s="2">
        <v>0</v>
      </c>
      <c r="N52" s="2">
        <v>0</v>
      </c>
      <c r="O52" s="40">
        <f t="shared" si="13"/>
        <v>1</v>
      </c>
      <c r="P52" s="2">
        <v>9</v>
      </c>
      <c r="Q52" s="2">
        <v>8</v>
      </c>
      <c r="R52" s="40">
        <f t="shared" si="14"/>
        <v>0.8888888888888888</v>
      </c>
    </row>
    <row r="53" spans="1:18" ht="12.75">
      <c r="A53" s="55"/>
      <c r="B53" s="5" t="s">
        <v>12</v>
      </c>
      <c r="C53" s="2">
        <v>0</v>
      </c>
      <c r="D53" s="2">
        <v>0</v>
      </c>
      <c r="E53" s="2">
        <v>0</v>
      </c>
      <c r="F53" s="37">
        <f t="shared" si="12"/>
        <v>0</v>
      </c>
      <c r="G53" s="2">
        <v>0</v>
      </c>
      <c r="H53" s="2">
        <v>0</v>
      </c>
      <c r="I53" s="38">
        <f>F53-G53</f>
        <v>0</v>
      </c>
      <c r="J53" s="39">
        <v>0</v>
      </c>
      <c r="K53" s="2">
        <v>0</v>
      </c>
      <c r="L53" s="2">
        <v>0</v>
      </c>
      <c r="M53" s="2">
        <v>0</v>
      </c>
      <c r="N53" s="2">
        <v>0</v>
      </c>
      <c r="O53" s="40" t="e">
        <f t="shared" si="13"/>
        <v>#DIV/0!</v>
      </c>
      <c r="P53" s="2">
        <v>0</v>
      </c>
      <c r="Q53" s="2">
        <v>0</v>
      </c>
      <c r="R53" s="40" t="e">
        <f t="shared" si="14"/>
        <v>#DIV/0!</v>
      </c>
    </row>
    <row r="54" spans="1:18" ht="12.75">
      <c r="A54" s="56"/>
      <c r="B54" s="6" t="s">
        <v>13</v>
      </c>
      <c r="C54" s="37">
        <f>SUM(C51:C53)</f>
        <v>14</v>
      </c>
      <c r="D54" s="37">
        <f>SUM(D51:D53)</f>
        <v>0</v>
      </c>
      <c r="E54" s="37">
        <f>SUM(E51:E53)</f>
        <v>0</v>
      </c>
      <c r="F54" s="37">
        <f t="shared" si="12"/>
        <v>14</v>
      </c>
      <c r="G54" s="37">
        <f>SUM(G51:G53)</f>
        <v>14</v>
      </c>
      <c r="H54" s="37">
        <v>0</v>
      </c>
      <c r="I54" s="38">
        <f>F54-G54</f>
        <v>0</v>
      </c>
      <c r="J54" s="37">
        <v>0</v>
      </c>
      <c r="K54" s="37">
        <f>SUM(K51:K53)</f>
        <v>0</v>
      </c>
      <c r="L54" s="37">
        <f>SUM(L51:L53)</f>
        <v>0</v>
      </c>
      <c r="M54" s="37">
        <f>SUM(M51:M53)</f>
        <v>0</v>
      </c>
      <c r="N54" s="37">
        <f>SUM(N51:N53)</f>
        <v>0</v>
      </c>
      <c r="O54" s="40">
        <f t="shared" si="13"/>
        <v>1</v>
      </c>
      <c r="P54" s="37">
        <f>SUM(P51:P53)</f>
        <v>14</v>
      </c>
      <c r="Q54" s="37">
        <f>SUM(Q51:Q53)</f>
        <v>12</v>
      </c>
      <c r="R54" s="40">
        <f t="shared" si="14"/>
        <v>0.8571428571428571</v>
      </c>
    </row>
    <row r="55" spans="1:18" ht="12.75">
      <c r="A55" s="54" t="s">
        <v>46</v>
      </c>
      <c r="B55" s="3" t="s">
        <v>10</v>
      </c>
      <c r="C55" s="2">
        <v>16</v>
      </c>
      <c r="D55" s="2">
        <v>0</v>
      </c>
      <c r="E55" s="2">
        <v>0</v>
      </c>
      <c r="F55" s="37">
        <f aca="true" t="shared" si="15" ref="F55:F62">C55+D55-E55</f>
        <v>16</v>
      </c>
      <c r="G55" s="2">
        <v>16</v>
      </c>
      <c r="H55" s="2">
        <v>0</v>
      </c>
      <c r="I55" s="38">
        <f>F55-G55-H55</f>
        <v>0</v>
      </c>
      <c r="J55" s="39">
        <v>0</v>
      </c>
      <c r="K55" s="2">
        <v>0</v>
      </c>
      <c r="L55" s="2">
        <v>0</v>
      </c>
      <c r="M55" s="2">
        <v>0</v>
      </c>
      <c r="N55" s="2">
        <v>0</v>
      </c>
      <c r="O55" s="40">
        <f aca="true" t="shared" si="16" ref="O55:O62">G55/F55</f>
        <v>1</v>
      </c>
      <c r="P55" s="2">
        <v>13</v>
      </c>
      <c r="Q55" s="2">
        <v>9</v>
      </c>
      <c r="R55" s="40">
        <f aca="true" t="shared" si="17" ref="R55:R62">Q55/P55</f>
        <v>0.6923076923076923</v>
      </c>
    </row>
    <row r="56" spans="1:18" ht="12.75">
      <c r="A56" s="55"/>
      <c r="B56" s="5" t="s">
        <v>11</v>
      </c>
      <c r="C56" s="2">
        <v>22</v>
      </c>
      <c r="D56" s="2">
        <v>0</v>
      </c>
      <c r="E56" s="2">
        <v>0</v>
      </c>
      <c r="F56" s="37">
        <f t="shared" si="15"/>
        <v>22</v>
      </c>
      <c r="G56" s="2">
        <v>22</v>
      </c>
      <c r="H56" s="2">
        <v>0</v>
      </c>
      <c r="I56" s="38">
        <f>F56-G56</f>
        <v>0</v>
      </c>
      <c r="J56" s="39">
        <v>0</v>
      </c>
      <c r="K56" s="2">
        <v>0</v>
      </c>
      <c r="L56" s="2">
        <v>0</v>
      </c>
      <c r="M56" s="2">
        <v>0</v>
      </c>
      <c r="N56" s="2">
        <v>0</v>
      </c>
      <c r="O56" s="40">
        <f t="shared" si="16"/>
        <v>1</v>
      </c>
      <c r="P56" s="2">
        <v>22</v>
      </c>
      <c r="Q56" s="2">
        <v>5</v>
      </c>
      <c r="R56" s="40">
        <f t="shared" si="17"/>
        <v>0.22727272727272727</v>
      </c>
    </row>
    <row r="57" spans="1:18" ht="12.75">
      <c r="A57" s="55"/>
      <c r="B57" s="5" t="s">
        <v>12</v>
      </c>
      <c r="C57" s="2">
        <v>0</v>
      </c>
      <c r="D57" s="2">
        <v>0</v>
      </c>
      <c r="E57" s="2">
        <v>0</v>
      </c>
      <c r="F57" s="37">
        <f t="shared" si="15"/>
        <v>0</v>
      </c>
      <c r="G57" s="2">
        <v>0</v>
      </c>
      <c r="H57" s="2">
        <v>0</v>
      </c>
      <c r="I57" s="38">
        <f>F57-G57</f>
        <v>0</v>
      </c>
      <c r="J57" s="39">
        <v>0</v>
      </c>
      <c r="K57" s="2">
        <v>0</v>
      </c>
      <c r="L57" s="2">
        <v>0</v>
      </c>
      <c r="M57" s="2">
        <v>0</v>
      </c>
      <c r="N57" s="2">
        <v>0</v>
      </c>
      <c r="O57" s="40" t="e">
        <f t="shared" si="16"/>
        <v>#DIV/0!</v>
      </c>
      <c r="P57" s="2">
        <v>0</v>
      </c>
      <c r="Q57" s="2">
        <v>0</v>
      </c>
      <c r="R57" s="40" t="e">
        <f t="shared" si="17"/>
        <v>#DIV/0!</v>
      </c>
    </row>
    <row r="58" spans="1:18" ht="12.75">
      <c r="A58" s="56"/>
      <c r="B58" s="6" t="s">
        <v>13</v>
      </c>
      <c r="C58" s="37">
        <f>SUM(C55:C57)</f>
        <v>38</v>
      </c>
      <c r="D58" s="37">
        <f>SUM(D55:D57)</f>
        <v>0</v>
      </c>
      <c r="E58" s="37">
        <f>SUM(E55:E57)</f>
        <v>0</v>
      </c>
      <c r="F58" s="37">
        <f t="shared" si="15"/>
        <v>38</v>
      </c>
      <c r="G58" s="37">
        <f>SUM(G55:G57)</f>
        <v>38</v>
      </c>
      <c r="H58" s="37">
        <v>0</v>
      </c>
      <c r="I58" s="38">
        <f>F58-G58</f>
        <v>0</v>
      </c>
      <c r="J58" s="37">
        <v>0</v>
      </c>
      <c r="K58" s="37">
        <f>SUM(K55:K57)</f>
        <v>0</v>
      </c>
      <c r="L58" s="37">
        <f>SUM(L55:L57)</f>
        <v>0</v>
      </c>
      <c r="M58" s="37">
        <f>SUM(M55:M57)</f>
        <v>0</v>
      </c>
      <c r="N58" s="37">
        <f>SUM(N55:N57)</f>
        <v>0</v>
      </c>
      <c r="O58" s="40">
        <f t="shared" si="16"/>
        <v>1</v>
      </c>
      <c r="P58" s="37">
        <f>SUM(P55:P57)</f>
        <v>35</v>
      </c>
      <c r="Q58" s="37">
        <f>SUM(Q55:Q57)</f>
        <v>14</v>
      </c>
      <c r="R58" s="40">
        <f t="shared" si="17"/>
        <v>0.4</v>
      </c>
    </row>
    <row r="59" spans="1:18" ht="12.75">
      <c r="A59" s="54" t="s">
        <v>47</v>
      </c>
      <c r="B59" s="3" t="s">
        <v>10</v>
      </c>
      <c r="C59" s="36">
        <v>49</v>
      </c>
      <c r="D59" s="2">
        <v>0</v>
      </c>
      <c r="E59" s="2">
        <v>1</v>
      </c>
      <c r="F59" s="37">
        <f t="shared" si="15"/>
        <v>48</v>
      </c>
      <c r="G59" s="2">
        <v>48</v>
      </c>
      <c r="H59" s="2">
        <v>0</v>
      </c>
      <c r="I59" s="38">
        <f>F59-G59-H59</f>
        <v>0</v>
      </c>
      <c r="J59" s="39">
        <v>0</v>
      </c>
      <c r="K59" s="2">
        <v>0</v>
      </c>
      <c r="L59" s="2">
        <v>0</v>
      </c>
      <c r="M59" s="2">
        <v>0</v>
      </c>
      <c r="N59" s="2" t="s">
        <v>21</v>
      </c>
      <c r="O59" s="40">
        <f t="shared" si="16"/>
        <v>1</v>
      </c>
      <c r="P59" s="2">
        <v>39</v>
      </c>
      <c r="Q59" s="2">
        <v>25</v>
      </c>
      <c r="R59" s="40">
        <f t="shared" si="17"/>
        <v>0.6410256410256411</v>
      </c>
    </row>
    <row r="60" spans="1:18" ht="12.75">
      <c r="A60" s="55"/>
      <c r="B60" s="5" t="s">
        <v>11</v>
      </c>
      <c r="C60" s="36">
        <v>67</v>
      </c>
      <c r="D60" s="2">
        <v>0</v>
      </c>
      <c r="E60" s="2">
        <v>1</v>
      </c>
      <c r="F60" s="37">
        <f t="shared" si="15"/>
        <v>66</v>
      </c>
      <c r="G60" s="2">
        <v>65</v>
      </c>
      <c r="H60" s="2">
        <v>0</v>
      </c>
      <c r="I60" s="38">
        <f>F60-G60</f>
        <v>1</v>
      </c>
      <c r="J60" s="39">
        <v>1</v>
      </c>
      <c r="K60" s="2">
        <v>0</v>
      </c>
      <c r="L60" s="2">
        <v>0</v>
      </c>
      <c r="M60" s="2">
        <v>0</v>
      </c>
      <c r="N60" s="2">
        <v>0</v>
      </c>
      <c r="O60" s="40">
        <f t="shared" si="16"/>
        <v>0.9848484848484849</v>
      </c>
      <c r="P60" s="2">
        <v>66</v>
      </c>
      <c r="Q60" s="2">
        <v>28</v>
      </c>
      <c r="R60" s="40">
        <f t="shared" si="17"/>
        <v>0.42424242424242425</v>
      </c>
    </row>
    <row r="61" spans="1:18" ht="12.75">
      <c r="A61" s="55"/>
      <c r="B61" s="5" t="s">
        <v>12</v>
      </c>
      <c r="C61" s="36">
        <v>10</v>
      </c>
      <c r="D61" s="2">
        <v>0</v>
      </c>
      <c r="E61" s="2">
        <v>0</v>
      </c>
      <c r="F61" s="37">
        <f t="shared" si="15"/>
        <v>10</v>
      </c>
      <c r="G61" s="2">
        <v>10</v>
      </c>
      <c r="H61" s="2">
        <v>0</v>
      </c>
      <c r="I61" s="38">
        <f>F61-G61</f>
        <v>0</v>
      </c>
      <c r="J61" s="39">
        <v>0</v>
      </c>
      <c r="K61" s="2">
        <v>0</v>
      </c>
      <c r="L61" s="2">
        <v>0</v>
      </c>
      <c r="M61" s="2">
        <v>0</v>
      </c>
      <c r="N61" s="2">
        <v>0</v>
      </c>
      <c r="O61" s="40">
        <f t="shared" si="16"/>
        <v>1</v>
      </c>
      <c r="P61" s="2">
        <v>10</v>
      </c>
      <c r="Q61" s="2">
        <v>5</v>
      </c>
      <c r="R61" s="40">
        <f t="shared" si="17"/>
        <v>0.5</v>
      </c>
    </row>
    <row r="62" spans="1:18" ht="12.75">
      <c r="A62" s="56"/>
      <c r="B62" s="6" t="s">
        <v>13</v>
      </c>
      <c r="C62" s="37">
        <f>SUM(C59:C61)</f>
        <v>126</v>
      </c>
      <c r="D62" s="37">
        <f>SUM(D59:D61)</f>
        <v>0</v>
      </c>
      <c r="E62" s="37">
        <f>SUM(E59:E61)</f>
        <v>2</v>
      </c>
      <c r="F62" s="37">
        <f t="shared" si="15"/>
        <v>124</v>
      </c>
      <c r="G62" s="37">
        <f>SUM(G59:G61)</f>
        <v>123</v>
      </c>
      <c r="H62" s="37">
        <v>0</v>
      </c>
      <c r="I62" s="38">
        <f>F62-G62</f>
        <v>1</v>
      </c>
      <c r="J62" s="37">
        <v>1</v>
      </c>
      <c r="K62" s="37">
        <f>SUM(K59:K61)</f>
        <v>0</v>
      </c>
      <c r="L62" s="37">
        <f>SUM(L59:L61)</f>
        <v>0</v>
      </c>
      <c r="M62" s="37">
        <f>SUM(M59:M61)</f>
        <v>0</v>
      </c>
      <c r="N62" s="37">
        <f>SUM(N59:N61)</f>
        <v>0</v>
      </c>
      <c r="O62" s="40">
        <f t="shared" si="16"/>
        <v>0.9919354838709677</v>
      </c>
      <c r="P62" s="37">
        <f>SUM(P59:P61)</f>
        <v>115</v>
      </c>
      <c r="Q62" s="37">
        <f>SUM(Q59:Q61)</f>
        <v>58</v>
      </c>
      <c r="R62" s="40">
        <f t="shared" si="17"/>
        <v>0.5043478260869565</v>
      </c>
    </row>
    <row r="63" spans="1:18" ht="12.75">
      <c r="A63" s="54" t="s">
        <v>36</v>
      </c>
      <c r="B63" s="3" t="s">
        <v>10</v>
      </c>
      <c r="C63" s="2">
        <v>88</v>
      </c>
      <c r="D63" s="2">
        <v>2</v>
      </c>
      <c r="E63" s="2">
        <v>0</v>
      </c>
      <c r="F63" s="37">
        <f aca="true" t="shared" si="18" ref="F63:F70">C63+D63-E63</f>
        <v>90</v>
      </c>
      <c r="G63" s="2">
        <v>90</v>
      </c>
      <c r="H63" s="2">
        <v>0</v>
      </c>
      <c r="I63" s="38">
        <v>0</v>
      </c>
      <c r="J63" s="39">
        <v>0</v>
      </c>
      <c r="K63" s="2">
        <v>0</v>
      </c>
      <c r="L63" s="2">
        <v>0</v>
      </c>
      <c r="M63" s="2">
        <v>0</v>
      </c>
      <c r="N63" s="2" t="s">
        <v>21</v>
      </c>
      <c r="O63" s="40">
        <f aca="true" t="shared" si="19" ref="O63:O70">G63/F63</f>
        <v>1</v>
      </c>
      <c r="P63" s="2">
        <v>90</v>
      </c>
      <c r="Q63" s="2">
        <v>38</v>
      </c>
      <c r="R63" s="40">
        <f aca="true" t="shared" si="20" ref="R63:R70">Q63/P63</f>
        <v>0.4222222222222222</v>
      </c>
    </row>
    <row r="64" spans="1:18" ht="12.75">
      <c r="A64" s="55"/>
      <c r="B64" s="5" t="s">
        <v>11</v>
      </c>
      <c r="C64" s="2">
        <v>84</v>
      </c>
      <c r="D64" s="2">
        <v>0</v>
      </c>
      <c r="E64" s="2">
        <v>1</v>
      </c>
      <c r="F64" s="37">
        <f t="shared" si="18"/>
        <v>83</v>
      </c>
      <c r="G64" s="2">
        <v>83</v>
      </c>
      <c r="H64" s="2">
        <v>0</v>
      </c>
      <c r="I64" s="38">
        <f>F64-G64</f>
        <v>0</v>
      </c>
      <c r="J64" s="39">
        <v>0</v>
      </c>
      <c r="K64" s="2">
        <v>0</v>
      </c>
      <c r="L64" s="2">
        <v>0</v>
      </c>
      <c r="M64" s="2">
        <v>0</v>
      </c>
      <c r="N64" s="2">
        <v>0</v>
      </c>
      <c r="O64" s="40">
        <f t="shared" si="19"/>
        <v>1</v>
      </c>
      <c r="P64" s="2">
        <v>83</v>
      </c>
      <c r="Q64" s="2">
        <v>32</v>
      </c>
      <c r="R64" s="40">
        <f t="shared" si="20"/>
        <v>0.3855421686746988</v>
      </c>
    </row>
    <row r="65" spans="1:18" ht="12.75">
      <c r="A65" s="55"/>
      <c r="B65" s="5" t="s">
        <v>12</v>
      </c>
      <c r="C65" s="2">
        <v>18</v>
      </c>
      <c r="D65" s="2">
        <v>0</v>
      </c>
      <c r="E65" s="2">
        <v>0</v>
      </c>
      <c r="F65" s="37">
        <f t="shared" si="18"/>
        <v>18</v>
      </c>
      <c r="G65" s="2">
        <v>18</v>
      </c>
      <c r="H65" s="2">
        <v>0</v>
      </c>
      <c r="I65" s="38">
        <f>F65-G65</f>
        <v>0</v>
      </c>
      <c r="J65" s="39">
        <v>0</v>
      </c>
      <c r="K65" s="2">
        <v>0</v>
      </c>
      <c r="L65" s="2">
        <v>0</v>
      </c>
      <c r="M65" s="2">
        <v>0</v>
      </c>
      <c r="N65" s="2">
        <v>0</v>
      </c>
      <c r="O65" s="40">
        <f t="shared" si="19"/>
        <v>1</v>
      </c>
      <c r="P65" s="2">
        <v>18</v>
      </c>
      <c r="Q65" s="2">
        <v>11</v>
      </c>
      <c r="R65" s="40">
        <f t="shared" si="20"/>
        <v>0.6111111111111112</v>
      </c>
    </row>
    <row r="66" spans="1:18" ht="12.75">
      <c r="A66" s="56"/>
      <c r="B66" s="6" t="s">
        <v>13</v>
      </c>
      <c r="C66" s="37">
        <f>SUM(C63:C65)</f>
        <v>190</v>
      </c>
      <c r="D66" s="37">
        <f>SUM(D63:D65)</f>
        <v>2</v>
      </c>
      <c r="E66" s="37">
        <f>SUM(E63:E65)</f>
        <v>1</v>
      </c>
      <c r="F66" s="37">
        <f t="shared" si="18"/>
        <v>191</v>
      </c>
      <c r="G66" s="37">
        <f>SUM(G63:G65)</f>
        <v>191</v>
      </c>
      <c r="H66" s="37">
        <v>0</v>
      </c>
      <c r="I66" s="38">
        <v>0</v>
      </c>
      <c r="J66" s="37">
        <v>0</v>
      </c>
      <c r="K66" s="37">
        <f>SUM(K63:K65)</f>
        <v>0</v>
      </c>
      <c r="L66" s="37">
        <f>SUM(L63:L65)</f>
        <v>0</v>
      </c>
      <c r="M66" s="37">
        <f>SUM(M63:M65)</f>
        <v>0</v>
      </c>
      <c r="N66" s="37">
        <f>SUM(N63:N65)</f>
        <v>0</v>
      </c>
      <c r="O66" s="40">
        <f t="shared" si="19"/>
        <v>1</v>
      </c>
      <c r="P66" s="37">
        <f>SUM(P63:P65)</f>
        <v>191</v>
      </c>
      <c r="Q66" s="37">
        <f>SUM(Q63:Q65)</f>
        <v>81</v>
      </c>
      <c r="R66" s="40">
        <f t="shared" si="20"/>
        <v>0.42408376963350786</v>
      </c>
    </row>
    <row r="67" spans="1:18" ht="12.75">
      <c r="A67" s="54" t="s">
        <v>37</v>
      </c>
      <c r="B67" s="3" t="s">
        <v>10</v>
      </c>
      <c r="C67" s="2">
        <v>6</v>
      </c>
      <c r="D67" s="2">
        <v>0</v>
      </c>
      <c r="E67" s="2">
        <v>0</v>
      </c>
      <c r="F67" s="37">
        <f t="shared" si="18"/>
        <v>6</v>
      </c>
      <c r="G67" s="2">
        <v>6</v>
      </c>
      <c r="H67" s="2">
        <v>0</v>
      </c>
      <c r="I67" s="38">
        <f>F67-G67-H67</f>
        <v>0</v>
      </c>
      <c r="J67" s="39">
        <v>0</v>
      </c>
      <c r="K67" s="2">
        <v>0</v>
      </c>
      <c r="L67" s="2">
        <v>0</v>
      </c>
      <c r="M67" s="2">
        <v>0</v>
      </c>
      <c r="N67" s="2" t="s">
        <v>21</v>
      </c>
      <c r="O67" s="40">
        <f t="shared" si="19"/>
        <v>1</v>
      </c>
      <c r="P67" s="2">
        <v>2</v>
      </c>
      <c r="Q67" s="2">
        <v>1</v>
      </c>
      <c r="R67" s="40">
        <f t="shared" si="20"/>
        <v>0.5</v>
      </c>
    </row>
    <row r="68" spans="1:18" ht="12.75">
      <c r="A68" s="55"/>
      <c r="B68" s="5" t="s">
        <v>11</v>
      </c>
      <c r="C68" s="2">
        <v>10</v>
      </c>
      <c r="D68" s="2">
        <v>1</v>
      </c>
      <c r="E68" s="2">
        <v>0</v>
      </c>
      <c r="F68" s="37">
        <f t="shared" si="18"/>
        <v>11</v>
      </c>
      <c r="G68" s="2">
        <v>11</v>
      </c>
      <c r="H68" s="2">
        <v>0</v>
      </c>
      <c r="I68" s="38">
        <f>F68-G68</f>
        <v>0</v>
      </c>
      <c r="J68" s="39">
        <v>0</v>
      </c>
      <c r="K68" s="2">
        <v>0</v>
      </c>
      <c r="L68" s="2">
        <v>0</v>
      </c>
      <c r="M68" s="2">
        <v>0</v>
      </c>
      <c r="N68" s="2">
        <v>0</v>
      </c>
      <c r="O68" s="40">
        <f t="shared" si="19"/>
        <v>1</v>
      </c>
      <c r="P68" s="2">
        <v>11</v>
      </c>
      <c r="Q68" s="2">
        <v>4</v>
      </c>
      <c r="R68" s="40">
        <f t="shared" si="20"/>
        <v>0.36363636363636365</v>
      </c>
    </row>
    <row r="69" spans="1:18" ht="12.75">
      <c r="A69" s="55"/>
      <c r="B69" s="5" t="s">
        <v>12</v>
      </c>
      <c r="C69" s="2">
        <v>0</v>
      </c>
      <c r="D69" s="2">
        <v>0</v>
      </c>
      <c r="E69" s="2">
        <v>0</v>
      </c>
      <c r="F69" s="37">
        <f t="shared" si="18"/>
        <v>0</v>
      </c>
      <c r="G69" s="2">
        <v>0</v>
      </c>
      <c r="H69" s="2">
        <v>0</v>
      </c>
      <c r="I69" s="38">
        <f>F69-G69</f>
        <v>0</v>
      </c>
      <c r="J69" s="39">
        <v>0</v>
      </c>
      <c r="K69" s="2">
        <v>0</v>
      </c>
      <c r="L69" s="2">
        <v>0</v>
      </c>
      <c r="M69" s="2">
        <v>0</v>
      </c>
      <c r="N69" s="2">
        <v>0</v>
      </c>
      <c r="O69" s="40" t="e">
        <f t="shared" si="19"/>
        <v>#DIV/0!</v>
      </c>
      <c r="P69" s="2">
        <v>0</v>
      </c>
      <c r="Q69" s="2">
        <v>0</v>
      </c>
      <c r="R69" s="40" t="e">
        <f t="shared" si="20"/>
        <v>#DIV/0!</v>
      </c>
    </row>
    <row r="70" spans="1:18" ht="12.75">
      <c r="A70" s="56"/>
      <c r="B70" s="6" t="s">
        <v>13</v>
      </c>
      <c r="C70" s="37">
        <f>SUM(C67:C69)</f>
        <v>16</v>
      </c>
      <c r="D70" s="37">
        <f>SUM(D67:D69)</f>
        <v>1</v>
      </c>
      <c r="E70" s="37">
        <f>SUM(E67:E69)</f>
        <v>0</v>
      </c>
      <c r="F70" s="37">
        <f t="shared" si="18"/>
        <v>17</v>
      </c>
      <c r="G70" s="37">
        <f>SUM(G67:G69)</f>
        <v>17</v>
      </c>
      <c r="H70" s="37">
        <v>0</v>
      </c>
      <c r="I70" s="38">
        <f>F70-G70</f>
        <v>0</v>
      </c>
      <c r="J70" s="37">
        <v>0</v>
      </c>
      <c r="K70" s="37">
        <f>SUM(K67:K69)</f>
        <v>0</v>
      </c>
      <c r="L70" s="37">
        <f>SUM(L67:L69)</f>
        <v>0</v>
      </c>
      <c r="M70" s="37">
        <f>SUM(M67:M69)</f>
        <v>0</v>
      </c>
      <c r="N70" s="37">
        <f>SUM(N67:N69)</f>
        <v>0</v>
      </c>
      <c r="O70" s="40">
        <f t="shared" si="19"/>
        <v>1</v>
      </c>
      <c r="P70" s="37">
        <f>SUM(P67:P69)</f>
        <v>13</v>
      </c>
      <c r="Q70" s="37">
        <f>SUM(Q67:Q69)</f>
        <v>5</v>
      </c>
      <c r="R70" s="40">
        <f t="shared" si="20"/>
        <v>0.38461538461538464</v>
      </c>
    </row>
    <row r="71" spans="1:18" ht="12.75">
      <c r="A71" s="54" t="s">
        <v>38</v>
      </c>
      <c r="B71" s="3" t="s">
        <v>10</v>
      </c>
      <c r="C71" s="2">
        <v>19</v>
      </c>
      <c r="D71" s="2">
        <v>0</v>
      </c>
      <c r="E71" s="2">
        <v>1</v>
      </c>
      <c r="F71" s="37">
        <f>C71+D71-E71</f>
        <v>18</v>
      </c>
      <c r="G71" s="2">
        <v>18</v>
      </c>
      <c r="H71" s="2">
        <v>0</v>
      </c>
      <c r="I71" s="38">
        <f>F71-G71-H71</f>
        <v>0</v>
      </c>
      <c r="J71" s="39">
        <v>0</v>
      </c>
      <c r="K71" s="2">
        <v>0</v>
      </c>
      <c r="L71" s="2">
        <v>0</v>
      </c>
      <c r="M71" s="2">
        <v>0</v>
      </c>
      <c r="N71" s="2" t="s">
        <v>21</v>
      </c>
      <c r="O71" s="40">
        <f aca="true" t="shared" si="21" ref="O71:O81">G71/F71</f>
        <v>1</v>
      </c>
      <c r="P71" s="2">
        <v>18</v>
      </c>
      <c r="Q71" s="2">
        <v>6</v>
      </c>
      <c r="R71" s="40">
        <f aca="true" t="shared" si="22" ref="R71:R81">Q71/P71</f>
        <v>0.3333333333333333</v>
      </c>
    </row>
    <row r="72" spans="1:18" ht="12.75">
      <c r="A72" s="55"/>
      <c r="B72" s="5" t="s">
        <v>11</v>
      </c>
      <c r="C72" s="2">
        <v>0</v>
      </c>
      <c r="D72" s="2">
        <v>0</v>
      </c>
      <c r="E72" s="2">
        <v>0</v>
      </c>
      <c r="F72" s="37">
        <f>C72+D72-E72</f>
        <v>0</v>
      </c>
      <c r="G72" s="2">
        <v>0</v>
      </c>
      <c r="H72" s="2">
        <v>0</v>
      </c>
      <c r="I72" s="38">
        <f>F72-G72</f>
        <v>0</v>
      </c>
      <c r="J72" s="39">
        <v>0</v>
      </c>
      <c r="K72" s="2">
        <v>0</v>
      </c>
      <c r="L72" s="2">
        <v>0</v>
      </c>
      <c r="M72" s="2">
        <v>0</v>
      </c>
      <c r="N72" s="2">
        <v>0</v>
      </c>
      <c r="O72" s="40" t="e">
        <f t="shared" si="21"/>
        <v>#DIV/0!</v>
      </c>
      <c r="P72" s="2">
        <v>0</v>
      </c>
      <c r="Q72" s="2">
        <v>0</v>
      </c>
      <c r="R72" s="40" t="e">
        <f t="shared" si="22"/>
        <v>#DIV/0!</v>
      </c>
    </row>
    <row r="73" spans="1:18" ht="12.75">
      <c r="A73" s="55"/>
      <c r="B73" s="5" t="s">
        <v>12</v>
      </c>
      <c r="C73" s="2">
        <v>0</v>
      </c>
      <c r="D73" s="2">
        <v>0</v>
      </c>
      <c r="E73" s="2">
        <v>0</v>
      </c>
      <c r="F73" s="37">
        <f>C73+D73-E73</f>
        <v>0</v>
      </c>
      <c r="G73" s="2">
        <v>0</v>
      </c>
      <c r="H73" s="2">
        <v>0</v>
      </c>
      <c r="I73" s="38">
        <f>F73-G73</f>
        <v>0</v>
      </c>
      <c r="J73" s="39">
        <v>0</v>
      </c>
      <c r="K73" s="2">
        <v>0</v>
      </c>
      <c r="L73" s="2">
        <v>0</v>
      </c>
      <c r="M73" s="2">
        <v>0</v>
      </c>
      <c r="N73" s="2">
        <v>0</v>
      </c>
      <c r="O73" s="40" t="e">
        <f t="shared" si="21"/>
        <v>#DIV/0!</v>
      </c>
      <c r="P73" s="2">
        <v>0</v>
      </c>
      <c r="Q73" s="2">
        <v>0</v>
      </c>
      <c r="R73" s="40" t="e">
        <f t="shared" si="22"/>
        <v>#DIV/0!</v>
      </c>
    </row>
    <row r="74" spans="1:18" ht="12.75">
      <c r="A74" s="56"/>
      <c r="B74" s="6" t="s">
        <v>13</v>
      </c>
      <c r="C74" s="37">
        <f>SUM(C71:C73)</f>
        <v>19</v>
      </c>
      <c r="D74" s="37">
        <f>SUM(D71:D73)</f>
        <v>0</v>
      </c>
      <c r="E74" s="37">
        <f>SUM(E71:E73)</f>
        <v>1</v>
      </c>
      <c r="F74" s="37">
        <f>C74+D74-E74</f>
        <v>18</v>
      </c>
      <c r="G74" s="37">
        <f>SUM(G71:G73)</f>
        <v>18</v>
      </c>
      <c r="H74" s="37">
        <v>0</v>
      </c>
      <c r="I74" s="38">
        <f>F74-G74</f>
        <v>0</v>
      </c>
      <c r="J74" s="37">
        <v>0</v>
      </c>
      <c r="K74" s="37">
        <f>SUM(K71:K73)</f>
        <v>0</v>
      </c>
      <c r="L74" s="37">
        <f>SUM(L71:L73)</f>
        <v>0</v>
      </c>
      <c r="M74" s="37">
        <f>SUM(M71:M73)</f>
        <v>0</v>
      </c>
      <c r="N74" s="37">
        <f>SUM(N71:N73)</f>
        <v>0</v>
      </c>
      <c r="O74" s="40">
        <f t="shared" si="21"/>
        <v>1</v>
      </c>
      <c r="P74" s="37">
        <f>SUM(P71:P73)</f>
        <v>18</v>
      </c>
      <c r="Q74" s="37">
        <f>SUM(Q71:Q73)</f>
        <v>6</v>
      </c>
      <c r="R74" s="40">
        <f t="shared" si="22"/>
        <v>0.3333333333333333</v>
      </c>
    </row>
    <row r="75" spans="1:18" ht="12.75">
      <c r="A75" s="54" t="s">
        <v>48</v>
      </c>
      <c r="B75" s="3" t="s">
        <v>10</v>
      </c>
      <c r="C75" s="2">
        <v>205</v>
      </c>
      <c r="D75" s="2">
        <v>22</v>
      </c>
      <c r="E75" s="2">
        <v>17</v>
      </c>
      <c r="F75" s="37">
        <v>210</v>
      </c>
      <c r="G75" s="2">
        <v>209</v>
      </c>
      <c r="H75" s="2">
        <v>0</v>
      </c>
      <c r="I75" s="38">
        <v>1</v>
      </c>
      <c r="J75" s="39">
        <v>0</v>
      </c>
      <c r="K75" s="2">
        <v>1</v>
      </c>
      <c r="L75" s="2">
        <v>0</v>
      </c>
      <c r="M75" s="2">
        <v>0</v>
      </c>
      <c r="N75" s="2" t="s">
        <v>21</v>
      </c>
      <c r="O75" s="40">
        <f t="shared" si="21"/>
        <v>0.9952380952380953</v>
      </c>
      <c r="P75" s="2">
        <v>154</v>
      </c>
      <c r="Q75" s="2">
        <v>107</v>
      </c>
      <c r="R75" s="40">
        <f t="shared" si="22"/>
        <v>0.6948051948051948</v>
      </c>
    </row>
    <row r="76" spans="1:18" ht="12.75">
      <c r="A76" s="55"/>
      <c r="B76" s="5" t="s">
        <v>11</v>
      </c>
      <c r="C76" s="2">
        <v>249</v>
      </c>
      <c r="D76" s="2">
        <v>16</v>
      </c>
      <c r="E76" s="2">
        <v>11</v>
      </c>
      <c r="F76" s="37">
        <v>254</v>
      </c>
      <c r="G76" s="2">
        <v>253</v>
      </c>
      <c r="H76" s="2">
        <v>0</v>
      </c>
      <c r="I76" s="38">
        <v>1</v>
      </c>
      <c r="J76" s="39">
        <v>1</v>
      </c>
      <c r="K76" s="2">
        <v>0</v>
      </c>
      <c r="L76" s="2">
        <v>0</v>
      </c>
      <c r="M76" s="2">
        <v>0</v>
      </c>
      <c r="N76" s="2">
        <v>0</v>
      </c>
      <c r="O76" s="40">
        <f t="shared" si="21"/>
        <v>0.9960629921259843</v>
      </c>
      <c r="P76" s="2">
        <v>254</v>
      </c>
      <c r="Q76" s="2">
        <v>122</v>
      </c>
      <c r="R76" s="40">
        <f t="shared" si="22"/>
        <v>0.48031496062992124</v>
      </c>
    </row>
    <row r="77" spans="1:18" ht="12.75">
      <c r="A77" s="55"/>
      <c r="B77" s="5" t="s">
        <v>12</v>
      </c>
      <c r="C77" s="2">
        <v>24</v>
      </c>
      <c r="D77" s="2">
        <v>0</v>
      </c>
      <c r="E77" s="2">
        <v>0</v>
      </c>
      <c r="F77" s="37">
        <f>C77+D77-E77</f>
        <v>24</v>
      </c>
      <c r="G77" s="2">
        <v>24</v>
      </c>
      <c r="H77" s="2">
        <v>0</v>
      </c>
      <c r="I77" s="38">
        <v>0</v>
      </c>
      <c r="J77" s="39">
        <v>0</v>
      </c>
      <c r="K77" s="2">
        <v>0</v>
      </c>
      <c r="L77" s="2">
        <v>0</v>
      </c>
      <c r="M77" s="2">
        <v>0</v>
      </c>
      <c r="N77" s="2">
        <v>0</v>
      </c>
      <c r="O77" s="40">
        <f t="shared" si="21"/>
        <v>1</v>
      </c>
      <c r="P77" s="2">
        <v>24</v>
      </c>
      <c r="Q77" s="2">
        <v>12</v>
      </c>
      <c r="R77" s="40">
        <f t="shared" si="22"/>
        <v>0.5</v>
      </c>
    </row>
    <row r="78" spans="1:18" ht="12.75">
      <c r="A78" s="56"/>
      <c r="B78" s="6" t="s">
        <v>13</v>
      </c>
      <c r="C78" s="37">
        <f>SUM(C75:C77)</f>
        <v>478</v>
      </c>
      <c r="D78" s="37">
        <v>37</v>
      </c>
      <c r="E78" s="37">
        <v>28</v>
      </c>
      <c r="F78" s="37">
        <v>488</v>
      </c>
      <c r="G78" s="37">
        <f>SUM(G75:G77)</f>
        <v>486</v>
      </c>
      <c r="H78" s="37">
        <v>0</v>
      </c>
      <c r="I78" s="38">
        <v>2</v>
      </c>
      <c r="J78" s="37">
        <v>1</v>
      </c>
      <c r="K78" s="37">
        <f>SUM(K75:K77)</f>
        <v>1</v>
      </c>
      <c r="L78" s="37">
        <f>SUM(L75:L77)</f>
        <v>0</v>
      </c>
      <c r="M78" s="37">
        <f>SUM(M75:M77)</f>
        <v>0</v>
      </c>
      <c r="N78" s="37">
        <f>SUM(N75:N77)</f>
        <v>0</v>
      </c>
      <c r="O78" s="40">
        <f t="shared" si="21"/>
        <v>0.9959016393442623</v>
      </c>
      <c r="P78" s="37">
        <f>SUM(P75:P77)</f>
        <v>432</v>
      </c>
      <c r="Q78" s="37">
        <f>SUM(Q75:Q77)</f>
        <v>241</v>
      </c>
      <c r="R78" s="40">
        <f t="shared" si="22"/>
        <v>0.5578703703703703</v>
      </c>
    </row>
    <row r="79" spans="1:18" ht="12.75">
      <c r="A79" s="54" t="s">
        <v>39</v>
      </c>
      <c r="B79" s="3" t="s">
        <v>10</v>
      </c>
      <c r="C79" s="2">
        <f>C7+C11+C15+C19+C23+C27+C31+C35+C39+C43+C47+C51+C55+C59+C63+C67+C71+C75</f>
        <v>1136</v>
      </c>
      <c r="D79" s="2">
        <f>D7+D11+D15+D19+D23+D27+D31+D35+D39+D43+D47+D51+D55+D59+D63+D67+D71+D75</f>
        <v>40</v>
      </c>
      <c r="E79" s="2">
        <f>E7+E11+E15+E19+E23+E27+E31+E35+E39+E43+E47+E51+E55+E59+E63+E67+E71+E75</f>
        <v>30</v>
      </c>
      <c r="F79" s="37">
        <f>F7+F11+F15+F19+F23+F27+F31+F35+F39+F43+F47+F51+F55+F59+F63+F67+F71+F75</f>
        <v>1146</v>
      </c>
      <c r="G79" s="2">
        <f>G7+G11+G15+G19+G23+G27+G31+G35+G39+G43+G47+G51+G55+G59+G63+G67+G71+G75</f>
        <v>1143</v>
      </c>
      <c r="H79" s="2">
        <v>0</v>
      </c>
      <c r="I79" s="38">
        <f aca="true" t="shared" si="23" ref="I79:L81">I7+I11+I15+I19+I23+I27+I31+I35+I39+I43+I47+I51+I55+I59+I63+I67+I71+I75</f>
        <v>3</v>
      </c>
      <c r="J79" s="39">
        <f t="shared" si="23"/>
        <v>0</v>
      </c>
      <c r="K79" s="2">
        <f t="shared" si="23"/>
        <v>3</v>
      </c>
      <c r="L79" s="2">
        <f t="shared" si="23"/>
        <v>0</v>
      </c>
      <c r="M79" s="2">
        <v>0</v>
      </c>
      <c r="N79" s="2">
        <v>0</v>
      </c>
      <c r="O79" s="40">
        <f t="shared" si="21"/>
        <v>0.9973821989528796</v>
      </c>
      <c r="P79" s="2">
        <f aca="true" t="shared" si="24" ref="P79:Q81">P7+P11+P15+P19+P23+P27+P31+P35+P39+P43+P47+P51+P55+P59+P63+P67+P71+P75</f>
        <v>875</v>
      </c>
      <c r="Q79" s="2">
        <f t="shared" si="24"/>
        <v>563</v>
      </c>
      <c r="R79" s="40">
        <f t="shared" si="22"/>
        <v>0.6434285714285715</v>
      </c>
    </row>
    <row r="80" spans="1:18" ht="12.75">
      <c r="A80" s="55"/>
      <c r="B80" s="5" t="s">
        <v>11</v>
      </c>
      <c r="C80" s="2">
        <f aca="true" t="shared" si="25" ref="C80:F81">C8+C12+C16+C20+C24+C28+C32+C36+C40+C44+C48+C52+C56+C60+C64+C68+C72+C76</f>
        <v>1190</v>
      </c>
      <c r="D80" s="2">
        <f t="shared" si="25"/>
        <v>28</v>
      </c>
      <c r="E80" s="2">
        <f t="shared" si="25"/>
        <v>26</v>
      </c>
      <c r="F80" s="37">
        <f>F8+F12+F16+F20+F24+F28+F32+F36+F40+F44+F48+F52+F56+F60+F64+F68+F72+F76</f>
        <v>1192</v>
      </c>
      <c r="G80" s="2">
        <f>G8+G12+G16+G20+G24+G28+G32+G36+G40+G44+G48+G52+G56+G60+G64+G68+G72+G76</f>
        <v>1187</v>
      </c>
      <c r="H80" s="2">
        <v>0</v>
      </c>
      <c r="I80" s="38">
        <f t="shared" si="23"/>
        <v>5</v>
      </c>
      <c r="J80" s="39">
        <f t="shared" si="23"/>
        <v>5</v>
      </c>
      <c r="K80" s="2">
        <f t="shared" si="23"/>
        <v>0</v>
      </c>
      <c r="L80" s="2">
        <f t="shared" si="23"/>
        <v>0</v>
      </c>
      <c r="M80" s="2">
        <v>0</v>
      </c>
      <c r="N80" s="2">
        <v>0</v>
      </c>
      <c r="O80" s="40">
        <f t="shared" si="21"/>
        <v>0.9958053691275168</v>
      </c>
      <c r="P80" s="2">
        <f t="shared" si="24"/>
        <v>1192</v>
      </c>
      <c r="Q80" s="2">
        <f t="shared" si="24"/>
        <v>542</v>
      </c>
      <c r="R80" s="40">
        <f t="shared" si="22"/>
        <v>0.4546979865771812</v>
      </c>
    </row>
    <row r="81" spans="1:18" ht="12.75">
      <c r="A81" s="55"/>
      <c r="B81" s="5" t="s">
        <v>12</v>
      </c>
      <c r="C81" s="2">
        <f t="shared" si="25"/>
        <v>191</v>
      </c>
      <c r="D81" s="2">
        <f t="shared" si="25"/>
        <v>6</v>
      </c>
      <c r="E81" s="2">
        <f t="shared" si="25"/>
        <v>6</v>
      </c>
      <c r="F81" s="37">
        <f t="shared" si="25"/>
        <v>191</v>
      </c>
      <c r="G81" s="2">
        <f>G9+G13+G17+G21+G25+G29+G33+G37+G41+G45+G49+G53+G57+G61+G65+G69+G73+G77</f>
        <v>190</v>
      </c>
      <c r="H81" s="2">
        <v>0</v>
      </c>
      <c r="I81" s="38">
        <f t="shared" si="23"/>
        <v>1</v>
      </c>
      <c r="J81" s="39">
        <f t="shared" si="23"/>
        <v>1</v>
      </c>
      <c r="K81" s="2">
        <f t="shared" si="23"/>
        <v>0</v>
      </c>
      <c r="L81" s="2">
        <f t="shared" si="23"/>
        <v>0</v>
      </c>
      <c r="M81" s="2">
        <v>0</v>
      </c>
      <c r="N81" s="2">
        <v>0</v>
      </c>
      <c r="O81" s="40">
        <f t="shared" si="21"/>
        <v>0.9947643979057592</v>
      </c>
      <c r="P81" s="2">
        <f t="shared" si="24"/>
        <v>191</v>
      </c>
      <c r="Q81" s="2">
        <f t="shared" si="24"/>
        <v>108</v>
      </c>
      <c r="R81" s="40">
        <f t="shared" si="22"/>
        <v>0.5654450261780105</v>
      </c>
    </row>
    <row r="82" spans="1:18" ht="23.25" customHeight="1">
      <c r="A82" s="56"/>
      <c r="B82" s="6" t="s">
        <v>13</v>
      </c>
      <c r="C82" s="37">
        <f>C10+C14+C18+C22+C26+C30+C34+C38+C42+C46+C50+C54+C58+C62+C66+C70+C74+C78</f>
        <v>2517</v>
      </c>
      <c r="D82" s="37">
        <f>D10+D14+D18+D22+D26+D30+D34+D38+D42+D46+D50+D54+D58+D62+D66+D70+D74+D78</f>
        <v>73</v>
      </c>
      <c r="E82" s="37">
        <f>E10+E14+E18+E22+E26+E30+E34+E38+E42+E46+E50+E54+E58+E62+E66+E70+E74+E78</f>
        <v>62</v>
      </c>
      <c r="F82" s="37">
        <v>2529</v>
      </c>
      <c r="G82" s="37">
        <f>G10+G14+G18+G22+G26+G30+G34+G38+G42+G46+G50+G54+G58+G62+G66+G70+G74+G78</f>
        <v>2520</v>
      </c>
      <c r="H82" s="37">
        <v>0</v>
      </c>
      <c r="I82" s="38">
        <f>I10+I14+I18+I22+I26+I30+I34+I38+I42+I46+I50+I54+I58+I62+I66+I70+I74+I78</f>
        <v>9</v>
      </c>
      <c r="J82" s="37">
        <f>J10+J14+J18+J22+J26+J30+J34+J38+J42+J46+J50+J54+J58+J62+J66+J70+J74+J78</f>
        <v>6</v>
      </c>
      <c r="K82" s="37">
        <f>K10+K14+K18+K22+K26+K30+K34+K38+K42+K46+K50+K54+K58+K62+K66+K70+K74+K78</f>
        <v>3</v>
      </c>
      <c r="L82" s="37">
        <v>0</v>
      </c>
      <c r="M82" s="37">
        <v>0</v>
      </c>
      <c r="N82" s="37">
        <v>0</v>
      </c>
      <c r="O82" s="40">
        <f>G82/F82</f>
        <v>0.99644128113879</v>
      </c>
      <c r="P82" s="37">
        <v>2258</v>
      </c>
      <c r="Q82" s="37">
        <f>Q10+Q14+Q18+Q22+Q26+Q30+Q34+Q38+Q42+Q46+Q50+Q54+Q58+Q62+Q66+Q70+Q74+Q78</f>
        <v>1213</v>
      </c>
      <c r="R82" s="40">
        <f>Q82/P82</f>
        <v>0.5372010628875111</v>
      </c>
    </row>
    <row r="83" spans="1:18" ht="12.75">
      <c r="A83" s="13"/>
      <c r="B83" s="23"/>
      <c r="C83" s="45">
        <v>39</v>
      </c>
      <c r="D83" s="45">
        <v>4</v>
      </c>
      <c r="E83" s="45">
        <v>-18</v>
      </c>
      <c r="F83" s="45">
        <v>52</v>
      </c>
      <c r="G83" s="45">
        <v>104</v>
      </c>
      <c r="H83" s="45">
        <v>-8</v>
      </c>
      <c r="I83" s="46">
        <v>-52</v>
      </c>
      <c r="J83" s="45">
        <v>-25</v>
      </c>
      <c r="K83" s="45">
        <v>-11</v>
      </c>
      <c r="L83" s="45">
        <v>-1</v>
      </c>
      <c r="M83" s="45"/>
      <c r="N83" s="45">
        <v>-16</v>
      </c>
      <c r="O83" s="47">
        <v>0.021</v>
      </c>
      <c r="P83" s="45">
        <v>58</v>
      </c>
      <c r="Q83" s="45">
        <v>143</v>
      </c>
      <c r="R83" s="47">
        <v>0.0508</v>
      </c>
    </row>
    <row r="84" spans="1:18" ht="12.75">
      <c r="A84" s="13" t="s">
        <v>49</v>
      </c>
      <c r="B84" s="23"/>
      <c r="C84" s="45"/>
      <c r="D84" s="45"/>
      <c r="E84" s="45"/>
      <c r="F84" s="45"/>
      <c r="G84" s="45"/>
      <c r="H84" s="45"/>
      <c r="I84" s="46"/>
      <c r="J84" s="45"/>
      <c r="K84" s="45"/>
      <c r="L84" s="45"/>
      <c r="M84" s="45"/>
      <c r="N84" s="45"/>
      <c r="O84" s="47"/>
      <c r="P84" s="45"/>
      <c r="Q84" s="45"/>
      <c r="R84" s="47"/>
    </row>
    <row r="85" spans="1:18" ht="12.75" customHeight="1">
      <c r="A85" s="65" t="s">
        <v>39</v>
      </c>
      <c r="B85" s="33" t="s">
        <v>10</v>
      </c>
      <c r="C85" s="51">
        <v>1123</v>
      </c>
      <c r="D85" s="51">
        <v>42</v>
      </c>
      <c r="E85" s="51">
        <v>40</v>
      </c>
      <c r="F85" s="41">
        <v>1125</v>
      </c>
      <c r="G85" s="51">
        <v>1108</v>
      </c>
      <c r="H85" s="51">
        <v>1</v>
      </c>
      <c r="I85" s="42">
        <v>16</v>
      </c>
      <c r="J85" s="43">
        <v>5</v>
      </c>
      <c r="K85" s="51">
        <v>12</v>
      </c>
      <c r="L85" s="51">
        <v>1</v>
      </c>
      <c r="M85" s="51">
        <v>0</v>
      </c>
      <c r="N85" s="2" t="s">
        <v>21</v>
      </c>
      <c r="O85" s="44">
        <v>0.9849</v>
      </c>
      <c r="P85" s="51">
        <v>848</v>
      </c>
      <c r="Q85" s="51">
        <v>512</v>
      </c>
      <c r="R85" s="44">
        <v>0.6038</v>
      </c>
    </row>
    <row r="86" spans="1:18" ht="12.75">
      <c r="A86" s="65"/>
      <c r="B86" s="34" t="s">
        <v>11</v>
      </c>
      <c r="C86" s="51">
        <v>1193</v>
      </c>
      <c r="D86" s="51">
        <v>31</v>
      </c>
      <c r="E86" s="51">
        <v>35</v>
      </c>
      <c r="F86" s="41">
        <v>1189</v>
      </c>
      <c r="G86" s="51">
        <v>1150</v>
      </c>
      <c r="H86" s="51">
        <v>7</v>
      </c>
      <c r="I86" s="42">
        <v>39</v>
      </c>
      <c r="J86" s="43">
        <v>23</v>
      </c>
      <c r="K86" s="51">
        <v>2</v>
      </c>
      <c r="L86" s="51">
        <v>0</v>
      </c>
      <c r="M86" s="51">
        <v>0</v>
      </c>
      <c r="N86" s="51">
        <v>14</v>
      </c>
      <c r="O86" s="44">
        <v>0.9672</v>
      </c>
      <c r="P86" s="51">
        <v>1189</v>
      </c>
      <c r="Q86" s="51">
        <v>478</v>
      </c>
      <c r="R86" s="44">
        <v>0.402</v>
      </c>
    </row>
    <row r="87" spans="1:18" ht="12.75">
      <c r="A87" s="65"/>
      <c r="B87" s="34" t="s">
        <v>12</v>
      </c>
      <c r="C87" s="51">
        <v>163</v>
      </c>
      <c r="D87" s="51">
        <v>5</v>
      </c>
      <c r="E87" s="51">
        <v>5</v>
      </c>
      <c r="F87" s="41">
        <v>163</v>
      </c>
      <c r="G87" s="51">
        <v>158</v>
      </c>
      <c r="H87" s="51">
        <v>0</v>
      </c>
      <c r="I87" s="42">
        <v>5</v>
      </c>
      <c r="J87" s="43">
        <v>3</v>
      </c>
      <c r="K87" s="51">
        <v>0</v>
      </c>
      <c r="L87" s="51">
        <v>0</v>
      </c>
      <c r="M87" s="51">
        <v>0</v>
      </c>
      <c r="N87" s="51">
        <v>2</v>
      </c>
      <c r="O87" s="44">
        <v>0.9693</v>
      </c>
      <c r="P87" s="51">
        <v>163</v>
      </c>
      <c r="Q87" s="51">
        <v>80</v>
      </c>
      <c r="R87" s="44">
        <v>0.4908</v>
      </c>
    </row>
    <row r="88" spans="1:18" ht="21.75" customHeight="1">
      <c r="A88" s="65"/>
      <c r="B88" s="35" t="s">
        <v>13</v>
      </c>
      <c r="C88" s="41">
        <v>2479</v>
      </c>
      <c r="D88" s="41">
        <v>78</v>
      </c>
      <c r="E88" s="41">
        <v>80</v>
      </c>
      <c r="F88" s="41">
        <v>2477</v>
      </c>
      <c r="G88" s="41">
        <v>2416</v>
      </c>
      <c r="H88" s="41">
        <v>8</v>
      </c>
      <c r="I88" s="42">
        <v>61</v>
      </c>
      <c r="J88" s="41">
        <v>31</v>
      </c>
      <c r="K88" s="41">
        <v>14</v>
      </c>
      <c r="L88" s="41">
        <v>1</v>
      </c>
      <c r="M88" s="41">
        <v>0</v>
      </c>
      <c r="N88" s="41">
        <v>16</v>
      </c>
      <c r="O88" s="44">
        <v>0.9754</v>
      </c>
      <c r="P88" s="41">
        <v>2200</v>
      </c>
      <c r="Q88" s="41">
        <v>1070</v>
      </c>
      <c r="R88" s="44">
        <v>0.4864</v>
      </c>
    </row>
    <row r="89" spans="1:18" ht="21.75" customHeight="1">
      <c r="A89" s="13"/>
      <c r="B89" s="23"/>
      <c r="C89" s="45"/>
      <c r="D89" s="45"/>
      <c r="E89" s="45"/>
      <c r="F89" s="45"/>
      <c r="G89" s="45"/>
      <c r="H89" s="45"/>
      <c r="I89" s="52"/>
      <c r="J89" s="45"/>
      <c r="K89" s="45"/>
      <c r="L89" s="45"/>
      <c r="M89" s="45"/>
      <c r="N89" s="45"/>
      <c r="O89" s="53"/>
      <c r="P89" s="45"/>
      <c r="Q89" s="45"/>
      <c r="R89" s="53"/>
    </row>
    <row r="90" spans="1:18" ht="21.75" customHeight="1">
      <c r="A90" s="13"/>
      <c r="B90" s="23"/>
      <c r="C90" s="45"/>
      <c r="D90" s="45"/>
      <c r="E90" s="45"/>
      <c r="F90" s="45"/>
      <c r="G90" s="45"/>
      <c r="H90" s="45"/>
      <c r="I90" s="52"/>
      <c r="J90" s="45"/>
      <c r="K90" s="45"/>
      <c r="L90" s="45"/>
      <c r="M90" s="45"/>
      <c r="N90" s="45"/>
      <c r="O90" s="53"/>
      <c r="P90" s="45"/>
      <c r="Q90" s="45"/>
      <c r="R90" s="53"/>
    </row>
    <row r="91" spans="1:18" ht="12.75">
      <c r="A91" s="13"/>
      <c r="B91" s="23"/>
      <c r="C91" s="45"/>
      <c r="D91" s="45"/>
      <c r="E91" s="45"/>
      <c r="F91" s="45"/>
      <c r="G91" s="45"/>
      <c r="H91" s="45"/>
      <c r="I91" s="46"/>
      <c r="J91" s="45"/>
      <c r="K91" s="45"/>
      <c r="L91" s="45"/>
      <c r="M91" s="45"/>
      <c r="N91" s="45"/>
      <c r="O91" s="47"/>
      <c r="P91" s="45"/>
      <c r="Q91" s="45"/>
      <c r="R91" s="47"/>
    </row>
    <row r="92" spans="1:18" ht="12.75">
      <c r="A92" s="13"/>
      <c r="B92" s="23"/>
      <c r="C92" s="45"/>
      <c r="D92" s="45"/>
      <c r="E92" s="45"/>
      <c r="F92" s="45"/>
      <c r="G92" s="45"/>
      <c r="H92" s="45"/>
      <c r="I92" s="46"/>
      <c r="J92" s="45"/>
      <c r="K92" s="45"/>
      <c r="L92" s="45"/>
      <c r="M92" s="45"/>
      <c r="N92" s="45"/>
      <c r="O92" s="47"/>
      <c r="P92" s="45"/>
      <c r="Q92" s="45"/>
      <c r="R92" s="47"/>
    </row>
    <row r="93" spans="1:18" ht="12.75">
      <c r="A93" s="13"/>
      <c r="B93" s="23"/>
      <c r="C93" s="45"/>
      <c r="D93" s="45"/>
      <c r="E93" s="45"/>
      <c r="F93" s="45"/>
      <c r="G93" s="45"/>
      <c r="H93" s="45"/>
      <c r="I93" s="46"/>
      <c r="J93" s="45"/>
      <c r="K93" s="45"/>
      <c r="L93" s="45"/>
      <c r="M93" s="45"/>
      <c r="N93" s="45"/>
      <c r="O93" s="47"/>
      <c r="P93" s="45"/>
      <c r="Q93" s="45"/>
      <c r="R93" s="47"/>
    </row>
    <row r="94" spans="1:18" ht="12.75">
      <c r="A94" s="13"/>
      <c r="B94" s="23"/>
      <c r="C94" s="45"/>
      <c r="D94" s="45"/>
      <c r="E94" s="45"/>
      <c r="F94" s="45"/>
      <c r="G94" s="45"/>
      <c r="H94" s="45"/>
      <c r="I94" s="46"/>
      <c r="J94" s="45"/>
      <c r="K94" s="45"/>
      <c r="L94" s="45"/>
      <c r="M94" s="45"/>
      <c r="N94" s="45"/>
      <c r="O94" s="47"/>
      <c r="P94" s="45"/>
      <c r="Q94" s="45"/>
      <c r="R94" s="47"/>
    </row>
    <row r="95" spans="1:18" ht="12.75">
      <c r="A95" s="13"/>
      <c r="B95" s="23"/>
      <c r="C95" s="45"/>
      <c r="D95" s="45"/>
      <c r="E95" s="45"/>
      <c r="F95" s="45"/>
      <c r="G95" s="45"/>
      <c r="H95" s="45"/>
      <c r="I95" s="46"/>
      <c r="J95" s="45"/>
      <c r="K95" s="45"/>
      <c r="L95" s="45"/>
      <c r="M95" s="45"/>
      <c r="N95" s="45"/>
      <c r="O95" s="47"/>
      <c r="P95" s="45"/>
      <c r="Q95" s="45"/>
      <c r="R95" s="47"/>
    </row>
    <row r="96" spans="1:18" ht="12.75">
      <c r="A96" s="13"/>
      <c r="B96" s="23"/>
      <c r="C96" s="45"/>
      <c r="D96" s="45"/>
      <c r="E96" s="45"/>
      <c r="F96" s="45"/>
      <c r="G96" s="45"/>
      <c r="H96" s="45"/>
      <c r="I96" s="46"/>
      <c r="J96" s="45"/>
      <c r="K96" s="45"/>
      <c r="L96" s="45"/>
      <c r="M96" s="45"/>
      <c r="N96" s="45"/>
      <c r="O96" s="47"/>
      <c r="P96" s="45"/>
      <c r="Q96" s="45"/>
      <c r="R96" s="47"/>
    </row>
    <row r="97" spans="1:18" ht="12.75">
      <c r="A97" s="13"/>
      <c r="B97" s="23"/>
      <c r="C97" s="45"/>
      <c r="D97" s="45"/>
      <c r="E97" s="45"/>
      <c r="F97" s="45"/>
      <c r="G97" s="45"/>
      <c r="H97" s="45"/>
      <c r="I97" s="46"/>
      <c r="J97" s="45"/>
      <c r="K97" s="45"/>
      <c r="L97" s="45"/>
      <c r="M97" s="45"/>
      <c r="N97" s="45"/>
      <c r="O97" s="47"/>
      <c r="P97" s="45"/>
      <c r="Q97" s="45"/>
      <c r="R97" s="47"/>
    </row>
    <row r="98" spans="1:18" ht="12.75">
      <c r="A98" s="13"/>
      <c r="B98" s="23"/>
      <c r="C98" s="23"/>
      <c r="D98" s="23"/>
      <c r="E98" s="23"/>
      <c r="F98" s="19"/>
      <c r="G98" s="23"/>
      <c r="H98" s="23"/>
      <c r="I98" s="20"/>
      <c r="J98" s="19"/>
      <c r="K98" s="23"/>
      <c r="L98" s="23"/>
      <c r="M98" s="23"/>
      <c r="N98" s="23"/>
      <c r="O98" s="21"/>
      <c r="P98" s="23"/>
      <c r="Q98" s="23"/>
      <c r="R98" s="21"/>
    </row>
    <row r="99" spans="1:18" ht="12.75">
      <c r="A99" s="13"/>
      <c r="B99" s="23"/>
      <c r="C99" s="23"/>
      <c r="D99" s="23"/>
      <c r="E99" s="23"/>
      <c r="F99" s="19"/>
      <c r="G99" s="23"/>
      <c r="H99" s="23"/>
      <c r="I99" s="20"/>
      <c r="J99" s="19"/>
      <c r="K99" s="23"/>
      <c r="L99" s="23"/>
      <c r="M99" s="23"/>
      <c r="N99" s="23"/>
      <c r="O99" s="21"/>
      <c r="P99" s="23"/>
      <c r="Q99" s="23"/>
      <c r="R99" s="21"/>
    </row>
    <row r="100" spans="1:18" ht="12.75">
      <c r="A100" s="13"/>
      <c r="B100" s="23"/>
      <c r="C100" s="23"/>
      <c r="D100" s="23"/>
      <c r="E100" s="23"/>
      <c r="F100" s="19"/>
      <c r="G100" s="23"/>
      <c r="H100" s="23"/>
      <c r="I100" s="20"/>
      <c r="J100" s="19"/>
      <c r="K100" s="23"/>
      <c r="L100" s="23"/>
      <c r="M100" s="23"/>
      <c r="N100" s="23"/>
      <c r="O100" s="21"/>
      <c r="P100" s="23"/>
      <c r="Q100" s="23"/>
      <c r="R100" s="21"/>
    </row>
    <row r="101" spans="1:18" ht="12.75">
      <c r="A101" s="13"/>
      <c r="B101" s="23"/>
      <c r="C101" s="23"/>
      <c r="D101" s="23"/>
      <c r="E101" s="23"/>
      <c r="F101" s="19"/>
      <c r="G101" s="23"/>
      <c r="H101" s="23"/>
      <c r="I101" s="20"/>
      <c r="J101" s="19"/>
      <c r="K101" s="23"/>
      <c r="L101" s="23"/>
      <c r="M101" s="23"/>
      <c r="N101" s="23"/>
      <c r="O101" s="21"/>
      <c r="P101" s="23"/>
      <c r="Q101" s="23"/>
      <c r="R101" s="21"/>
    </row>
    <row r="102" spans="1:18" ht="12.75">
      <c r="A102" s="13"/>
      <c r="B102" s="23"/>
      <c r="C102" s="23"/>
      <c r="D102" s="23"/>
      <c r="E102" s="23"/>
      <c r="F102" s="19"/>
      <c r="G102" s="23"/>
      <c r="H102" s="23"/>
      <c r="I102" s="20"/>
      <c r="J102" s="19"/>
      <c r="K102" s="23"/>
      <c r="L102" s="23"/>
      <c r="M102" s="23"/>
      <c r="N102" s="23"/>
      <c r="O102" s="21"/>
      <c r="P102" s="23"/>
      <c r="Q102" s="23"/>
      <c r="R102" s="21"/>
    </row>
    <row r="103" spans="1:18" ht="12.75">
      <c r="A103" s="13"/>
      <c r="B103" s="23"/>
      <c r="C103" s="23"/>
      <c r="D103" s="23"/>
      <c r="E103" s="23"/>
      <c r="F103" s="19"/>
      <c r="G103" s="23"/>
      <c r="H103" s="23"/>
      <c r="I103" s="20"/>
      <c r="J103" s="19"/>
      <c r="K103" s="23"/>
      <c r="L103" s="23"/>
      <c r="M103" s="23"/>
      <c r="N103" s="23"/>
      <c r="O103" s="21"/>
      <c r="P103" s="23"/>
      <c r="Q103" s="23"/>
      <c r="R103" s="21"/>
    </row>
    <row r="104" spans="1:18" ht="12.75">
      <c r="A104" s="13"/>
      <c r="B104" s="23"/>
      <c r="C104" s="23"/>
      <c r="D104" s="23"/>
      <c r="E104" s="23"/>
      <c r="F104" s="19"/>
      <c r="G104" s="23"/>
      <c r="H104" s="23"/>
      <c r="I104" s="20"/>
      <c r="J104" s="19"/>
      <c r="K104" s="23"/>
      <c r="L104" s="23"/>
      <c r="M104" s="23"/>
      <c r="N104" s="23"/>
      <c r="O104" s="21"/>
      <c r="P104" s="23"/>
      <c r="Q104" s="23"/>
      <c r="R104" s="21"/>
    </row>
    <row r="105" spans="1:18" ht="12.75">
      <c r="A105" s="13"/>
      <c r="B105" s="23"/>
      <c r="C105" s="23"/>
      <c r="D105" s="23"/>
      <c r="E105" s="23"/>
      <c r="F105" s="19"/>
      <c r="G105" s="23"/>
      <c r="H105" s="23"/>
      <c r="I105" s="20"/>
      <c r="J105" s="19"/>
      <c r="K105" s="23"/>
      <c r="L105" s="23"/>
      <c r="M105" s="23"/>
      <c r="N105" s="23"/>
      <c r="O105" s="21"/>
      <c r="P105" s="23"/>
      <c r="Q105" s="23"/>
      <c r="R105" s="21"/>
    </row>
    <row r="106" spans="1:18" ht="12.75">
      <c r="A106" s="13"/>
      <c r="B106" s="23"/>
      <c r="C106" s="23"/>
      <c r="D106" s="23"/>
      <c r="E106" s="23"/>
      <c r="F106" s="19"/>
      <c r="G106" s="23"/>
      <c r="H106" s="23"/>
      <c r="I106" s="20"/>
      <c r="J106" s="19"/>
      <c r="K106" s="23"/>
      <c r="L106" s="23"/>
      <c r="M106" s="23"/>
      <c r="N106" s="23"/>
      <c r="O106" s="21"/>
      <c r="P106" s="23"/>
      <c r="Q106" s="23"/>
      <c r="R106" s="21"/>
    </row>
    <row r="107" spans="1:18" ht="12.75">
      <c r="A107" s="13"/>
      <c r="B107" s="23"/>
      <c r="C107" s="23"/>
      <c r="D107" s="23"/>
      <c r="E107" s="23"/>
      <c r="F107" s="19"/>
      <c r="G107" s="23"/>
      <c r="H107" s="23"/>
      <c r="I107" s="20"/>
      <c r="J107" s="19"/>
      <c r="K107" s="23"/>
      <c r="L107" s="23"/>
      <c r="M107" s="23"/>
      <c r="N107" s="23"/>
      <c r="O107" s="21"/>
      <c r="P107" s="23"/>
      <c r="Q107" s="23"/>
      <c r="R107" s="21"/>
    </row>
    <row r="108" spans="1:18" ht="12.75">
      <c r="A108" s="13"/>
      <c r="B108" s="23"/>
      <c r="C108" s="23"/>
      <c r="D108" s="23"/>
      <c r="E108" s="23"/>
      <c r="F108" s="19"/>
      <c r="G108" s="23"/>
      <c r="H108" s="23"/>
      <c r="I108" s="20"/>
      <c r="J108" s="19"/>
      <c r="K108" s="23"/>
      <c r="L108" s="23"/>
      <c r="M108" s="23"/>
      <c r="N108" s="23"/>
      <c r="O108" s="21"/>
      <c r="P108" s="23"/>
      <c r="Q108" s="23"/>
      <c r="R108" s="21"/>
    </row>
    <row r="109" spans="1:18" ht="12.75">
      <c r="A109" s="13"/>
      <c r="B109" s="23"/>
      <c r="C109" s="23"/>
      <c r="D109" s="23"/>
      <c r="E109" s="23"/>
      <c r="F109" s="19"/>
      <c r="G109" s="23"/>
      <c r="H109" s="23"/>
      <c r="I109" s="20"/>
      <c r="J109" s="19"/>
      <c r="K109" s="23"/>
      <c r="L109" s="23"/>
      <c r="M109" s="23"/>
      <c r="N109" s="23"/>
      <c r="O109" s="21"/>
      <c r="P109" s="23"/>
      <c r="Q109" s="23"/>
      <c r="R109" s="21"/>
    </row>
    <row r="110" spans="1:18" ht="12.75">
      <c r="A110" s="13"/>
      <c r="B110" s="23"/>
      <c r="C110" s="23"/>
      <c r="D110" s="23"/>
      <c r="E110" s="23"/>
      <c r="F110" s="19"/>
      <c r="G110" s="23"/>
      <c r="H110" s="23"/>
      <c r="I110" s="20"/>
      <c r="J110" s="19"/>
      <c r="K110" s="23"/>
      <c r="L110" s="23"/>
      <c r="M110" s="23"/>
      <c r="N110" s="23"/>
      <c r="O110" s="21"/>
      <c r="P110" s="23"/>
      <c r="Q110" s="23"/>
      <c r="R110" s="21"/>
    </row>
    <row r="111" spans="1:18" ht="12.75">
      <c r="A111" s="13"/>
      <c r="B111" s="23"/>
      <c r="C111" s="23"/>
      <c r="D111" s="23"/>
      <c r="E111" s="23"/>
      <c r="F111" s="19"/>
      <c r="G111" s="23"/>
      <c r="H111" s="23"/>
      <c r="I111" s="20"/>
      <c r="J111" s="19"/>
      <c r="K111" s="23"/>
      <c r="L111" s="23"/>
      <c r="M111" s="23"/>
      <c r="N111" s="23"/>
      <c r="O111" s="21"/>
      <c r="P111" s="23"/>
      <c r="Q111" s="23"/>
      <c r="R111" s="21"/>
    </row>
    <row r="112" spans="1:18" ht="12.75">
      <c r="A112" s="13"/>
      <c r="B112" s="23"/>
      <c r="C112" s="23"/>
      <c r="D112" s="23"/>
      <c r="E112" s="23"/>
      <c r="F112" s="19"/>
      <c r="G112" s="23"/>
      <c r="H112" s="23"/>
      <c r="I112" s="20"/>
      <c r="J112" s="19"/>
      <c r="K112" s="23"/>
      <c r="L112" s="23"/>
      <c r="M112" s="23"/>
      <c r="N112" s="23"/>
      <c r="O112" s="21"/>
      <c r="P112" s="23"/>
      <c r="Q112" s="23"/>
      <c r="R112" s="21"/>
    </row>
    <row r="113" spans="1:18" ht="12.75">
      <c r="A113" s="13"/>
      <c r="B113" s="23"/>
      <c r="C113" s="23"/>
      <c r="D113" s="23"/>
      <c r="E113" s="23"/>
      <c r="F113" s="19"/>
      <c r="G113" s="23"/>
      <c r="H113" s="23"/>
      <c r="I113" s="20"/>
      <c r="J113" s="19"/>
      <c r="K113" s="23"/>
      <c r="L113" s="23"/>
      <c r="M113" s="23"/>
      <c r="N113" s="23"/>
      <c r="O113" s="21"/>
      <c r="P113" s="23"/>
      <c r="Q113" s="23"/>
      <c r="R113" s="21"/>
    </row>
    <row r="114" spans="1:18" ht="12.75">
      <c r="A114" s="13"/>
      <c r="B114" s="23"/>
      <c r="C114" s="23"/>
      <c r="D114" s="23"/>
      <c r="E114" s="23"/>
      <c r="F114" s="19"/>
      <c r="G114" s="23"/>
      <c r="H114" s="23"/>
      <c r="I114" s="20"/>
      <c r="J114" s="19"/>
      <c r="K114" s="23"/>
      <c r="L114" s="23"/>
      <c r="M114" s="23"/>
      <c r="N114" s="23"/>
      <c r="O114" s="21"/>
      <c r="P114" s="23"/>
      <c r="Q114" s="23"/>
      <c r="R114" s="21"/>
    </row>
    <row r="115" spans="1:18" ht="12.75">
      <c r="A115" s="13"/>
      <c r="B115" s="23"/>
      <c r="C115" s="23"/>
      <c r="D115" s="23"/>
      <c r="E115" s="23"/>
      <c r="F115" s="19"/>
      <c r="G115" s="23"/>
      <c r="H115" s="23"/>
      <c r="I115" s="20"/>
      <c r="J115" s="19"/>
      <c r="K115" s="23"/>
      <c r="L115" s="23"/>
      <c r="M115" s="23"/>
      <c r="N115" s="23"/>
      <c r="O115" s="21"/>
      <c r="P115" s="23"/>
      <c r="Q115" s="23"/>
      <c r="R115" s="21"/>
    </row>
    <row r="116" spans="1:18" ht="12.75">
      <c r="A116" s="13"/>
      <c r="B116" s="32"/>
      <c r="C116" s="23"/>
      <c r="D116" s="23"/>
      <c r="E116" s="23"/>
      <c r="F116" s="19"/>
      <c r="G116" s="23"/>
      <c r="H116" s="23"/>
      <c r="I116" s="20"/>
      <c r="J116" s="19"/>
      <c r="K116" s="23"/>
      <c r="L116" s="23"/>
      <c r="M116" s="23"/>
      <c r="N116" s="23"/>
      <c r="O116" s="21"/>
      <c r="P116" s="23"/>
      <c r="Q116" s="23"/>
      <c r="R116" s="21"/>
    </row>
    <row r="117" spans="1:18" ht="12.75">
      <c r="A117" s="13"/>
      <c r="B117" s="32"/>
      <c r="C117" s="23"/>
      <c r="D117" s="23"/>
      <c r="E117" s="23"/>
      <c r="F117" s="19"/>
      <c r="G117" s="23"/>
      <c r="H117" s="23"/>
      <c r="I117" s="20"/>
      <c r="J117" s="19"/>
      <c r="K117" s="23"/>
      <c r="L117" s="23"/>
      <c r="M117" s="23"/>
      <c r="N117" s="23"/>
      <c r="O117" s="21"/>
      <c r="P117" s="23"/>
      <c r="Q117" s="23"/>
      <c r="R117" s="21"/>
    </row>
    <row r="118" spans="1:18" ht="12.75">
      <c r="A118" s="13"/>
      <c r="B118" s="32"/>
      <c r="C118" s="23"/>
      <c r="D118" s="23"/>
      <c r="E118" s="23"/>
      <c r="F118" s="19"/>
      <c r="G118" s="23"/>
      <c r="H118" s="23"/>
      <c r="I118" s="20"/>
      <c r="J118" s="19"/>
      <c r="K118" s="23"/>
      <c r="L118" s="23"/>
      <c r="M118" s="23"/>
      <c r="N118" s="23"/>
      <c r="O118" s="21"/>
      <c r="P118" s="23"/>
      <c r="Q118" s="23"/>
      <c r="R118" s="21"/>
    </row>
    <row r="119" spans="1:18" ht="12.75">
      <c r="A119" s="13"/>
      <c r="B119" s="32"/>
      <c r="C119" s="23"/>
      <c r="D119" s="23"/>
      <c r="E119" s="23"/>
      <c r="F119" s="19"/>
      <c r="G119" s="23"/>
      <c r="H119" s="23"/>
      <c r="I119" s="20"/>
      <c r="J119" s="19"/>
      <c r="K119" s="23"/>
      <c r="L119" s="23"/>
      <c r="M119" s="23"/>
      <c r="N119" s="23"/>
      <c r="O119" s="21"/>
      <c r="P119" s="23"/>
      <c r="Q119" s="23"/>
      <c r="R119" s="21"/>
    </row>
    <row r="120" spans="1:18" ht="12.75">
      <c r="A120" s="13"/>
      <c r="B120" s="32"/>
      <c r="C120" s="23"/>
      <c r="D120" s="23"/>
      <c r="E120" s="23"/>
      <c r="F120" s="19"/>
      <c r="G120" s="23"/>
      <c r="H120" s="23"/>
      <c r="I120" s="20"/>
      <c r="J120" s="19"/>
      <c r="K120" s="23"/>
      <c r="L120" s="23"/>
      <c r="M120" s="23"/>
      <c r="N120" s="23"/>
      <c r="O120" s="21"/>
      <c r="P120" s="23"/>
      <c r="Q120" s="23"/>
      <c r="R120" s="21"/>
    </row>
    <row r="121" spans="1:18" ht="12.75">
      <c r="A121" s="13"/>
      <c r="B121" s="32"/>
      <c r="C121" s="23"/>
      <c r="D121" s="23"/>
      <c r="E121" s="23"/>
      <c r="F121" s="19"/>
      <c r="G121" s="23"/>
      <c r="H121" s="23"/>
      <c r="I121" s="20"/>
      <c r="J121" s="19"/>
      <c r="K121" s="23"/>
      <c r="L121" s="23"/>
      <c r="M121" s="23"/>
      <c r="N121" s="23"/>
      <c r="O121" s="21"/>
      <c r="P121" s="23"/>
      <c r="Q121" s="23"/>
      <c r="R121" s="21"/>
    </row>
    <row r="122" spans="1:18" ht="12.75">
      <c r="A122" s="13"/>
      <c r="B122" s="32"/>
      <c r="C122" s="23"/>
      <c r="D122" s="23"/>
      <c r="E122" s="23"/>
      <c r="F122" s="19"/>
      <c r="G122" s="23"/>
      <c r="H122" s="23"/>
      <c r="I122" s="20"/>
      <c r="J122" s="19"/>
      <c r="K122" s="23"/>
      <c r="L122" s="23"/>
      <c r="M122" s="23"/>
      <c r="N122" s="23"/>
      <c r="O122" s="21"/>
      <c r="P122" s="23"/>
      <c r="Q122" s="23"/>
      <c r="R122" s="21"/>
    </row>
    <row r="123" spans="1:18" ht="12.75">
      <c r="A123" s="13"/>
      <c r="B123" s="32"/>
      <c r="C123" s="23"/>
      <c r="D123" s="23"/>
      <c r="E123" s="23"/>
      <c r="F123" s="19"/>
      <c r="G123" s="23"/>
      <c r="H123" s="23"/>
      <c r="I123" s="20"/>
      <c r="J123" s="19"/>
      <c r="K123" s="23"/>
      <c r="L123" s="23"/>
      <c r="M123" s="23"/>
      <c r="N123" s="23"/>
      <c r="O123" s="21"/>
      <c r="P123" s="23"/>
      <c r="Q123" s="23"/>
      <c r="R123" s="21"/>
    </row>
    <row r="124" spans="1:18" ht="12.75">
      <c r="A124" s="13"/>
      <c r="B124" s="32"/>
      <c r="C124" s="23"/>
      <c r="D124" s="23"/>
      <c r="E124" s="23"/>
      <c r="F124" s="19"/>
      <c r="G124" s="23"/>
      <c r="H124" s="23"/>
      <c r="I124" s="20"/>
      <c r="J124" s="19"/>
      <c r="K124" s="23"/>
      <c r="L124" s="23"/>
      <c r="M124" s="23"/>
      <c r="N124" s="23"/>
      <c r="O124" s="21"/>
      <c r="P124" s="23"/>
      <c r="Q124" s="23"/>
      <c r="R124" s="21"/>
    </row>
    <row r="125" spans="1:18" ht="12.75">
      <c r="A125" s="13"/>
      <c r="B125" s="32"/>
      <c r="C125" s="23"/>
      <c r="D125" s="23"/>
      <c r="E125" s="23"/>
      <c r="F125" s="19"/>
      <c r="G125" s="23"/>
      <c r="H125" s="23"/>
      <c r="I125" s="20"/>
      <c r="J125" s="19"/>
      <c r="K125" s="23"/>
      <c r="L125" s="23"/>
      <c r="M125" s="23"/>
      <c r="N125" s="23"/>
      <c r="O125" s="21"/>
      <c r="P125" s="23"/>
      <c r="Q125" s="23"/>
      <c r="R125" s="21"/>
    </row>
    <row r="126" spans="1:18" ht="12.75">
      <c r="A126" s="13"/>
      <c r="B126" s="32"/>
      <c r="C126" s="23"/>
      <c r="D126" s="23"/>
      <c r="E126" s="23"/>
      <c r="F126" s="19"/>
      <c r="G126" s="23"/>
      <c r="H126" s="23"/>
      <c r="I126" s="20"/>
      <c r="J126" s="19"/>
      <c r="K126" s="23"/>
      <c r="L126" s="23"/>
      <c r="M126" s="23"/>
      <c r="N126" s="23"/>
      <c r="O126" s="21"/>
      <c r="P126" s="23"/>
      <c r="Q126" s="23"/>
      <c r="R126" s="21"/>
    </row>
    <row r="127" spans="1:18" ht="12.75">
      <c r="A127" s="13"/>
      <c r="B127" s="32"/>
      <c r="C127" s="23"/>
      <c r="D127" s="23"/>
      <c r="E127" s="23"/>
      <c r="F127" s="19"/>
      <c r="G127" s="23"/>
      <c r="H127" s="23"/>
      <c r="I127" s="20"/>
      <c r="J127" s="19"/>
      <c r="K127" s="23"/>
      <c r="L127" s="23"/>
      <c r="M127" s="23"/>
      <c r="N127" s="23"/>
      <c r="O127" s="21"/>
      <c r="P127" s="23"/>
      <c r="Q127" s="23"/>
      <c r="R127" s="21"/>
    </row>
    <row r="128" spans="1:18" ht="12.75">
      <c r="A128" s="13"/>
      <c r="B128" s="32"/>
      <c r="C128" s="23"/>
      <c r="D128" s="23"/>
      <c r="E128" s="23"/>
      <c r="F128" s="19"/>
      <c r="G128" s="23"/>
      <c r="H128" s="23"/>
      <c r="I128" s="20"/>
      <c r="J128" s="19"/>
      <c r="K128" s="23"/>
      <c r="L128" s="23"/>
      <c r="M128" s="23"/>
      <c r="N128" s="23"/>
      <c r="O128" s="21"/>
      <c r="P128" s="23"/>
      <c r="Q128" s="23"/>
      <c r="R128" s="21"/>
    </row>
    <row r="129" spans="1:18" ht="12.75">
      <c r="A129" s="13"/>
      <c r="B129" s="32"/>
      <c r="C129" s="23"/>
      <c r="D129" s="23"/>
      <c r="E129" s="23"/>
      <c r="F129" s="19"/>
      <c r="G129" s="23"/>
      <c r="H129" s="23"/>
      <c r="I129" s="20"/>
      <c r="J129" s="19"/>
      <c r="K129" s="23"/>
      <c r="L129" s="23"/>
      <c r="M129" s="23"/>
      <c r="N129" s="23"/>
      <c r="O129" s="21"/>
      <c r="P129" s="23"/>
      <c r="Q129" s="23"/>
      <c r="R129" s="21"/>
    </row>
    <row r="130" spans="1:18" ht="12.75">
      <c r="A130" s="13"/>
      <c r="B130" s="32"/>
      <c r="C130" s="23"/>
      <c r="D130" s="23"/>
      <c r="E130" s="23"/>
      <c r="F130" s="19"/>
      <c r="G130" s="23"/>
      <c r="H130" s="23"/>
      <c r="I130" s="20"/>
      <c r="J130" s="19"/>
      <c r="K130" s="23"/>
      <c r="L130" s="23"/>
      <c r="M130" s="23"/>
      <c r="N130" s="23"/>
      <c r="O130" s="21"/>
      <c r="P130" s="23"/>
      <c r="Q130" s="23"/>
      <c r="R130" s="21"/>
    </row>
    <row r="131" spans="1:18" ht="12.75">
      <c r="A131" s="13"/>
      <c r="B131" s="32"/>
      <c r="C131" s="23"/>
      <c r="D131" s="23"/>
      <c r="E131" s="23"/>
      <c r="F131" s="19"/>
      <c r="G131" s="23"/>
      <c r="H131" s="23"/>
      <c r="I131" s="20"/>
      <c r="J131" s="19"/>
      <c r="K131" s="23"/>
      <c r="L131" s="23"/>
      <c r="M131" s="23"/>
      <c r="N131" s="23"/>
      <c r="O131" s="21"/>
      <c r="P131" s="23"/>
      <c r="Q131" s="23"/>
      <c r="R131" s="21"/>
    </row>
    <row r="132" spans="1:18" ht="12.75">
      <c r="A132" s="13"/>
      <c r="B132" s="32"/>
      <c r="C132" s="23"/>
      <c r="D132" s="23"/>
      <c r="E132" s="23"/>
      <c r="F132" s="19"/>
      <c r="G132" s="23"/>
      <c r="H132" s="23"/>
      <c r="I132" s="20"/>
      <c r="J132" s="19"/>
      <c r="K132" s="23"/>
      <c r="L132" s="23"/>
      <c r="M132" s="23"/>
      <c r="N132" s="23"/>
      <c r="O132" s="21"/>
      <c r="P132" s="23"/>
      <c r="Q132" s="23"/>
      <c r="R132" s="21"/>
    </row>
    <row r="133" spans="1:18" ht="12.75">
      <c r="A133" s="13"/>
      <c r="B133" s="32"/>
      <c r="C133" s="23"/>
      <c r="D133" s="23"/>
      <c r="E133" s="23"/>
      <c r="F133" s="19"/>
      <c r="G133" s="23"/>
      <c r="H133" s="23"/>
      <c r="I133" s="20"/>
      <c r="J133" s="19"/>
      <c r="K133" s="23"/>
      <c r="L133" s="23"/>
      <c r="M133" s="23"/>
      <c r="N133" s="23"/>
      <c r="O133" s="21"/>
      <c r="P133" s="23"/>
      <c r="Q133" s="23"/>
      <c r="R133" s="21"/>
    </row>
    <row r="134" spans="1:18" ht="12.75">
      <c r="A134" s="13"/>
      <c r="B134" s="32"/>
      <c r="C134" s="23"/>
      <c r="D134" s="23"/>
      <c r="E134" s="23"/>
      <c r="F134" s="19"/>
      <c r="G134" s="23"/>
      <c r="H134" s="23"/>
      <c r="I134" s="20"/>
      <c r="J134" s="19"/>
      <c r="K134" s="23"/>
      <c r="L134" s="23"/>
      <c r="M134" s="23"/>
      <c r="N134" s="23"/>
      <c r="O134" s="21"/>
      <c r="P134" s="23"/>
      <c r="Q134" s="23"/>
      <c r="R134" s="21"/>
    </row>
    <row r="135" spans="1:18" ht="12.75">
      <c r="A135" s="13"/>
      <c r="B135" s="32"/>
      <c r="C135" s="23"/>
      <c r="D135" s="23"/>
      <c r="E135" s="23"/>
      <c r="F135" s="19"/>
      <c r="G135" s="23"/>
      <c r="H135" s="23"/>
      <c r="I135" s="20"/>
      <c r="J135" s="19"/>
      <c r="K135" s="23"/>
      <c r="L135" s="23"/>
      <c r="M135" s="23"/>
      <c r="N135" s="23"/>
      <c r="O135" s="21"/>
      <c r="P135" s="23"/>
      <c r="Q135" s="23"/>
      <c r="R135" s="21"/>
    </row>
    <row r="136" spans="1:18" ht="12.75">
      <c r="A136" s="13"/>
      <c r="B136" s="32"/>
      <c r="C136" s="23"/>
      <c r="D136" s="23"/>
      <c r="E136" s="23"/>
      <c r="F136" s="19"/>
      <c r="G136" s="23"/>
      <c r="H136" s="23"/>
      <c r="I136" s="20"/>
      <c r="J136" s="19"/>
      <c r="K136" s="23"/>
      <c r="L136" s="23"/>
      <c r="M136" s="23"/>
      <c r="N136" s="23"/>
      <c r="O136" s="21"/>
      <c r="P136" s="23"/>
      <c r="Q136" s="23"/>
      <c r="R136" s="21"/>
    </row>
    <row r="137" spans="1:18" ht="12.75">
      <c r="A137" s="13"/>
      <c r="B137" s="32"/>
      <c r="C137" s="23"/>
      <c r="D137" s="23"/>
      <c r="E137" s="23"/>
      <c r="F137" s="19"/>
      <c r="G137" s="23"/>
      <c r="H137" s="23"/>
      <c r="I137" s="20"/>
      <c r="J137" s="19"/>
      <c r="K137" s="23"/>
      <c r="L137" s="23"/>
      <c r="M137" s="23"/>
      <c r="N137" s="23"/>
      <c r="O137" s="21"/>
      <c r="P137" s="23"/>
      <c r="Q137" s="23"/>
      <c r="R137" s="21"/>
    </row>
    <row r="138" spans="1:18" ht="12.75">
      <c r="A138" s="13"/>
      <c r="B138" s="32"/>
      <c r="C138" s="23"/>
      <c r="D138" s="23"/>
      <c r="E138" s="23"/>
      <c r="F138" s="19"/>
      <c r="G138" s="23"/>
      <c r="H138" s="23"/>
      <c r="I138" s="20"/>
      <c r="J138" s="19"/>
      <c r="K138" s="23"/>
      <c r="L138" s="23"/>
      <c r="M138" s="23"/>
      <c r="N138" s="23"/>
      <c r="O138" s="21"/>
      <c r="P138" s="23"/>
      <c r="Q138" s="23"/>
      <c r="R138" s="21"/>
    </row>
    <row r="139" spans="1:18" ht="12.75">
      <c r="A139" s="13"/>
      <c r="B139" s="32"/>
      <c r="C139" s="23"/>
      <c r="D139" s="23"/>
      <c r="E139" s="23"/>
      <c r="F139" s="19"/>
      <c r="G139" s="23"/>
      <c r="H139" s="23"/>
      <c r="I139" s="20"/>
      <c r="J139" s="19"/>
      <c r="K139" s="23"/>
      <c r="L139" s="23"/>
      <c r="M139" s="23"/>
      <c r="N139" s="23"/>
      <c r="O139" s="21"/>
      <c r="P139" s="23"/>
      <c r="Q139" s="23"/>
      <c r="R139" s="21"/>
    </row>
    <row r="140" spans="1:18" ht="12.75">
      <c r="A140" s="13"/>
      <c r="B140" s="32"/>
      <c r="C140" s="23"/>
      <c r="D140" s="23"/>
      <c r="E140" s="23"/>
      <c r="F140" s="19"/>
      <c r="G140" s="23"/>
      <c r="H140" s="23"/>
      <c r="I140" s="20"/>
      <c r="J140" s="19"/>
      <c r="K140" s="23"/>
      <c r="L140" s="23"/>
      <c r="M140" s="23"/>
      <c r="N140" s="23"/>
      <c r="O140" s="21"/>
      <c r="P140" s="23"/>
      <c r="Q140" s="23"/>
      <c r="R140" s="21"/>
    </row>
    <row r="141" spans="1:18" ht="12.75">
      <c r="A141" s="13"/>
      <c r="B141" s="32"/>
      <c r="C141" s="23"/>
      <c r="D141" s="23"/>
      <c r="E141" s="23"/>
      <c r="F141" s="19"/>
      <c r="G141" s="23"/>
      <c r="H141" s="23"/>
      <c r="I141" s="20"/>
      <c r="J141" s="19"/>
      <c r="K141" s="23"/>
      <c r="L141" s="23"/>
      <c r="M141" s="23"/>
      <c r="N141" s="23"/>
      <c r="O141" s="21"/>
      <c r="P141" s="23"/>
      <c r="Q141" s="23"/>
      <c r="R141" s="21"/>
    </row>
    <row r="142" spans="1:18" ht="12.75">
      <c r="A142" s="13"/>
      <c r="B142" s="32"/>
      <c r="C142" s="23"/>
      <c r="D142" s="23"/>
      <c r="E142" s="23"/>
      <c r="F142" s="19"/>
      <c r="G142" s="23"/>
      <c r="H142" s="23"/>
      <c r="I142" s="20"/>
      <c r="J142" s="19"/>
      <c r="K142" s="23"/>
      <c r="L142" s="23"/>
      <c r="M142" s="23"/>
      <c r="N142" s="23"/>
      <c r="O142" s="21"/>
      <c r="P142" s="23"/>
      <c r="Q142" s="23"/>
      <c r="R142" s="21"/>
    </row>
    <row r="143" spans="1:18" ht="12.75">
      <c r="A143" s="13"/>
      <c r="B143" s="32"/>
      <c r="C143" s="23"/>
      <c r="D143" s="23"/>
      <c r="E143" s="23"/>
      <c r="F143" s="19"/>
      <c r="G143" s="23"/>
      <c r="H143" s="23"/>
      <c r="I143" s="20"/>
      <c r="J143" s="19"/>
      <c r="K143" s="23"/>
      <c r="L143" s="23"/>
      <c r="M143" s="23"/>
      <c r="N143" s="23"/>
      <c r="O143" s="21"/>
      <c r="P143" s="23"/>
      <c r="Q143" s="23"/>
      <c r="R143" s="21"/>
    </row>
    <row r="144" spans="1:18" ht="12.75">
      <c r="A144" s="13"/>
      <c r="B144" s="32"/>
      <c r="C144" s="23"/>
      <c r="D144" s="23"/>
      <c r="E144" s="23"/>
      <c r="F144" s="19"/>
      <c r="G144" s="23"/>
      <c r="H144" s="23"/>
      <c r="I144" s="20"/>
      <c r="J144" s="19"/>
      <c r="K144" s="23"/>
      <c r="L144" s="23"/>
      <c r="M144" s="23"/>
      <c r="N144" s="23"/>
      <c r="O144" s="21"/>
      <c r="P144" s="23"/>
      <c r="Q144" s="23"/>
      <c r="R144" s="21"/>
    </row>
    <row r="145" spans="1:18" ht="12.75">
      <c r="A145" s="13"/>
      <c r="B145" s="32"/>
      <c r="C145" s="23"/>
      <c r="D145" s="23"/>
      <c r="E145" s="23"/>
      <c r="F145" s="19"/>
      <c r="G145" s="23"/>
      <c r="H145" s="23"/>
      <c r="I145" s="20"/>
      <c r="J145" s="19"/>
      <c r="K145" s="23"/>
      <c r="L145" s="23"/>
      <c r="M145" s="23"/>
      <c r="N145" s="23"/>
      <c r="O145" s="21"/>
      <c r="P145" s="23"/>
      <c r="Q145" s="23"/>
      <c r="R145" s="21"/>
    </row>
    <row r="146" spans="1:18" ht="12.75">
      <c r="A146" s="13"/>
      <c r="B146" s="32"/>
      <c r="C146" s="23"/>
      <c r="D146" s="23"/>
      <c r="E146" s="23"/>
      <c r="F146" s="19"/>
      <c r="G146" s="23"/>
      <c r="H146" s="23"/>
      <c r="I146" s="20"/>
      <c r="J146" s="19"/>
      <c r="K146" s="23"/>
      <c r="L146" s="23"/>
      <c r="M146" s="23"/>
      <c r="N146" s="23"/>
      <c r="O146" s="21"/>
      <c r="P146" s="23"/>
      <c r="Q146" s="23"/>
      <c r="R146" s="21"/>
    </row>
    <row r="147" spans="1:18" ht="12.75">
      <c r="A147" s="13"/>
      <c r="B147" s="32"/>
      <c r="C147" s="23"/>
      <c r="D147" s="23"/>
      <c r="E147" s="23"/>
      <c r="F147" s="19"/>
      <c r="G147" s="23"/>
      <c r="H147" s="23"/>
      <c r="I147" s="20"/>
      <c r="J147" s="19"/>
      <c r="K147" s="23"/>
      <c r="L147" s="23"/>
      <c r="M147" s="23"/>
      <c r="N147" s="23"/>
      <c r="O147" s="21"/>
      <c r="P147" s="23"/>
      <c r="Q147" s="23"/>
      <c r="R147" s="21"/>
    </row>
    <row r="148" spans="1:18" ht="12.75">
      <c r="A148" s="13"/>
      <c r="B148" s="32"/>
      <c r="C148" s="23"/>
      <c r="D148" s="23"/>
      <c r="E148" s="23"/>
      <c r="F148" s="19"/>
      <c r="G148" s="23"/>
      <c r="H148" s="23"/>
      <c r="I148" s="20"/>
      <c r="J148" s="19"/>
      <c r="K148" s="23"/>
      <c r="L148" s="23"/>
      <c r="M148" s="23"/>
      <c r="N148" s="23"/>
      <c r="O148" s="21"/>
      <c r="P148" s="23"/>
      <c r="Q148" s="23"/>
      <c r="R148" s="21"/>
    </row>
    <row r="149" spans="1:18" ht="12.75">
      <c r="A149" s="13"/>
      <c r="B149" s="32"/>
      <c r="C149" s="23"/>
      <c r="D149" s="23"/>
      <c r="E149" s="23"/>
      <c r="F149" s="19"/>
      <c r="G149" s="23"/>
      <c r="H149" s="23"/>
      <c r="I149" s="20"/>
      <c r="J149" s="19"/>
      <c r="K149" s="23"/>
      <c r="L149" s="23"/>
      <c r="M149" s="23"/>
      <c r="N149" s="23"/>
      <c r="O149" s="21"/>
      <c r="P149" s="23"/>
      <c r="Q149" s="23"/>
      <c r="R149" s="21"/>
    </row>
    <row r="150" spans="1:18" ht="12.75">
      <c r="A150" s="13"/>
      <c r="B150" s="32"/>
      <c r="C150" s="23"/>
      <c r="D150" s="23"/>
      <c r="E150" s="23"/>
      <c r="F150" s="19"/>
      <c r="G150" s="23"/>
      <c r="H150" s="23"/>
      <c r="I150" s="20"/>
      <c r="J150" s="19"/>
      <c r="K150" s="23"/>
      <c r="L150" s="23"/>
      <c r="M150" s="23"/>
      <c r="N150" s="23"/>
      <c r="O150" s="21"/>
      <c r="P150" s="23"/>
      <c r="Q150" s="23"/>
      <c r="R150" s="21"/>
    </row>
    <row r="151" spans="1:18" ht="12.75">
      <c r="A151" s="13"/>
      <c r="B151" s="32"/>
      <c r="C151" s="23"/>
      <c r="D151" s="23"/>
      <c r="E151" s="23"/>
      <c r="F151" s="19"/>
      <c r="G151" s="23"/>
      <c r="H151" s="23"/>
      <c r="I151" s="20"/>
      <c r="J151" s="19"/>
      <c r="K151" s="23"/>
      <c r="L151" s="23"/>
      <c r="M151" s="23"/>
      <c r="N151" s="23"/>
      <c r="O151" s="21"/>
      <c r="P151" s="23"/>
      <c r="Q151" s="23"/>
      <c r="R151" s="21"/>
    </row>
    <row r="152" ht="12.75">
      <c r="A152" s="30"/>
    </row>
    <row r="153" ht="12.75">
      <c r="A153" s="30"/>
    </row>
    <row r="154" ht="12.75">
      <c r="A154" s="30"/>
    </row>
    <row r="155" ht="12.75">
      <c r="A155" s="30"/>
    </row>
    <row r="156" ht="12.75">
      <c r="A156" s="30"/>
    </row>
    <row r="157" ht="12.75">
      <c r="A157" s="31"/>
    </row>
    <row r="184" ht="12.75">
      <c r="A184" s="26" t="s">
        <v>19</v>
      </c>
    </row>
    <row r="186" spans="1:18" ht="1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</row>
    <row r="187" spans="1:18" ht="12.7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</row>
    <row r="188" spans="1:18" ht="12.75" customHeight="1">
      <c r="A188" s="62" t="s">
        <v>22</v>
      </c>
      <c r="B188" s="62"/>
      <c r="C188" s="62"/>
      <c r="D188" s="64"/>
      <c r="E188" s="64"/>
      <c r="F188" s="62"/>
      <c r="G188" s="64"/>
      <c r="H188" s="64"/>
      <c r="I188" s="64"/>
      <c r="J188" s="64"/>
      <c r="K188" s="64"/>
      <c r="L188" s="64"/>
      <c r="M188" s="64"/>
      <c r="N188" s="64"/>
      <c r="O188" s="14"/>
      <c r="P188" s="62"/>
      <c r="Q188" s="64"/>
      <c r="R188" s="64"/>
    </row>
    <row r="189" spans="1:18" ht="12.75">
      <c r="A189" s="62"/>
      <c r="B189" s="62"/>
      <c r="C189" s="62"/>
      <c r="D189" s="13"/>
      <c r="E189" s="13"/>
      <c r="F189" s="62"/>
      <c r="G189" s="13"/>
      <c r="H189" s="13"/>
      <c r="I189" s="13"/>
      <c r="J189" s="13"/>
      <c r="K189" s="13"/>
      <c r="L189" s="13"/>
      <c r="M189" s="13"/>
      <c r="N189" s="13"/>
      <c r="O189" s="13"/>
      <c r="P189" s="62"/>
      <c r="Q189" s="13"/>
      <c r="R189" s="13"/>
    </row>
    <row r="190" spans="1:18" ht="12.75">
      <c r="A190" s="15"/>
      <c r="B190" s="15"/>
      <c r="C190" s="15"/>
      <c r="D190" s="15"/>
      <c r="E190" s="15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8"/>
    </row>
    <row r="191" spans="1:18" ht="12.75">
      <c r="A191" s="62"/>
      <c r="B191" s="16"/>
      <c r="C191" s="17"/>
      <c r="D191" s="17"/>
      <c r="E191" s="17"/>
      <c r="F191" s="19"/>
      <c r="G191" s="17"/>
      <c r="H191" s="17"/>
      <c r="I191" s="20"/>
      <c r="J191" s="19"/>
      <c r="K191" s="17"/>
      <c r="L191" s="17"/>
      <c r="M191" s="17"/>
      <c r="N191" s="17"/>
      <c r="O191" s="21"/>
      <c r="P191" s="17"/>
      <c r="Q191" s="17"/>
      <c r="R191" s="21"/>
    </row>
    <row r="192" spans="1:18" ht="12.75">
      <c r="A192" s="62"/>
      <c r="B192" s="22"/>
      <c r="C192" s="17"/>
      <c r="D192" s="17"/>
      <c r="E192" s="17"/>
      <c r="F192" s="19"/>
      <c r="G192" s="17"/>
      <c r="H192" s="17"/>
      <c r="I192" s="20"/>
      <c r="J192" s="19"/>
      <c r="K192" s="17"/>
      <c r="L192" s="17"/>
      <c r="M192" s="17"/>
      <c r="N192" s="17"/>
      <c r="O192" s="21"/>
      <c r="P192" s="17"/>
      <c r="Q192" s="17"/>
      <c r="R192" s="21"/>
    </row>
    <row r="193" spans="1:18" ht="12.75">
      <c r="A193" s="62"/>
      <c r="B193" s="22"/>
      <c r="C193" s="17"/>
      <c r="D193" s="17"/>
      <c r="E193" s="17"/>
      <c r="F193" s="19"/>
      <c r="G193" s="17"/>
      <c r="H193" s="17"/>
      <c r="I193" s="20"/>
      <c r="J193" s="19"/>
      <c r="K193" s="17"/>
      <c r="L193" s="17"/>
      <c r="M193" s="17"/>
      <c r="N193" s="17"/>
      <c r="O193" s="21"/>
      <c r="P193" s="17"/>
      <c r="Q193" s="17"/>
      <c r="R193" s="21"/>
    </row>
    <row r="194" spans="1:18" ht="12.75">
      <c r="A194" s="62"/>
      <c r="B194" s="23"/>
      <c r="C194" s="23"/>
      <c r="D194" s="23"/>
      <c r="E194" s="23"/>
      <c r="F194" s="19"/>
      <c r="G194" s="23"/>
      <c r="H194" s="23"/>
      <c r="I194" s="20"/>
      <c r="J194" s="19"/>
      <c r="K194" s="23"/>
      <c r="L194" s="23"/>
      <c r="M194" s="23"/>
      <c r="N194" s="23"/>
      <c r="O194" s="21"/>
      <c r="P194" s="23"/>
      <c r="Q194" s="23"/>
      <c r="R194" s="21"/>
    </row>
    <row r="195" spans="1:18" ht="12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</row>
    <row r="196" spans="1:18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</row>
    <row r="197" spans="1:18" ht="12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</row>
    <row r="198" spans="1:18" ht="18.75">
      <c r="A198" s="2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</row>
  </sheetData>
  <sheetProtection/>
  <mergeCells count="43">
    <mergeCell ref="A85:A88"/>
    <mergeCell ref="Q188:R188"/>
    <mergeCell ref="J188:N188"/>
    <mergeCell ref="P188:P189"/>
    <mergeCell ref="G188:I188"/>
    <mergeCell ref="A39:A42"/>
    <mergeCell ref="A75:A78"/>
    <mergeCell ref="A43:A46"/>
    <mergeCell ref="A47:A50"/>
    <mergeCell ref="A63:A66"/>
    <mergeCell ref="A71:A74"/>
    <mergeCell ref="A59:A62"/>
    <mergeCell ref="A67:A70"/>
    <mergeCell ref="A51:A54"/>
    <mergeCell ref="A55:A58"/>
    <mergeCell ref="J4:N4"/>
    <mergeCell ref="P4:P5"/>
    <mergeCell ref="A191:A194"/>
    <mergeCell ref="A186:R186"/>
    <mergeCell ref="A187:R187"/>
    <mergeCell ref="C188:C189"/>
    <mergeCell ref="D188:E188"/>
    <mergeCell ref="F188:F189"/>
    <mergeCell ref="A188:B189"/>
    <mergeCell ref="A79:A82"/>
    <mergeCell ref="Q1:R1"/>
    <mergeCell ref="A2:R2"/>
    <mergeCell ref="A4:A5"/>
    <mergeCell ref="C4:C5"/>
    <mergeCell ref="D4:E4"/>
    <mergeCell ref="F4:F5"/>
    <mergeCell ref="G4:I4"/>
    <mergeCell ref="A3:R3"/>
    <mergeCell ref="Q4:R4"/>
    <mergeCell ref="B4:B5"/>
    <mergeCell ref="A7:A10"/>
    <mergeCell ref="A31:A34"/>
    <mergeCell ref="A11:A14"/>
    <mergeCell ref="A15:A18"/>
    <mergeCell ref="A35:A38"/>
    <mergeCell ref="A27:A30"/>
    <mergeCell ref="A23:A26"/>
    <mergeCell ref="A19:A22"/>
  </mergeCells>
  <hyperlinks>
    <hyperlink ref="A184" r:id="rId1" display="ipopova@dvinaland.ru "/>
  </hyperlinks>
  <printOptions/>
  <pageMargins left="0.3937007874015748" right="0.3937007874015748" top="0.984251968503937" bottom="0.3937007874015748" header="0.5118110236220472" footer="0.5118110236220472"/>
  <pageSetup fitToHeight="1" fitToWidth="1" horizontalDpi="300" verticalDpi="300" orientation="portrait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molchanov</dc:creator>
  <cp:keywords/>
  <dc:description/>
  <cp:lastModifiedBy>123</cp:lastModifiedBy>
  <cp:lastPrinted>2020-07-13T07:25:47Z</cp:lastPrinted>
  <dcterms:created xsi:type="dcterms:W3CDTF">2010-05-16T17:52:59Z</dcterms:created>
  <dcterms:modified xsi:type="dcterms:W3CDTF">2020-07-13T07:25:52Z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